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Financije\Desktop\Proračun za 2026. godinu\1. Proračun za 2026.g\web stranica\"/>
    </mc:Choice>
  </mc:AlternateContent>
  <xr:revisionPtr revIDLastSave="0" documentId="13_ncr:1_{05D09D73-7947-4E61-B416-1A5DC58062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žetak" sheetId="2" r:id="rId1"/>
    <sheet name="List1" sheetId="6" state="hidden" r:id="rId2"/>
    <sheet name="Račun prihoda i rashoda" sheetId="3" r:id="rId3"/>
    <sheet name="Račun financiranja" sheetId="4" r:id="rId4"/>
    <sheet name="Posebni dio" sheetId="5" r:id="rId5"/>
    <sheet name="zadnja strana" sheetId="7" r:id="rId6"/>
  </sheets>
  <definedNames>
    <definedName name="__S0A_Master_DS__X" localSheetId="0">Sažetak!$A$15:$F$46</definedName>
    <definedName name="__S0A_Naslov_DS__" localSheetId="0">Sažetak!$A$7:$F$14</definedName>
    <definedName name="__S1A_G01_DS__X" localSheetId="4">'Posebni dio'!$A$7:$F$10</definedName>
    <definedName name="__S1A_G01_DS__X" localSheetId="3">'Račun financiranja'!$A$7:$F$8</definedName>
    <definedName name="__S1A_G01_DS__X" localSheetId="2">'Račun prihoda i rashoda'!$A$7:$F$14</definedName>
    <definedName name="__S1A_Master_DS__X" localSheetId="4">'Posebni dio'!$A$8:$F$8</definedName>
    <definedName name="__S1A_Master_DS__X" localSheetId="3">'Račun financiranja'!$A$8:$F$8</definedName>
    <definedName name="__S1A_Master_DS__X" localSheetId="2">'Račun prihoda i rashoda'!$A$8:$F$8</definedName>
    <definedName name="__S1A_Naslov_DS__" localSheetId="4">'Posebni dio'!$A$1:$F$5</definedName>
    <definedName name="__S1A_Naslov_DS__" localSheetId="3">'Račun financiranja'!$A$1:$F$5</definedName>
    <definedName name="__S1A_Naslov_DS__" localSheetId="2">'Račun prihoda i rashoda'!$A$1:$F$5</definedName>
    <definedName name="S0A_Ver2" localSheetId="0">Sažetak!$A$15:$F$46</definedName>
    <definedName name="S1A_RedoviSveuk" localSheetId="4">'Posebni dio'!$A$11:$F$11</definedName>
    <definedName name="S1A_RedoviSveuk" localSheetId="3">'Račun financiranja'!$A$9:$F$9</definedName>
    <definedName name="S1A_RedoviSveuk" localSheetId="2">'Račun prihoda i rashoda'!$A$15:$F$15</definedName>
  </definedNames>
  <calcPr calcId="191029"/>
</workbook>
</file>

<file path=xl/calcChain.xml><?xml version="1.0" encoding="utf-8"?>
<calcChain xmlns="http://schemas.openxmlformats.org/spreadsheetml/2006/main">
  <c r="D300" i="5" l="1"/>
  <c r="F668" i="5"/>
  <c r="F663" i="5" s="1"/>
  <c r="E668" i="5"/>
  <c r="D668" i="5"/>
  <c r="C668" i="5"/>
  <c r="B668" i="5"/>
  <c r="F667" i="5"/>
  <c r="E667" i="5"/>
  <c r="E663" i="5" s="1"/>
  <c r="D667" i="5"/>
  <c r="D663" i="5" s="1"/>
  <c r="C667" i="5"/>
  <c r="B667" i="5"/>
  <c r="F665" i="5"/>
  <c r="E665" i="5"/>
  <c r="D665" i="5"/>
  <c r="C665" i="5"/>
  <c r="B665" i="5"/>
  <c r="F664" i="5"/>
  <c r="E664" i="5"/>
  <c r="D664" i="5"/>
  <c r="C664" i="5"/>
  <c r="B664" i="5"/>
  <c r="C663" i="5"/>
  <c r="F660" i="5"/>
  <c r="E660" i="5"/>
  <c r="D660" i="5"/>
  <c r="C660" i="5"/>
  <c r="B660" i="5"/>
  <c r="F659" i="5"/>
  <c r="E659" i="5"/>
  <c r="D659" i="5"/>
  <c r="C659" i="5"/>
  <c r="B659" i="5"/>
  <c r="F658" i="5"/>
  <c r="E658" i="5"/>
  <c r="D658" i="5"/>
  <c r="C658" i="5"/>
  <c r="B658" i="5"/>
  <c r="F655" i="5"/>
  <c r="E655" i="5"/>
  <c r="D655" i="5"/>
  <c r="C655" i="5"/>
  <c r="B655" i="5"/>
  <c r="F654" i="5"/>
  <c r="E654" i="5"/>
  <c r="D654" i="5"/>
  <c r="C654" i="5"/>
  <c r="B654" i="5"/>
  <c r="F653" i="5"/>
  <c r="E653" i="5"/>
  <c r="D653" i="5"/>
  <c r="C653" i="5"/>
  <c r="B653" i="5"/>
  <c r="F651" i="5"/>
  <c r="E651" i="5"/>
  <c r="D651" i="5"/>
  <c r="C651" i="5"/>
  <c r="B651" i="5"/>
  <c r="F650" i="5"/>
  <c r="E650" i="5"/>
  <c r="D650" i="5"/>
  <c r="C650" i="5"/>
  <c r="B650" i="5"/>
  <c r="F648" i="5"/>
  <c r="E648" i="5"/>
  <c r="D648" i="5"/>
  <c r="C648" i="5"/>
  <c r="B648" i="5"/>
  <c r="F647" i="5"/>
  <c r="E647" i="5"/>
  <c r="D647" i="5"/>
  <c r="C647" i="5"/>
  <c r="B647" i="5"/>
  <c r="F645" i="5"/>
  <c r="E645" i="5"/>
  <c r="D645" i="5"/>
  <c r="C645" i="5"/>
  <c r="B645" i="5"/>
  <c r="F644" i="5"/>
  <c r="E644" i="5"/>
  <c r="D644" i="5"/>
  <c r="C644" i="5"/>
  <c r="B644" i="5"/>
  <c r="F640" i="5"/>
  <c r="E640" i="5"/>
  <c r="D640" i="5"/>
  <c r="C640" i="5"/>
  <c r="B640" i="5"/>
  <c r="F639" i="5"/>
  <c r="E639" i="5"/>
  <c r="D639" i="5"/>
  <c r="C639" i="5"/>
  <c r="B639" i="5"/>
  <c r="F637" i="5"/>
  <c r="E637" i="5"/>
  <c r="D637" i="5"/>
  <c r="C637" i="5"/>
  <c r="B637" i="5"/>
  <c r="F636" i="5"/>
  <c r="E636" i="5"/>
  <c r="D636" i="5"/>
  <c r="C636" i="5"/>
  <c r="B636" i="5"/>
  <c r="F625" i="5"/>
  <c r="E625" i="5"/>
  <c r="D625" i="5"/>
  <c r="C625" i="5"/>
  <c r="C618" i="5" s="1"/>
  <c r="B625" i="5"/>
  <c r="F624" i="5"/>
  <c r="E624" i="5"/>
  <c r="D624" i="5"/>
  <c r="C624" i="5"/>
  <c r="B624" i="5"/>
  <c r="F622" i="5"/>
  <c r="F619" i="5" s="1"/>
  <c r="E622" i="5"/>
  <c r="E619" i="5" s="1"/>
  <c r="D622" i="5"/>
  <c r="D619" i="5" s="1"/>
  <c r="C622" i="5"/>
  <c r="C619" i="5" s="1"/>
  <c r="B622" i="5"/>
  <c r="B619" i="5" s="1"/>
  <c r="F620" i="5"/>
  <c r="E620" i="5"/>
  <c r="D620" i="5"/>
  <c r="C620" i="5"/>
  <c r="B620" i="5"/>
  <c r="F615" i="5"/>
  <c r="E615" i="5"/>
  <c r="D615" i="5"/>
  <c r="C615" i="5"/>
  <c r="B615" i="5"/>
  <c r="F614" i="5"/>
  <c r="E614" i="5"/>
  <c r="D614" i="5"/>
  <c r="C614" i="5"/>
  <c r="B614" i="5"/>
  <c r="F613" i="5"/>
  <c r="E613" i="5"/>
  <c r="D613" i="5"/>
  <c r="C613" i="5"/>
  <c r="B613" i="5"/>
  <c r="F610" i="5"/>
  <c r="E610" i="5"/>
  <c r="D610" i="5"/>
  <c r="C610" i="5"/>
  <c r="B610" i="5"/>
  <c r="F609" i="5"/>
  <c r="E609" i="5"/>
  <c r="D609" i="5"/>
  <c r="C609" i="5"/>
  <c r="B609" i="5"/>
  <c r="F606" i="5"/>
  <c r="E606" i="5"/>
  <c r="D606" i="5"/>
  <c r="C606" i="5"/>
  <c r="B606" i="5"/>
  <c r="F605" i="5"/>
  <c r="E605" i="5"/>
  <c r="D605" i="5"/>
  <c r="C605" i="5"/>
  <c r="B605" i="5"/>
  <c r="F603" i="5"/>
  <c r="E603" i="5"/>
  <c r="D603" i="5"/>
  <c r="C603" i="5"/>
  <c r="B603" i="5"/>
  <c r="F602" i="5"/>
  <c r="E602" i="5"/>
  <c r="D602" i="5"/>
  <c r="C602" i="5"/>
  <c r="B602" i="5"/>
  <c r="F600" i="5"/>
  <c r="E600" i="5"/>
  <c r="D600" i="5"/>
  <c r="C600" i="5"/>
  <c r="B600" i="5"/>
  <c r="F599" i="5"/>
  <c r="E599" i="5"/>
  <c r="D599" i="5"/>
  <c r="C599" i="5"/>
  <c r="B599" i="5"/>
  <c r="F595" i="5"/>
  <c r="E595" i="5"/>
  <c r="D595" i="5"/>
  <c r="C595" i="5"/>
  <c r="B595" i="5"/>
  <c r="F594" i="5"/>
  <c r="E594" i="5"/>
  <c r="D594" i="5"/>
  <c r="C594" i="5"/>
  <c r="B594" i="5"/>
  <c r="C593" i="5"/>
  <c r="F591" i="5"/>
  <c r="E591" i="5"/>
  <c r="D591" i="5"/>
  <c r="C591" i="5"/>
  <c r="B591" i="5"/>
  <c r="F590" i="5"/>
  <c r="E590" i="5"/>
  <c r="D590" i="5"/>
  <c r="C590" i="5"/>
  <c r="B590" i="5"/>
  <c r="F589" i="5"/>
  <c r="E589" i="5"/>
  <c r="D589" i="5"/>
  <c r="C589" i="5"/>
  <c r="B589" i="5"/>
  <c r="F578" i="5"/>
  <c r="E578" i="5"/>
  <c r="E572" i="5" s="1"/>
  <c r="D578" i="5"/>
  <c r="C578" i="5"/>
  <c r="B578" i="5"/>
  <c r="F577" i="5"/>
  <c r="E577" i="5"/>
  <c r="D577" i="5"/>
  <c r="D572" i="5" s="1"/>
  <c r="C577" i="5"/>
  <c r="C572" i="5" s="1"/>
  <c r="B577" i="5"/>
  <c r="B572" i="5" s="1"/>
  <c r="F575" i="5"/>
  <c r="E575" i="5"/>
  <c r="D575" i="5"/>
  <c r="C575" i="5"/>
  <c r="B575" i="5"/>
  <c r="F574" i="5"/>
  <c r="E574" i="5"/>
  <c r="D574" i="5"/>
  <c r="C574" i="5"/>
  <c r="B574" i="5"/>
  <c r="F573" i="5"/>
  <c r="E573" i="5"/>
  <c r="F572" i="5"/>
  <c r="F570" i="5"/>
  <c r="E570" i="5"/>
  <c r="D570" i="5"/>
  <c r="C570" i="5"/>
  <c r="B570" i="5"/>
  <c r="F569" i="5"/>
  <c r="E569" i="5"/>
  <c r="D569" i="5"/>
  <c r="C569" i="5"/>
  <c r="B569" i="5"/>
  <c r="F568" i="5"/>
  <c r="E568" i="5"/>
  <c r="D568" i="5"/>
  <c r="C568" i="5"/>
  <c r="B568" i="5"/>
  <c r="F566" i="5"/>
  <c r="E566" i="5"/>
  <c r="D566" i="5"/>
  <c r="C566" i="5"/>
  <c r="B566" i="5"/>
  <c r="F565" i="5"/>
  <c r="E565" i="5"/>
  <c r="D565" i="5"/>
  <c r="C565" i="5"/>
  <c r="B565" i="5"/>
  <c r="F564" i="5"/>
  <c r="E564" i="5"/>
  <c r="D564" i="5"/>
  <c r="C564" i="5"/>
  <c r="B564" i="5"/>
  <c r="F562" i="5"/>
  <c r="E562" i="5"/>
  <c r="E557" i="5" s="1"/>
  <c r="E544" i="5" s="1"/>
  <c r="D562" i="5"/>
  <c r="C562" i="5"/>
  <c r="B562" i="5"/>
  <c r="F561" i="5"/>
  <c r="E561" i="5"/>
  <c r="D561" i="5"/>
  <c r="C561" i="5"/>
  <c r="C557" i="5" s="1"/>
  <c r="B561" i="5"/>
  <c r="F559" i="5"/>
  <c r="E559" i="5"/>
  <c r="D559" i="5"/>
  <c r="C559" i="5"/>
  <c r="B559" i="5"/>
  <c r="F558" i="5"/>
  <c r="E558" i="5"/>
  <c r="D558" i="5"/>
  <c r="C558" i="5"/>
  <c r="B558" i="5"/>
  <c r="F557" i="5"/>
  <c r="F555" i="5"/>
  <c r="E555" i="5"/>
  <c r="D555" i="5"/>
  <c r="C555" i="5"/>
  <c r="B555" i="5"/>
  <c r="F554" i="5"/>
  <c r="E554" i="5"/>
  <c r="D554" i="5"/>
  <c r="C554" i="5"/>
  <c r="B554" i="5"/>
  <c r="F553" i="5"/>
  <c r="E553" i="5"/>
  <c r="D553" i="5"/>
  <c r="C553" i="5"/>
  <c r="B553" i="5"/>
  <c r="F551" i="5"/>
  <c r="E551" i="5"/>
  <c r="D551" i="5"/>
  <c r="C551" i="5"/>
  <c r="B551" i="5"/>
  <c r="F550" i="5"/>
  <c r="E550" i="5"/>
  <c r="D550" i="5"/>
  <c r="C550" i="5"/>
  <c r="B550" i="5"/>
  <c r="F549" i="5"/>
  <c r="E549" i="5"/>
  <c r="D549" i="5"/>
  <c r="C549" i="5"/>
  <c r="B549" i="5"/>
  <c r="F547" i="5"/>
  <c r="E547" i="5"/>
  <c r="D547" i="5"/>
  <c r="C547" i="5"/>
  <c r="B547" i="5"/>
  <c r="F546" i="5"/>
  <c r="E546" i="5"/>
  <c r="D546" i="5"/>
  <c r="C546" i="5"/>
  <c r="B546" i="5"/>
  <c r="F545" i="5"/>
  <c r="E545" i="5"/>
  <c r="D545" i="5"/>
  <c r="C545" i="5"/>
  <c r="B545" i="5"/>
  <c r="F542" i="5"/>
  <c r="E542" i="5"/>
  <c r="D542" i="5"/>
  <c r="D537" i="5" s="1"/>
  <c r="C542" i="5"/>
  <c r="B542" i="5"/>
  <c r="B537" i="5" s="1"/>
  <c r="B529" i="5" s="1"/>
  <c r="F541" i="5"/>
  <c r="F537" i="5" s="1"/>
  <c r="E541" i="5"/>
  <c r="E537" i="5" s="1"/>
  <c r="E529" i="5" s="1"/>
  <c r="D541" i="5"/>
  <c r="C541" i="5"/>
  <c r="C537" i="5" s="1"/>
  <c r="B541" i="5"/>
  <c r="F539" i="5"/>
  <c r="E539" i="5"/>
  <c r="D539" i="5"/>
  <c r="C539" i="5"/>
  <c r="B539" i="5"/>
  <c r="F538" i="5"/>
  <c r="E538" i="5"/>
  <c r="D538" i="5"/>
  <c r="C538" i="5"/>
  <c r="B538" i="5"/>
  <c r="F535" i="5"/>
  <c r="E535" i="5"/>
  <c r="D535" i="5"/>
  <c r="C535" i="5"/>
  <c r="B535" i="5"/>
  <c r="F534" i="5"/>
  <c r="E534" i="5"/>
  <c r="D534" i="5"/>
  <c r="D530" i="5" s="1"/>
  <c r="C534" i="5"/>
  <c r="B534" i="5"/>
  <c r="F532" i="5"/>
  <c r="E532" i="5"/>
  <c r="D532" i="5"/>
  <c r="C532" i="5"/>
  <c r="B532" i="5"/>
  <c r="F531" i="5"/>
  <c r="E531" i="5"/>
  <c r="D531" i="5"/>
  <c r="C531" i="5"/>
  <c r="B531" i="5"/>
  <c r="E530" i="5"/>
  <c r="F527" i="5"/>
  <c r="E527" i="5"/>
  <c r="E521" i="5" s="1"/>
  <c r="D527" i="5"/>
  <c r="C527" i="5"/>
  <c r="B527" i="5"/>
  <c r="F526" i="5"/>
  <c r="F521" i="5" s="1"/>
  <c r="E526" i="5"/>
  <c r="D526" i="5"/>
  <c r="C526" i="5"/>
  <c r="B526" i="5"/>
  <c r="B521" i="5" s="1"/>
  <c r="F523" i="5"/>
  <c r="E523" i="5"/>
  <c r="D523" i="5"/>
  <c r="C523" i="5"/>
  <c r="B523" i="5"/>
  <c r="F522" i="5"/>
  <c r="E522" i="5"/>
  <c r="D522" i="5"/>
  <c r="C522" i="5"/>
  <c r="B522" i="5"/>
  <c r="D521" i="5"/>
  <c r="C521" i="5"/>
  <c r="F519" i="5"/>
  <c r="E519" i="5"/>
  <c r="D519" i="5"/>
  <c r="C519" i="5"/>
  <c r="B519" i="5"/>
  <c r="F518" i="5"/>
  <c r="E518" i="5"/>
  <c r="D518" i="5"/>
  <c r="C518" i="5"/>
  <c r="B518" i="5"/>
  <c r="F517" i="5"/>
  <c r="E517" i="5"/>
  <c r="D517" i="5"/>
  <c r="C517" i="5"/>
  <c r="B517" i="5"/>
  <c r="F515" i="5"/>
  <c r="E515" i="5"/>
  <c r="D515" i="5"/>
  <c r="C515" i="5"/>
  <c r="B515" i="5"/>
  <c r="F514" i="5"/>
  <c r="E514" i="5"/>
  <c r="D514" i="5"/>
  <c r="C514" i="5"/>
  <c r="C510" i="5" s="1"/>
  <c r="B514" i="5"/>
  <c r="B510" i="5" s="1"/>
  <c r="F512" i="5"/>
  <c r="E512" i="5"/>
  <c r="D512" i="5"/>
  <c r="C512" i="5"/>
  <c r="B512" i="5"/>
  <c r="F511" i="5"/>
  <c r="E511" i="5"/>
  <c r="D511" i="5"/>
  <c r="C511" i="5"/>
  <c r="B511" i="5"/>
  <c r="E510" i="5"/>
  <c r="F507" i="5"/>
  <c r="E507" i="5"/>
  <c r="E504" i="5" s="1"/>
  <c r="E498" i="5" s="1"/>
  <c r="D507" i="5"/>
  <c r="C507" i="5"/>
  <c r="C504" i="5" s="1"/>
  <c r="B507" i="5"/>
  <c r="F505" i="5"/>
  <c r="E505" i="5"/>
  <c r="D505" i="5"/>
  <c r="C505" i="5"/>
  <c r="B505" i="5"/>
  <c r="F504" i="5"/>
  <c r="D504" i="5"/>
  <c r="B504" i="5"/>
  <c r="F502" i="5"/>
  <c r="F499" i="5" s="1"/>
  <c r="E502" i="5"/>
  <c r="D502" i="5"/>
  <c r="C502" i="5"/>
  <c r="B502" i="5"/>
  <c r="B499" i="5" s="1"/>
  <c r="F500" i="5"/>
  <c r="E500" i="5"/>
  <c r="D500" i="5"/>
  <c r="C500" i="5"/>
  <c r="B500" i="5"/>
  <c r="E499" i="5"/>
  <c r="D499" i="5"/>
  <c r="F496" i="5"/>
  <c r="E496" i="5"/>
  <c r="D496" i="5"/>
  <c r="C496" i="5"/>
  <c r="B496" i="5"/>
  <c r="F495" i="5"/>
  <c r="E495" i="5"/>
  <c r="D495" i="5"/>
  <c r="C495" i="5"/>
  <c r="B495" i="5"/>
  <c r="F493" i="5"/>
  <c r="E493" i="5"/>
  <c r="D493" i="5"/>
  <c r="C493" i="5"/>
  <c r="B493" i="5"/>
  <c r="F492" i="5"/>
  <c r="E492" i="5"/>
  <c r="D492" i="5"/>
  <c r="C492" i="5"/>
  <c r="B492" i="5"/>
  <c r="F490" i="5"/>
  <c r="E490" i="5"/>
  <c r="D490" i="5"/>
  <c r="C490" i="5"/>
  <c r="B490" i="5"/>
  <c r="F489" i="5"/>
  <c r="E489" i="5"/>
  <c r="D489" i="5"/>
  <c r="C489" i="5"/>
  <c r="B489" i="5"/>
  <c r="F485" i="5"/>
  <c r="F480" i="5" s="1"/>
  <c r="E485" i="5"/>
  <c r="D485" i="5"/>
  <c r="D479" i="5" s="1"/>
  <c r="C485" i="5"/>
  <c r="B485" i="5"/>
  <c r="F484" i="5"/>
  <c r="E484" i="5"/>
  <c r="E480" i="5" s="1"/>
  <c r="D484" i="5"/>
  <c r="D480" i="5" s="1"/>
  <c r="C484" i="5"/>
  <c r="C479" i="5" s="1"/>
  <c r="B484" i="5"/>
  <c r="F482" i="5"/>
  <c r="E482" i="5"/>
  <c r="D482" i="5"/>
  <c r="C482" i="5"/>
  <c r="B482" i="5"/>
  <c r="F481" i="5"/>
  <c r="E481" i="5"/>
  <c r="D481" i="5"/>
  <c r="C481" i="5"/>
  <c r="B481" i="5"/>
  <c r="B480" i="5"/>
  <c r="E479" i="5"/>
  <c r="F477" i="5"/>
  <c r="E477" i="5"/>
  <c r="D477" i="5"/>
  <c r="C477" i="5"/>
  <c r="B477" i="5"/>
  <c r="F476" i="5"/>
  <c r="F472" i="5" s="1"/>
  <c r="E476" i="5"/>
  <c r="D476" i="5"/>
  <c r="C476" i="5"/>
  <c r="C472" i="5" s="1"/>
  <c r="B476" i="5"/>
  <c r="B472" i="5" s="1"/>
  <c r="F474" i="5"/>
  <c r="E474" i="5"/>
  <c r="D474" i="5"/>
  <c r="C474" i="5"/>
  <c r="B474" i="5"/>
  <c r="F473" i="5"/>
  <c r="E473" i="5"/>
  <c r="D473" i="5"/>
  <c r="C473" i="5"/>
  <c r="B473" i="5"/>
  <c r="C471" i="5"/>
  <c r="F469" i="5"/>
  <c r="F464" i="5" s="1"/>
  <c r="E469" i="5"/>
  <c r="D469" i="5"/>
  <c r="C469" i="5"/>
  <c r="B469" i="5"/>
  <c r="F468" i="5"/>
  <c r="E468" i="5"/>
  <c r="E464" i="5" s="1"/>
  <c r="D468" i="5"/>
  <c r="D464" i="5" s="1"/>
  <c r="C468" i="5"/>
  <c r="C464" i="5" s="1"/>
  <c r="B468" i="5"/>
  <c r="F466" i="5"/>
  <c r="E466" i="5"/>
  <c r="D466" i="5"/>
  <c r="C466" i="5"/>
  <c r="B466" i="5"/>
  <c r="F465" i="5"/>
  <c r="E465" i="5"/>
  <c r="D465" i="5"/>
  <c r="C465" i="5"/>
  <c r="B465" i="5"/>
  <c r="B464" i="5"/>
  <c r="F462" i="5"/>
  <c r="E462" i="5"/>
  <c r="D462" i="5"/>
  <c r="C462" i="5"/>
  <c r="B462" i="5"/>
  <c r="F461" i="5"/>
  <c r="E461" i="5"/>
  <c r="D461" i="5"/>
  <c r="C461" i="5"/>
  <c r="B461" i="5"/>
  <c r="F459" i="5"/>
  <c r="E459" i="5"/>
  <c r="E456" i="5" s="1"/>
  <c r="D459" i="5"/>
  <c r="D456" i="5" s="1"/>
  <c r="C459" i="5"/>
  <c r="C456" i="5" s="1"/>
  <c r="B459" i="5"/>
  <c r="B456" i="5" s="1"/>
  <c r="F457" i="5"/>
  <c r="E457" i="5"/>
  <c r="D457" i="5"/>
  <c r="C457" i="5"/>
  <c r="B457" i="5"/>
  <c r="F456" i="5"/>
  <c r="F454" i="5"/>
  <c r="F451" i="5" s="1"/>
  <c r="F445" i="5" s="1"/>
  <c r="E454" i="5"/>
  <c r="E451" i="5" s="1"/>
  <c r="D454" i="5"/>
  <c r="C454" i="5"/>
  <c r="B454" i="5"/>
  <c r="B451" i="5" s="1"/>
  <c r="F452" i="5"/>
  <c r="E452" i="5"/>
  <c r="D452" i="5"/>
  <c r="C452" i="5"/>
  <c r="B452" i="5"/>
  <c r="D451" i="5"/>
  <c r="C451" i="5"/>
  <c r="F449" i="5"/>
  <c r="E449" i="5"/>
  <c r="E446" i="5" s="1"/>
  <c r="D449" i="5"/>
  <c r="D446" i="5" s="1"/>
  <c r="C449" i="5"/>
  <c r="B449" i="5"/>
  <c r="F447" i="5"/>
  <c r="E447" i="5"/>
  <c r="D447" i="5"/>
  <c r="C447" i="5"/>
  <c r="B447" i="5"/>
  <c r="B446" i="5"/>
  <c r="F442" i="5"/>
  <c r="F438" i="5" s="1"/>
  <c r="E442" i="5"/>
  <c r="E438" i="5" s="1"/>
  <c r="D442" i="5"/>
  <c r="D438" i="5" s="1"/>
  <c r="C442" i="5"/>
  <c r="B442" i="5"/>
  <c r="B438" i="5" s="1"/>
  <c r="F439" i="5"/>
  <c r="E439" i="5"/>
  <c r="D439" i="5"/>
  <c r="C439" i="5"/>
  <c r="B439" i="5"/>
  <c r="C438" i="5"/>
  <c r="F436" i="5"/>
  <c r="F432" i="5" s="1"/>
  <c r="E436" i="5"/>
  <c r="E432" i="5" s="1"/>
  <c r="D436" i="5"/>
  <c r="C436" i="5"/>
  <c r="B436" i="5"/>
  <c r="F433" i="5"/>
  <c r="E433" i="5"/>
  <c r="D433" i="5"/>
  <c r="C433" i="5"/>
  <c r="B433" i="5"/>
  <c r="D432" i="5"/>
  <c r="C432" i="5"/>
  <c r="B432" i="5"/>
  <c r="F429" i="5"/>
  <c r="E429" i="5"/>
  <c r="D429" i="5"/>
  <c r="C429" i="5"/>
  <c r="B429" i="5"/>
  <c r="F428" i="5"/>
  <c r="E428" i="5"/>
  <c r="D428" i="5"/>
  <c r="D424" i="5" s="1"/>
  <c r="C428" i="5"/>
  <c r="B428" i="5"/>
  <c r="B424" i="5" s="1"/>
  <c r="F426" i="5"/>
  <c r="E426" i="5"/>
  <c r="D426" i="5"/>
  <c r="C426" i="5"/>
  <c r="B426" i="5"/>
  <c r="F425" i="5"/>
  <c r="E425" i="5"/>
  <c r="D425" i="5"/>
  <c r="C425" i="5"/>
  <c r="B425" i="5"/>
  <c r="E424" i="5"/>
  <c r="F422" i="5"/>
  <c r="F417" i="5" s="1"/>
  <c r="E422" i="5"/>
  <c r="D422" i="5"/>
  <c r="C422" i="5"/>
  <c r="B422" i="5"/>
  <c r="F421" i="5"/>
  <c r="E421" i="5"/>
  <c r="D421" i="5"/>
  <c r="C421" i="5"/>
  <c r="B421" i="5"/>
  <c r="F419" i="5"/>
  <c r="E419" i="5"/>
  <c r="D419" i="5"/>
  <c r="C419" i="5"/>
  <c r="B419" i="5"/>
  <c r="F418" i="5"/>
  <c r="E418" i="5"/>
  <c r="D418" i="5"/>
  <c r="C418" i="5"/>
  <c r="B418" i="5"/>
  <c r="F414" i="5"/>
  <c r="E414" i="5"/>
  <c r="D414" i="5"/>
  <c r="C414" i="5"/>
  <c r="B414" i="5"/>
  <c r="F413" i="5"/>
  <c r="E413" i="5"/>
  <c r="D413" i="5"/>
  <c r="C413" i="5"/>
  <c r="B413" i="5"/>
  <c r="F412" i="5"/>
  <c r="E412" i="5"/>
  <c r="D412" i="5"/>
  <c r="C412" i="5"/>
  <c r="B412" i="5"/>
  <c r="F411" i="5"/>
  <c r="E411" i="5"/>
  <c r="D411" i="5"/>
  <c r="C411" i="5"/>
  <c r="B411" i="5"/>
  <c r="F409" i="5"/>
  <c r="E409" i="5"/>
  <c r="D409" i="5"/>
  <c r="C409" i="5"/>
  <c r="B409" i="5"/>
  <c r="F408" i="5"/>
  <c r="E408" i="5"/>
  <c r="D408" i="5"/>
  <c r="C408" i="5"/>
  <c r="B408" i="5"/>
  <c r="F407" i="5"/>
  <c r="E407" i="5"/>
  <c r="D407" i="5"/>
  <c r="C407" i="5"/>
  <c r="B407" i="5"/>
  <c r="F405" i="5"/>
  <c r="E405" i="5"/>
  <c r="D405" i="5"/>
  <c r="C405" i="5"/>
  <c r="B405" i="5"/>
  <c r="F404" i="5"/>
  <c r="E404" i="5"/>
  <c r="D404" i="5"/>
  <c r="C404" i="5"/>
  <c r="B404" i="5"/>
  <c r="F402" i="5"/>
  <c r="E402" i="5"/>
  <c r="D402" i="5"/>
  <c r="C402" i="5"/>
  <c r="B402" i="5"/>
  <c r="F401" i="5"/>
  <c r="E401" i="5"/>
  <c r="D401" i="5"/>
  <c r="C401" i="5"/>
  <c r="B401" i="5"/>
  <c r="F399" i="5"/>
  <c r="E399" i="5"/>
  <c r="D399" i="5"/>
  <c r="C399" i="5"/>
  <c r="B399" i="5"/>
  <c r="F398" i="5"/>
  <c r="E398" i="5"/>
  <c r="D398" i="5"/>
  <c r="C398" i="5"/>
  <c r="C394" i="5" s="1"/>
  <c r="B398" i="5"/>
  <c r="F396" i="5"/>
  <c r="E396" i="5"/>
  <c r="D396" i="5"/>
  <c r="C396" i="5"/>
  <c r="B396" i="5"/>
  <c r="F395" i="5"/>
  <c r="E395" i="5"/>
  <c r="D395" i="5"/>
  <c r="C395" i="5"/>
  <c r="B395" i="5"/>
  <c r="D393" i="5"/>
  <c r="F391" i="5"/>
  <c r="E391" i="5"/>
  <c r="D391" i="5"/>
  <c r="C391" i="5"/>
  <c r="B391" i="5"/>
  <c r="F390" i="5"/>
  <c r="E390" i="5"/>
  <c r="D390" i="5"/>
  <c r="C390" i="5"/>
  <c r="B390" i="5"/>
  <c r="F388" i="5"/>
  <c r="E388" i="5"/>
  <c r="D388" i="5"/>
  <c r="C388" i="5"/>
  <c r="B388" i="5"/>
  <c r="F387" i="5"/>
  <c r="E387" i="5"/>
  <c r="D387" i="5"/>
  <c r="C387" i="5"/>
  <c r="B387" i="5"/>
  <c r="F385" i="5"/>
  <c r="E385" i="5"/>
  <c r="D385" i="5"/>
  <c r="C385" i="5"/>
  <c r="B385" i="5"/>
  <c r="F384" i="5"/>
  <c r="E384" i="5"/>
  <c r="D384" i="5"/>
  <c r="C384" i="5"/>
  <c r="B384" i="5"/>
  <c r="F382" i="5"/>
  <c r="E382" i="5"/>
  <c r="D382" i="5"/>
  <c r="C382" i="5"/>
  <c r="B382" i="5"/>
  <c r="F381" i="5"/>
  <c r="E381" i="5"/>
  <c r="D381" i="5"/>
  <c r="C381" i="5"/>
  <c r="B381" i="5"/>
  <c r="F379" i="5"/>
  <c r="E379" i="5"/>
  <c r="D379" i="5"/>
  <c r="C379" i="5"/>
  <c r="B379" i="5"/>
  <c r="F378" i="5"/>
  <c r="E378" i="5"/>
  <c r="D378" i="5"/>
  <c r="D372" i="5" s="1"/>
  <c r="C378" i="5"/>
  <c r="B378" i="5"/>
  <c r="F376" i="5"/>
  <c r="E376" i="5"/>
  <c r="D376" i="5"/>
  <c r="C376" i="5"/>
  <c r="C373" i="5" s="1"/>
  <c r="B376" i="5"/>
  <c r="B373" i="5" s="1"/>
  <c r="F374" i="5"/>
  <c r="E374" i="5"/>
  <c r="D374" i="5"/>
  <c r="C374" i="5"/>
  <c r="B374" i="5"/>
  <c r="E373" i="5"/>
  <c r="D373" i="5"/>
  <c r="B372" i="5"/>
  <c r="F370" i="5"/>
  <c r="E370" i="5"/>
  <c r="E365" i="5" s="1"/>
  <c r="D370" i="5"/>
  <c r="C370" i="5"/>
  <c r="B370" i="5"/>
  <c r="F369" i="5"/>
  <c r="E369" i="5"/>
  <c r="D369" i="5"/>
  <c r="C369" i="5"/>
  <c r="C365" i="5" s="1"/>
  <c r="B369" i="5"/>
  <c r="B365" i="5" s="1"/>
  <c r="F367" i="5"/>
  <c r="E367" i="5"/>
  <c r="D367" i="5"/>
  <c r="C367" i="5"/>
  <c r="B367" i="5"/>
  <c r="F366" i="5"/>
  <c r="E366" i="5"/>
  <c r="D366" i="5"/>
  <c r="C366" i="5"/>
  <c r="B366" i="5"/>
  <c r="F365" i="5"/>
  <c r="D365" i="5"/>
  <c r="F363" i="5"/>
  <c r="E363" i="5"/>
  <c r="D363" i="5"/>
  <c r="C363" i="5"/>
  <c r="B363" i="5"/>
  <c r="F362" i="5"/>
  <c r="E362" i="5"/>
  <c r="D362" i="5"/>
  <c r="C362" i="5"/>
  <c r="B362" i="5"/>
  <c r="F361" i="5"/>
  <c r="E361" i="5"/>
  <c r="D361" i="5"/>
  <c r="C361" i="5"/>
  <c r="B361" i="5"/>
  <c r="F359" i="5"/>
  <c r="E359" i="5"/>
  <c r="D359" i="5"/>
  <c r="C359" i="5"/>
  <c r="B359" i="5"/>
  <c r="F358" i="5"/>
  <c r="E358" i="5"/>
  <c r="D358" i="5"/>
  <c r="C358" i="5"/>
  <c r="B358" i="5"/>
  <c r="F357" i="5"/>
  <c r="E357" i="5"/>
  <c r="D357" i="5"/>
  <c r="C357" i="5"/>
  <c r="B357" i="5"/>
  <c r="F355" i="5"/>
  <c r="E355" i="5"/>
  <c r="D355" i="5"/>
  <c r="C355" i="5"/>
  <c r="B355" i="5"/>
  <c r="F354" i="5"/>
  <c r="E354" i="5"/>
  <c r="D354" i="5"/>
  <c r="C354" i="5"/>
  <c r="B354" i="5"/>
  <c r="F353" i="5"/>
  <c r="E353" i="5"/>
  <c r="D353" i="5"/>
  <c r="C353" i="5"/>
  <c r="B353" i="5"/>
  <c r="F351" i="5"/>
  <c r="E351" i="5"/>
  <c r="D351" i="5"/>
  <c r="C351" i="5"/>
  <c r="C346" i="5" s="1"/>
  <c r="B351" i="5"/>
  <c r="F350" i="5"/>
  <c r="E350" i="5"/>
  <c r="D350" i="5"/>
  <c r="D346" i="5" s="1"/>
  <c r="C350" i="5"/>
  <c r="B350" i="5"/>
  <c r="F348" i="5"/>
  <c r="E348" i="5"/>
  <c r="D348" i="5"/>
  <c r="C348" i="5"/>
  <c r="B348" i="5"/>
  <c r="F347" i="5"/>
  <c r="E347" i="5"/>
  <c r="D347" i="5"/>
  <c r="C347" i="5"/>
  <c r="B347" i="5"/>
  <c r="B346" i="5"/>
  <c r="F344" i="5"/>
  <c r="F341" i="5" s="1"/>
  <c r="E344" i="5"/>
  <c r="E341" i="5" s="1"/>
  <c r="D344" i="5"/>
  <c r="D341" i="5" s="1"/>
  <c r="C344" i="5"/>
  <c r="C341" i="5" s="1"/>
  <c r="B344" i="5"/>
  <c r="F342" i="5"/>
  <c r="E342" i="5"/>
  <c r="D342" i="5"/>
  <c r="C342" i="5"/>
  <c r="B342" i="5"/>
  <c r="B341" i="5"/>
  <c r="F338" i="5"/>
  <c r="F335" i="5" s="1"/>
  <c r="E338" i="5"/>
  <c r="D338" i="5"/>
  <c r="C338" i="5"/>
  <c r="C334" i="5" s="1"/>
  <c r="B338" i="5"/>
  <c r="F336" i="5"/>
  <c r="E336" i="5"/>
  <c r="D336" i="5"/>
  <c r="C336" i="5"/>
  <c r="B336" i="5"/>
  <c r="C335" i="5"/>
  <c r="B335" i="5"/>
  <c r="F332" i="5"/>
  <c r="E332" i="5"/>
  <c r="D332" i="5"/>
  <c r="C332" i="5"/>
  <c r="B332" i="5"/>
  <c r="F331" i="5"/>
  <c r="E331" i="5"/>
  <c r="D331" i="5"/>
  <c r="C331" i="5"/>
  <c r="B331" i="5"/>
  <c r="F329" i="5"/>
  <c r="F326" i="5" s="1"/>
  <c r="E329" i="5"/>
  <c r="E326" i="5" s="1"/>
  <c r="D329" i="5"/>
  <c r="D326" i="5" s="1"/>
  <c r="C329" i="5"/>
  <c r="C326" i="5" s="1"/>
  <c r="B329" i="5"/>
  <c r="F327" i="5"/>
  <c r="E327" i="5"/>
  <c r="D327" i="5"/>
  <c r="C327" i="5"/>
  <c r="B327" i="5"/>
  <c r="B326" i="5"/>
  <c r="F324" i="5"/>
  <c r="E324" i="5"/>
  <c r="D324" i="5"/>
  <c r="C324" i="5"/>
  <c r="B324" i="5"/>
  <c r="F323" i="5"/>
  <c r="E323" i="5"/>
  <c r="D323" i="5"/>
  <c r="C323" i="5"/>
  <c r="B323" i="5"/>
  <c r="F321" i="5"/>
  <c r="E321" i="5"/>
  <c r="D321" i="5"/>
  <c r="C321" i="5"/>
  <c r="B321" i="5"/>
  <c r="F320" i="5"/>
  <c r="E320" i="5"/>
  <c r="D320" i="5"/>
  <c r="C320" i="5"/>
  <c r="B320" i="5"/>
  <c r="F318" i="5"/>
  <c r="E318" i="5"/>
  <c r="D318" i="5"/>
  <c r="C318" i="5"/>
  <c r="B318" i="5"/>
  <c r="F317" i="5"/>
  <c r="E317" i="5"/>
  <c r="D317" i="5"/>
  <c r="C317" i="5"/>
  <c r="B317" i="5"/>
  <c r="F315" i="5"/>
  <c r="E315" i="5"/>
  <c r="D315" i="5"/>
  <c r="C315" i="5"/>
  <c r="B315" i="5"/>
  <c r="F314" i="5"/>
  <c r="E314" i="5"/>
  <c r="D314" i="5"/>
  <c r="C314" i="5"/>
  <c r="B314" i="5"/>
  <c r="F312" i="5"/>
  <c r="E312" i="5"/>
  <c r="D312" i="5"/>
  <c r="C312" i="5"/>
  <c r="B312" i="5"/>
  <c r="F311" i="5"/>
  <c r="E311" i="5"/>
  <c r="D311" i="5"/>
  <c r="C311" i="5"/>
  <c r="B311" i="5"/>
  <c r="F307" i="5"/>
  <c r="E307" i="5"/>
  <c r="D307" i="5"/>
  <c r="C307" i="5"/>
  <c r="B307" i="5"/>
  <c r="F306" i="5"/>
  <c r="E306" i="5"/>
  <c r="D306" i="5"/>
  <c r="C306" i="5"/>
  <c r="B306" i="5"/>
  <c r="F305" i="5"/>
  <c r="E305" i="5"/>
  <c r="D305" i="5"/>
  <c r="C305" i="5"/>
  <c r="B305" i="5"/>
  <c r="F303" i="5"/>
  <c r="E303" i="5"/>
  <c r="D303" i="5"/>
  <c r="D295" i="5" s="1"/>
  <c r="C303" i="5"/>
  <c r="B303" i="5"/>
  <c r="F302" i="5"/>
  <c r="E302" i="5"/>
  <c r="C302" i="5"/>
  <c r="B302" i="5"/>
  <c r="F300" i="5"/>
  <c r="E300" i="5"/>
  <c r="C300" i="5"/>
  <c r="B300" i="5"/>
  <c r="F299" i="5"/>
  <c r="E299" i="5"/>
  <c r="C299" i="5"/>
  <c r="C295" i="5" s="1"/>
  <c r="B299" i="5"/>
  <c r="F297" i="5"/>
  <c r="E297" i="5"/>
  <c r="D297" i="5"/>
  <c r="C297" i="5"/>
  <c r="B297" i="5"/>
  <c r="F296" i="5"/>
  <c r="E296" i="5"/>
  <c r="D296" i="5"/>
  <c r="C296" i="5"/>
  <c r="B296" i="5"/>
  <c r="F295" i="5"/>
  <c r="F293" i="5"/>
  <c r="E293" i="5"/>
  <c r="E288" i="5" s="1"/>
  <c r="D293" i="5"/>
  <c r="C293" i="5"/>
  <c r="B293" i="5"/>
  <c r="F292" i="5"/>
  <c r="E292" i="5"/>
  <c r="D292" i="5"/>
  <c r="C292" i="5"/>
  <c r="C288" i="5" s="1"/>
  <c r="B292" i="5"/>
  <c r="F290" i="5"/>
  <c r="E290" i="5"/>
  <c r="D290" i="5"/>
  <c r="C290" i="5"/>
  <c r="B290" i="5"/>
  <c r="F289" i="5"/>
  <c r="E289" i="5"/>
  <c r="D289" i="5"/>
  <c r="C289" i="5"/>
  <c r="B289" i="5"/>
  <c r="D288" i="5"/>
  <c r="B288" i="5"/>
  <c r="F286" i="5"/>
  <c r="F281" i="5" s="1"/>
  <c r="E286" i="5"/>
  <c r="D286" i="5"/>
  <c r="C286" i="5"/>
  <c r="B286" i="5"/>
  <c r="F285" i="5"/>
  <c r="E285" i="5"/>
  <c r="E281" i="5" s="1"/>
  <c r="D285" i="5"/>
  <c r="C285" i="5"/>
  <c r="B285" i="5"/>
  <c r="B281" i="5" s="1"/>
  <c r="F283" i="5"/>
  <c r="E283" i="5"/>
  <c r="D283" i="5"/>
  <c r="C283" i="5"/>
  <c r="B283" i="5"/>
  <c r="F282" i="5"/>
  <c r="E282" i="5"/>
  <c r="D282" i="5"/>
  <c r="C282" i="5"/>
  <c r="B282" i="5"/>
  <c r="C281" i="5"/>
  <c r="F279" i="5"/>
  <c r="F274" i="5" s="1"/>
  <c r="E279" i="5"/>
  <c r="D279" i="5"/>
  <c r="C279" i="5"/>
  <c r="B279" i="5"/>
  <c r="F278" i="5"/>
  <c r="E278" i="5"/>
  <c r="D278" i="5"/>
  <c r="D274" i="5" s="1"/>
  <c r="C278" i="5"/>
  <c r="B278" i="5"/>
  <c r="F276" i="5"/>
  <c r="E276" i="5"/>
  <c r="D276" i="5"/>
  <c r="C276" i="5"/>
  <c r="B276" i="5"/>
  <c r="F275" i="5"/>
  <c r="E275" i="5"/>
  <c r="D275" i="5"/>
  <c r="C275" i="5"/>
  <c r="B275" i="5"/>
  <c r="B274" i="5"/>
  <c r="F272" i="5"/>
  <c r="E272" i="5"/>
  <c r="D272" i="5"/>
  <c r="C272" i="5"/>
  <c r="B272" i="5"/>
  <c r="F271" i="5"/>
  <c r="E271" i="5"/>
  <c r="D271" i="5"/>
  <c r="C271" i="5"/>
  <c r="B271" i="5"/>
  <c r="F269" i="5"/>
  <c r="E269" i="5"/>
  <c r="D269" i="5"/>
  <c r="C269" i="5"/>
  <c r="B269" i="5"/>
  <c r="F268" i="5"/>
  <c r="E268" i="5"/>
  <c r="D268" i="5"/>
  <c r="C268" i="5"/>
  <c r="B268" i="5"/>
  <c r="F266" i="5"/>
  <c r="E266" i="5"/>
  <c r="D266" i="5"/>
  <c r="C266" i="5"/>
  <c r="B266" i="5"/>
  <c r="F265" i="5"/>
  <c r="E265" i="5"/>
  <c r="D265" i="5"/>
  <c r="C265" i="5"/>
  <c r="C258" i="5" s="1"/>
  <c r="B265" i="5"/>
  <c r="F263" i="5"/>
  <c r="E263" i="5"/>
  <c r="D263" i="5"/>
  <c r="C263" i="5"/>
  <c r="B263" i="5"/>
  <c r="F262" i="5"/>
  <c r="E262" i="5"/>
  <c r="D262" i="5"/>
  <c r="C262" i="5"/>
  <c r="B262" i="5"/>
  <c r="F260" i="5"/>
  <c r="E260" i="5"/>
  <c r="D260" i="5"/>
  <c r="C260" i="5"/>
  <c r="B260" i="5"/>
  <c r="F259" i="5"/>
  <c r="E259" i="5"/>
  <c r="D259" i="5"/>
  <c r="C259" i="5"/>
  <c r="B259" i="5"/>
  <c r="F256" i="5"/>
  <c r="E256" i="5"/>
  <c r="D256" i="5"/>
  <c r="C256" i="5"/>
  <c r="B256" i="5"/>
  <c r="F255" i="5"/>
  <c r="E255" i="5"/>
  <c r="D255" i="5"/>
  <c r="C255" i="5"/>
  <c r="B255" i="5"/>
  <c r="F253" i="5"/>
  <c r="F242" i="5" s="1"/>
  <c r="E253" i="5"/>
  <c r="D253" i="5"/>
  <c r="C253" i="5"/>
  <c r="B253" i="5"/>
  <c r="F252" i="5"/>
  <c r="E252" i="5"/>
  <c r="D252" i="5"/>
  <c r="C252" i="5"/>
  <c r="B252" i="5"/>
  <c r="F250" i="5"/>
  <c r="E250" i="5"/>
  <c r="D250" i="5"/>
  <c r="D242" i="5" s="1"/>
  <c r="C250" i="5"/>
  <c r="B250" i="5"/>
  <c r="F249" i="5"/>
  <c r="E249" i="5"/>
  <c r="D249" i="5"/>
  <c r="C249" i="5"/>
  <c r="B249" i="5"/>
  <c r="F247" i="5"/>
  <c r="E247" i="5"/>
  <c r="D247" i="5"/>
  <c r="C247" i="5"/>
  <c r="B247" i="5"/>
  <c r="B242" i="5" s="1"/>
  <c r="F246" i="5"/>
  <c r="E246" i="5"/>
  <c r="D246" i="5"/>
  <c r="C246" i="5"/>
  <c r="B246" i="5"/>
  <c r="F244" i="5"/>
  <c r="E244" i="5"/>
  <c r="D244" i="5"/>
  <c r="C244" i="5"/>
  <c r="B244" i="5"/>
  <c r="F243" i="5"/>
  <c r="E243" i="5"/>
  <c r="D243" i="5"/>
  <c r="C243" i="5"/>
  <c r="B243" i="5"/>
  <c r="F240" i="5"/>
  <c r="E240" i="5"/>
  <c r="D240" i="5"/>
  <c r="C240" i="5"/>
  <c r="B240" i="5"/>
  <c r="F239" i="5"/>
  <c r="E239" i="5"/>
  <c r="D239" i="5"/>
  <c r="C239" i="5"/>
  <c r="B239" i="5"/>
  <c r="F237" i="5"/>
  <c r="E237" i="5"/>
  <c r="E232" i="5" s="1"/>
  <c r="D237" i="5"/>
  <c r="C237" i="5"/>
  <c r="B237" i="5"/>
  <c r="F236" i="5"/>
  <c r="F232" i="5" s="1"/>
  <c r="E236" i="5"/>
  <c r="D236" i="5"/>
  <c r="C236" i="5"/>
  <c r="B236" i="5"/>
  <c r="F234" i="5"/>
  <c r="E234" i="5"/>
  <c r="D234" i="5"/>
  <c r="C234" i="5"/>
  <c r="B234" i="5"/>
  <c r="F233" i="5"/>
  <c r="E233" i="5"/>
  <c r="D233" i="5"/>
  <c r="C233" i="5"/>
  <c r="B233" i="5"/>
  <c r="F230" i="5"/>
  <c r="E230" i="5"/>
  <c r="D230" i="5"/>
  <c r="C230" i="5"/>
  <c r="B230" i="5"/>
  <c r="F229" i="5"/>
  <c r="E229" i="5"/>
  <c r="D229" i="5"/>
  <c r="C229" i="5"/>
  <c r="B229" i="5"/>
  <c r="F227" i="5"/>
  <c r="E227" i="5"/>
  <c r="D227" i="5"/>
  <c r="C227" i="5"/>
  <c r="B227" i="5"/>
  <c r="C226" i="5"/>
  <c r="B226" i="5"/>
  <c r="F224" i="5"/>
  <c r="E224" i="5"/>
  <c r="D224" i="5"/>
  <c r="C224" i="5"/>
  <c r="B224" i="5"/>
  <c r="C223" i="5"/>
  <c r="B223" i="5"/>
  <c r="F221" i="5"/>
  <c r="E221" i="5"/>
  <c r="D221" i="5"/>
  <c r="C221" i="5"/>
  <c r="B221" i="5"/>
  <c r="F220" i="5"/>
  <c r="E220" i="5"/>
  <c r="D220" i="5"/>
  <c r="C220" i="5"/>
  <c r="B220" i="5"/>
  <c r="F218" i="5"/>
  <c r="E218" i="5"/>
  <c r="D218" i="5"/>
  <c r="C218" i="5"/>
  <c r="B218" i="5"/>
  <c r="F217" i="5"/>
  <c r="E217" i="5"/>
  <c r="D217" i="5"/>
  <c r="C217" i="5"/>
  <c r="B217" i="5"/>
  <c r="F215" i="5"/>
  <c r="E215" i="5"/>
  <c r="D215" i="5"/>
  <c r="C215" i="5"/>
  <c r="B215" i="5"/>
  <c r="F214" i="5"/>
  <c r="E214" i="5"/>
  <c r="D214" i="5"/>
  <c r="C214" i="5"/>
  <c r="B214" i="5"/>
  <c r="F211" i="5"/>
  <c r="E211" i="5"/>
  <c r="D211" i="5"/>
  <c r="C211" i="5"/>
  <c r="B211" i="5"/>
  <c r="F210" i="5"/>
  <c r="E210" i="5"/>
  <c r="D210" i="5"/>
  <c r="C210" i="5"/>
  <c r="F208" i="5"/>
  <c r="E208" i="5"/>
  <c r="D208" i="5"/>
  <c r="C208" i="5"/>
  <c r="B208" i="5"/>
  <c r="F207" i="5"/>
  <c r="E207" i="5"/>
  <c r="D207" i="5"/>
  <c r="C207" i="5"/>
  <c r="B207" i="5"/>
  <c r="F205" i="5"/>
  <c r="E205" i="5"/>
  <c r="D205" i="5"/>
  <c r="C205" i="5"/>
  <c r="B205" i="5"/>
  <c r="F204" i="5"/>
  <c r="E204" i="5"/>
  <c r="D204" i="5"/>
  <c r="D198" i="5" s="1"/>
  <c r="C204" i="5"/>
  <c r="B204" i="5"/>
  <c r="F202" i="5"/>
  <c r="F198" i="5" s="1"/>
  <c r="E202" i="5"/>
  <c r="D202" i="5"/>
  <c r="C202" i="5"/>
  <c r="C199" i="5" s="1"/>
  <c r="B202" i="5"/>
  <c r="B199" i="5" s="1"/>
  <c r="F200" i="5"/>
  <c r="E200" i="5"/>
  <c r="D200" i="5"/>
  <c r="C200" i="5"/>
  <c r="B200" i="5"/>
  <c r="E199" i="5"/>
  <c r="D199" i="5"/>
  <c r="F196" i="5"/>
  <c r="E196" i="5"/>
  <c r="D196" i="5"/>
  <c r="C196" i="5"/>
  <c r="C191" i="5" s="1"/>
  <c r="B196" i="5"/>
  <c r="F195" i="5"/>
  <c r="F191" i="5" s="1"/>
  <c r="E195" i="5"/>
  <c r="E191" i="5" s="1"/>
  <c r="D195" i="5"/>
  <c r="C195" i="5"/>
  <c r="B195" i="5"/>
  <c r="B191" i="5" s="1"/>
  <c r="F193" i="5"/>
  <c r="E193" i="5"/>
  <c r="D193" i="5"/>
  <c r="C193" i="5"/>
  <c r="B193" i="5"/>
  <c r="F192" i="5"/>
  <c r="E192" i="5"/>
  <c r="D192" i="5"/>
  <c r="C192" i="5"/>
  <c r="B192" i="5"/>
  <c r="D191" i="5"/>
  <c r="F189" i="5"/>
  <c r="E189" i="5"/>
  <c r="D189" i="5"/>
  <c r="C189" i="5"/>
  <c r="B189" i="5"/>
  <c r="F188" i="5"/>
  <c r="E188" i="5"/>
  <c r="E184" i="5" s="1"/>
  <c r="D188" i="5"/>
  <c r="C188" i="5"/>
  <c r="B188" i="5"/>
  <c r="B184" i="5" s="1"/>
  <c r="F186" i="5"/>
  <c r="E186" i="5"/>
  <c r="D186" i="5"/>
  <c r="C186" i="5"/>
  <c r="B186" i="5"/>
  <c r="F185" i="5"/>
  <c r="E185" i="5"/>
  <c r="D185" i="5"/>
  <c r="C185" i="5"/>
  <c r="B185" i="5"/>
  <c r="F184" i="5"/>
  <c r="D184" i="5"/>
  <c r="F182" i="5"/>
  <c r="E182" i="5"/>
  <c r="D182" i="5"/>
  <c r="C182" i="5"/>
  <c r="B182" i="5"/>
  <c r="F181" i="5"/>
  <c r="E181" i="5"/>
  <c r="D181" i="5"/>
  <c r="C181" i="5"/>
  <c r="B181" i="5"/>
  <c r="F179" i="5"/>
  <c r="F176" i="5" s="1"/>
  <c r="E179" i="5"/>
  <c r="D179" i="5"/>
  <c r="C179" i="5"/>
  <c r="C176" i="5" s="1"/>
  <c r="B179" i="5"/>
  <c r="B176" i="5" s="1"/>
  <c r="F177" i="5"/>
  <c r="E177" i="5"/>
  <c r="D177" i="5"/>
  <c r="C177" i="5"/>
  <c r="B177" i="5"/>
  <c r="E176" i="5"/>
  <c r="D176" i="5"/>
  <c r="F174" i="5"/>
  <c r="E174" i="5"/>
  <c r="E171" i="5" s="1"/>
  <c r="D174" i="5"/>
  <c r="D171" i="5" s="1"/>
  <c r="C174" i="5"/>
  <c r="C171" i="5" s="1"/>
  <c r="B174" i="5"/>
  <c r="F172" i="5"/>
  <c r="E172" i="5"/>
  <c r="D172" i="5"/>
  <c r="C172" i="5"/>
  <c r="B172" i="5"/>
  <c r="F171" i="5"/>
  <c r="B171" i="5"/>
  <c r="F169" i="5"/>
  <c r="E169" i="5"/>
  <c r="D169" i="5"/>
  <c r="C169" i="5"/>
  <c r="B169" i="5"/>
  <c r="F168" i="5"/>
  <c r="E168" i="5"/>
  <c r="D168" i="5"/>
  <c r="C168" i="5"/>
  <c r="B168" i="5"/>
  <c r="F166" i="5"/>
  <c r="E166" i="5"/>
  <c r="D166" i="5"/>
  <c r="C166" i="5"/>
  <c r="B166" i="5"/>
  <c r="F165" i="5"/>
  <c r="E165" i="5"/>
  <c r="D165" i="5"/>
  <c r="C165" i="5"/>
  <c r="B165" i="5"/>
  <c r="F163" i="5"/>
  <c r="E163" i="5"/>
  <c r="D163" i="5"/>
  <c r="C163" i="5"/>
  <c r="B163" i="5"/>
  <c r="F162" i="5"/>
  <c r="E162" i="5"/>
  <c r="D162" i="5"/>
  <c r="C162" i="5"/>
  <c r="B162" i="5"/>
  <c r="F160" i="5"/>
  <c r="E160" i="5"/>
  <c r="D160" i="5"/>
  <c r="C160" i="5"/>
  <c r="B160" i="5"/>
  <c r="F159" i="5"/>
  <c r="E159" i="5"/>
  <c r="D159" i="5"/>
  <c r="C159" i="5"/>
  <c r="B159" i="5"/>
  <c r="F157" i="5"/>
  <c r="F154" i="5" s="1"/>
  <c r="E157" i="5"/>
  <c r="E154" i="5" s="1"/>
  <c r="D157" i="5"/>
  <c r="C157" i="5"/>
  <c r="B157" i="5"/>
  <c r="F155" i="5"/>
  <c r="E155" i="5"/>
  <c r="D155" i="5"/>
  <c r="C155" i="5"/>
  <c r="B155" i="5"/>
  <c r="D154" i="5"/>
  <c r="C154" i="5"/>
  <c r="B154" i="5"/>
  <c r="F151" i="5"/>
  <c r="E151" i="5"/>
  <c r="E143" i="5" s="1"/>
  <c r="D151" i="5"/>
  <c r="C151" i="5"/>
  <c r="B151" i="5"/>
  <c r="F150" i="5"/>
  <c r="E150" i="5"/>
  <c r="D150" i="5"/>
  <c r="C150" i="5"/>
  <c r="B150" i="5"/>
  <c r="F148" i="5"/>
  <c r="E148" i="5"/>
  <c r="D148" i="5"/>
  <c r="C148" i="5"/>
  <c r="B148" i="5"/>
  <c r="F147" i="5"/>
  <c r="E147" i="5"/>
  <c r="D147" i="5"/>
  <c r="C147" i="5"/>
  <c r="B147" i="5"/>
  <c r="B143" i="5" s="1"/>
  <c r="F145" i="5"/>
  <c r="E145" i="5"/>
  <c r="D145" i="5"/>
  <c r="C145" i="5"/>
  <c r="B145" i="5"/>
  <c r="F144" i="5"/>
  <c r="E144" i="5"/>
  <c r="D144" i="5"/>
  <c r="C144" i="5"/>
  <c r="B144" i="5"/>
  <c r="F140" i="5"/>
  <c r="E140" i="5"/>
  <c r="D140" i="5"/>
  <c r="C140" i="5"/>
  <c r="B140" i="5"/>
  <c r="C139" i="5"/>
  <c r="B139" i="5"/>
  <c r="F137" i="5"/>
  <c r="E137" i="5"/>
  <c r="D137" i="5"/>
  <c r="C137" i="5"/>
  <c r="B137" i="5"/>
  <c r="C136" i="5"/>
  <c r="B136" i="5"/>
  <c r="F134" i="5"/>
  <c r="E134" i="5"/>
  <c r="D134" i="5"/>
  <c r="C134" i="5"/>
  <c r="B134" i="5"/>
  <c r="F133" i="5"/>
  <c r="E133" i="5"/>
  <c r="D133" i="5"/>
  <c r="C133" i="5"/>
  <c r="B133" i="5"/>
  <c r="F131" i="5"/>
  <c r="E131" i="5"/>
  <c r="D131" i="5"/>
  <c r="C131" i="5"/>
  <c r="B131" i="5"/>
  <c r="F130" i="5"/>
  <c r="E130" i="5"/>
  <c r="D130" i="5"/>
  <c r="C130" i="5"/>
  <c r="B130" i="5"/>
  <c r="F127" i="5"/>
  <c r="E127" i="5"/>
  <c r="E122" i="5" s="1"/>
  <c r="D127" i="5"/>
  <c r="C127" i="5"/>
  <c r="B127" i="5"/>
  <c r="F126" i="5"/>
  <c r="F122" i="5" s="1"/>
  <c r="E126" i="5"/>
  <c r="D126" i="5"/>
  <c r="D122" i="5" s="1"/>
  <c r="C126" i="5"/>
  <c r="C122" i="5" s="1"/>
  <c r="B126" i="5"/>
  <c r="B122" i="5" s="1"/>
  <c r="F124" i="5"/>
  <c r="E124" i="5"/>
  <c r="D124" i="5"/>
  <c r="C124" i="5"/>
  <c r="B124" i="5"/>
  <c r="F123" i="5"/>
  <c r="E123" i="5"/>
  <c r="D123" i="5"/>
  <c r="C123" i="5"/>
  <c r="B123" i="5"/>
  <c r="F119" i="5"/>
  <c r="E119" i="5"/>
  <c r="D119" i="5"/>
  <c r="C119" i="5"/>
  <c r="B119" i="5"/>
  <c r="F118" i="5"/>
  <c r="E118" i="5"/>
  <c r="D118" i="5"/>
  <c r="C118" i="5"/>
  <c r="B118" i="5"/>
  <c r="F116" i="5"/>
  <c r="E116" i="5"/>
  <c r="D116" i="5"/>
  <c r="C116" i="5"/>
  <c r="B116" i="5"/>
  <c r="F115" i="5"/>
  <c r="E115" i="5"/>
  <c r="D115" i="5"/>
  <c r="C115" i="5"/>
  <c r="B115" i="5"/>
  <c r="F113" i="5"/>
  <c r="E113" i="5"/>
  <c r="D113" i="5"/>
  <c r="C113" i="5"/>
  <c r="B113" i="5"/>
  <c r="B108" i="5" s="1"/>
  <c r="B92" i="5" s="1"/>
  <c r="F112" i="5"/>
  <c r="E112" i="5"/>
  <c r="D112" i="5"/>
  <c r="C112" i="5"/>
  <c r="B112" i="5"/>
  <c r="F110" i="5"/>
  <c r="E110" i="5"/>
  <c r="D110" i="5"/>
  <c r="C110" i="5"/>
  <c r="B110" i="5"/>
  <c r="F109" i="5"/>
  <c r="E109" i="5"/>
  <c r="D109" i="5"/>
  <c r="C109" i="5"/>
  <c r="B109" i="5"/>
  <c r="F106" i="5"/>
  <c r="E106" i="5"/>
  <c r="D106" i="5"/>
  <c r="C106" i="5"/>
  <c r="B106" i="5"/>
  <c r="F105" i="5"/>
  <c r="E105" i="5"/>
  <c r="D105" i="5"/>
  <c r="C105" i="5"/>
  <c r="B105" i="5"/>
  <c r="F103" i="5"/>
  <c r="F98" i="5" s="1"/>
  <c r="E103" i="5"/>
  <c r="D103" i="5"/>
  <c r="C103" i="5"/>
  <c r="B103" i="5"/>
  <c r="F102" i="5"/>
  <c r="E102" i="5"/>
  <c r="E98" i="5" s="1"/>
  <c r="D102" i="5"/>
  <c r="C102" i="5"/>
  <c r="C98" i="5" s="1"/>
  <c r="B102" i="5"/>
  <c r="F100" i="5"/>
  <c r="E100" i="5"/>
  <c r="D100" i="5"/>
  <c r="C100" i="5"/>
  <c r="B100" i="5"/>
  <c r="F99" i="5"/>
  <c r="E99" i="5"/>
  <c r="D99" i="5"/>
  <c r="C99" i="5"/>
  <c r="B99" i="5"/>
  <c r="B98" i="5"/>
  <c r="F95" i="5"/>
  <c r="E95" i="5"/>
  <c r="D95" i="5"/>
  <c r="C95" i="5"/>
  <c r="B95" i="5"/>
  <c r="F94" i="5"/>
  <c r="E94" i="5"/>
  <c r="D94" i="5"/>
  <c r="C94" i="5"/>
  <c r="B94" i="5"/>
  <c r="F93" i="5"/>
  <c r="E93" i="5"/>
  <c r="D93" i="5"/>
  <c r="C93" i="5"/>
  <c r="B93" i="5"/>
  <c r="F90" i="5"/>
  <c r="E90" i="5"/>
  <c r="D90" i="5"/>
  <c r="C90" i="5"/>
  <c r="B90" i="5"/>
  <c r="F89" i="5"/>
  <c r="E89" i="5"/>
  <c r="D89" i="5"/>
  <c r="C89" i="5"/>
  <c r="B89" i="5"/>
  <c r="F88" i="5"/>
  <c r="E88" i="5"/>
  <c r="D88" i="5"/>
  <c r="C88" i="5"/>
  <c r="B88" i="5"/>
  <c r="F86" i="5"/>
  <c r="E86" i="5"/>
  <c r="D86" i="5"/>
  <c r="C86" i="5"/>
  <c r="B86" i="5"/>
  <c r="F85" i="5"/>
  <c r="E85" i="5"/>
  <c r="D85" i="5"/>
  <c r="C85" i="5"/>
  <c r="B85" i="5"/>
  <c r="F84" i="5"/>
  <c r="E84" i="5"/>
  <c r="D84" i="5"/>
  <c r="C84" i="5"/>
  <c r="B84" i="5"/>
  <c r="F82" i="5"/>
  <c r="E82" i="5"/>
  <c r="D82" i="5"/>
  <c r="C82" i="5"/>
  <c r="B82" i="5"/>
  <c r="F81" i="5"/>
  <c r="E81" i="5"/>
  <c r="D81" i="5"/>
  <c r="C81" i="5"/>
  <c r="B81" i="5"/>
  <c r="F79" i="5"/>
  <c r="E79" i="5"/>
  <c r="D79" i="5"/>
  <c r="C79" i="5"/>
  <c r="B79" i="5"/>
  <c r="F78" i="5"/>
  <c r="E78" i="5"/>
  <c r="D78" i="5"/>
  <c r="C78" i="5"/>
  <c r="B78" i="5"/>
  <c r="F76" i="5"/>
  <c r="E76" i="5"/>
  <c r="D76" i="5"/>
  <c r="D70" i="5" s="1"/>
  <c r="C76" i="5"/>
  <c r="B76" i="5"/>
  <c r="F73" i="5"/>
  <c r="E73" i="5"/>
  <c r="E70" i="5" s="1"/>
  <c r="D73" i="5"/>
  <c r="C73" i="5"/>
  <c r="B73" i="5"/>
  <c r="B70" i="5" s="1"/>
  <c r="F71" i="5"/>
  <c r="E71" i="5"/>
  <c r="D71" i="5"/>
  <c r="C71" i="5"/>
  <c r="B71" i="5"/>
  <c r="F70" i="5"/>
  <c r="C70" i="5"/>
  <c r="F68" i="5"/>
  <c r="F65" i="5" s="1"/>
  <c r="E68" i="5"/>
  <c r="E65" i="5" s="1"/>
  <c r="D68" i="5"/>
  <c r="C68" i="5"/>
  <c r="B68" i="5"/>
  <c r="F66" i="5"/>
  <c r="E66" i="5"/>
  <c r="D66" i="5"/>
  <c r="C66" i="5"/>
  <c r="B66" i="5"/>
  <c r="D65" i="5"/>
  <c r="C65" i="5"/>
  <c r="B65" i="5"/>
  <c r="F63" i="5"/>
  <c r="E63" i="5"/>
  <c r="E58" i="5" s="1"/>
  <c r="D63" i="5"/>
  <c r="D58" i="5" s="1"/>
  <c r="C63" i="5"/>
  <c r="C58" i="5" s="1"/>
  <c r="B63" i="5"/>
  <c r="F59" i="5"/>
  <c r="E59" i="5"/>
  <c r="D59" i="5"/>
  <c r="C59" i="5"/>
  <c r="B59" i="5"/>
  <c r="F58" i="5"/>
  <c r="B58" i="5"/>
  <c r="F55" i="5"/>
  <c r="E55" i="5"/>
  <c r="D55" i="5"/>
  <c r="C55" i="5"/>
  <c r="B55" i="5"/>
  <c r="F54" i="5"/>
  <c r="E54" i="5"/>
  <c r="D54" i="5"/>
  <c r="C54" i="5"/>
  <c r="B54" i="5"/>
  <c r="F53" i="5"/>
  <c r="E53" i="5"/>
  <c r="D53" i="5"/>
  <c r="C53" i="5"/>
  <c r="B53" i="5"/>
  <c r="F50" i="5"/>
  <c r="E50" i="5"/>
  <c r="D50" i="5"/>
  <c r="C50" i="5"/>
  <c r="B50" i="5"/>
  <c r="F49" i="5"/>
  <c r="E49" i="5"/>
  <c r="D49" i="5"/>
  <c r="C49" i="5"/>
  <c r="B49" i="5"/>
  <c r="F48" i="5"/>
  <c r="E48" i="5"/>
  <c r="D48" i="5"/>
  <c r="C48" i="5"/>
  <c r="B48" i="5"/>
  <c r="F46" i="5"/>
  <c r="E46" i="5"/>
  <c r="D46" i="5"/>
  <c r="C46" i="5"/>
  <c r="B46" i="5"/>
  <c r="F45" i="5"/>
  <c r="E45" i="5"/>
  <c r="D45" i="5"/>
  <c r="C45" i="5"/>
  <c r="B45" i="5"/>
  <c r="F44" i="5"/>
  <c r="E44" i="5"/>
  <c r="D44" i="5"/>
  <c r="C44" i="5"/>
  <c r="B44" i="5"/>
  <c r="B39" i="5" s="1"/>
  <c r="F42" i="5"/>
  <c r="E42" i="5"/>
  <c r="D42" i="5"/>
  <c r="C42" i="5"/>
  <c r="B42" i="5"/>
  <c r="F41" i="5"/>
  <c r="E41" i="5"/>
  <c r="D41" i="5"/>
  <c r="C41" i="5"/>
  <c r="B41" i="5"/>
  <c r="F40" i="5"/>
  <c r="E40" i="5"/>
  <c r="D40" i="5"/>
  <c r="C40" i="5"/>
  <c r="B40" i="5"/>
  <c r="D39" i="5"/>
  <c r="F15" i="5"/>
  <c r="E15" i="5"/>
  <c r="D15" i="5"/>
  <c r="C15" i="5"/>
  <c r="B15" i="5"/>
  <c r="F11" i="5"/>
  <c r="E11" i="5"/>
  <c r="D11" i="5"/>
  <c r="C11" i="5"/>
  <c r="B11" i="5"/>
  <c r="F7" i="5"/>
  <c r="E7" i="5"/>
  <c r="D7" i="5"/>
  <c r="C7" i="5"/>
  <c r="B7" i="5"/>
  <c r="F6" i="5"/>
  <c r="E6" i="5"/>
  <c r="D6" i="5"/>
  <c r="C6" i="5"/>
  <c r="B6" i="5"/>
  <c r="F5" i="5"/>
  <c r="E5" i="5"/>
  <c r="D5" i="5"/>
  <c r="C5" i="5"/>
  <c r="B5" i="5"/>
  <c r="F42" i="4"/>
  <c r="E42" i="4"/>
  <c r="D42" i="4"/>
  <c r="C42" i="4"/>
  <c r="B42" i="4"/>
  <c r="F38" i="4"/>
  <c r="F35" i="4" s="1"/>
  <c r="E38" i="4"/>
  <c r="D38" i="4"/>
  <c r="C38" i="4"/>
  <c r="B38" i="4"/>
  <c r="B35" i="4" s="1"/>
  <c r="F36" i="4"/>
  <c r="E36" i="4"/>
  <c r="D36" i="4"/>
  <c r="C36" i="4"/>
  <c r="B36" i="4"/>
  <c r="E35" i="4"/>
  <c r="D35" i="4"/>
  <c r="C35" i="4"/>
  <c r="F34" i="4"/>
  <c r="E34" i="4"/>
  <c r="D34" i="4"/>
  <c r="C34" i="4"/>
  <c r="B34" i="4"/>
  <c r="F30" i="4"/>
  <c r="E30" i="4"/>
  <c r="D30" i="4"/>
  <c r="C30" i="4"/>
  <c r="B30" i="4"/>
  <c r="F27" i="4"/>
  <c r="E27" i="4"/>
  <c r="D27" i="4"/>
  <c r="C27" i="4"/>
  <c r="B27" i="4"/>
  <c r="F26" i="4"/>
  <c r="E26" i="4"/>
  <c r="D26" i="4"/>
  <c r="C26" i="4"/>
  <c r="B26" i="4"/>
  <c r="F25" i="4"/>
  <c r="E25" i="4"/>
  <c r="D25" i="4"/>
  <c r="C25" i="4"/>
  <c r="B25" i="4"/>
  <c r="F17" i="4"/>
  <c r="E17" i="4"/>
  <c r="D17" i="4"/>
  <c r="C17" i="4"/>
  <c r="B17" i="4"/>
  <c r="F15" i="4"/>
  <c r="E15" i="4"/>
  <c r="D15" i="4"/>
  <c r="C15" i="4"/>
  <c r="B15" i="4"/>
  <c r="F14" i="4"/>
  <c r="E14" i="4"/>
  <c r="D14" i="4"/>
  <c r="C14" i="4"/>
  <c r="B14" i="4"/>
  <c r="F13" i="4"/>
  <c r="E13" i="4"/>
  <c r="D13" i="4"/>
  <c r="C13" i="4"/>
  <c r="B13" i="4"/>
  <c r="F9" i="4"/>
  <c r="E9" i="4"/>
  <c r="D9" i="4"/>
  <c r="C9" i="4"/>
  <c r="B9" i="4"/>
  <c r="F7" i="4"/>
  <c r="E7" i="4"/>
  <c r="D7" i="4"/>
  <c r="C7" i="4"/>
  <c r="B7" i="4"/>
  <c r="F6" i="4"/>
  <c r="E6" i="4"/>
  <c r="D6" i="4"/>
  <c r="C6" i="4"/>
  <c r="B6" i="4"/>
  <c r="F5" i="4"/>
  <c r="E5" i="4"/>
  <c r="D5" i="4"/>
  <c r="C5" i="4"/>
  <c r="B5" i="4"/>
  <c r="F138" i="3"/>
  <c r="E138" i="3"/>
  <c r="D138" i="3"/>
  <c r="C138" i="3"/>
  <c r="B138" i="3"/>
  <c r="F134" i="3"/>
  <c r="E134" i="3"/>
  <c r="D134" i="3"/>
  <c r="C134" i="3"/>
  <c r="B134" i="3"/>
  <c r="F130" i="3"/>
  <c r="E130" i="3"/>
  <c r="D130" i="3"/>
  <c r="C130" i="3"/>
  <c r="B130" i="3"/>
  <c r="F124" i="3"/>
  <c r="E124" i="3"/>
  <c r="D124" i="3"/>
  <c r="C124" i="3"/>
  <c r="B124" i="3"/>
  <c r="F116" i="3"/>
  <c r="E116" i="3"/>
  <c r="D116" i="3"/>
  <c r="C116" i="3"/>
  <c r="B116" i="3"/>
  <c r="F113" i="3"/>
  <c r="E113" i="3"/>
  <c r="D113" i="3"/>
  <c r="C113" i="3"/>
  <c r="B113" i="3"/>
  <c r="F110" i="3"/>
  <c r="E110" i="3"/>
  <c r="D110" i="3"/>
  <c r="C110" i="3"/>
  <c r="B110" i="3"/>
  <c r="F108" i="3"/>
  <c r="E108" i="3"/>
  <c r="D108" i="3"/>
  <c r="C108" i="3"/>
  <c r="B108" i="3"/>
  <c r="C99" i="3"/>
  <c r="B99" i="3"/>
  <c r="F96" i="3"/>
  <c r="E96" i="3"/>
  <c r="D96" i="3"/>
  <c r="C96" i="3"/>
  <c r="B96" i="3"/>
  <c r="F94" i="3"/>
  <c r="E94" i="3"/>
  <c r="D94" i="3"/>
  <c r="C94" i="3"/>
  <c r="B94" i="3"/>
  <c r="F83" i="3"/>
  <c r="E83" i="3"/>
  <c r="D83" i="3"/>
  <c r="C83" i="3"/>
  <c r="B83" i="3"/>
  <c r="F77" i="3"/>
  <c r="E77" i="3"/>
  <c r="D77" i="3"/>
  <c r="C77" i="3"/>
  <c r="B77" i="3"/>
  <c r="F75" i="3"/>
  <c r="E75" i="3"/>
  <c r="D75" i="3"/>
  <c r="C75" i="3"/>
  <c r="B75" i="3"/>
  <c r="F73" i="3"/>
  <c r="E73" i="3"/>
  <c r="D73" i="3"/>
  <c r="C73" i="3"/>
  <c r="B73" i="3"/>
  <c r="F71" i="3"/>
  <c r="E71" i="3"/>
  <c r="D71" i="3"/>
  <c r="C71" i="3"/>
  <c r="B71" i="3"/>
  <c r="F65" i="3"/>
  <c r="E65" i="3"/>
  <c r="D65" i="3"/>
  <c r="C65" i="3"/>
  <c r="B65" i="3"/>
  <c r="F63" i="3"/>
  <c r="E63" i="3"/>
  <c r="D63" i="3"/>
  <c r="C63" i="3"/>
  <c r="B63" i="3"/>
  <c r="F51" i="3"/>
  <c r="E51" i="3"/>
  <c r="D51" i="3"/>
  <c r="C51" i="3"/>
  <c r="B51" i="3"/>
  <c r="F45" i="3"/>
  <c r="E45" i="3"/>
  <c r="D45" i="3"/>
  <c r="C45" i="3"/>
  <c r="B45" i="3"/>
  <c r="F43" i="3"/>
  <c r="E43" i="3"/>
  <c r="D43" i="3"/>
  <c r="C43" i="3"/>
  <c r="C40" i="3" s="1"/>
  <c r="B43" i="3"/>
  <c r="F41" i="3"/>
  <c r="E41" i="3"/>
  <c r="D41" i="3"/>
  <c r="C41" i="3"/>
  <c r="B41" i="3"/>
  <c r="F39" i="3"/>
  <c r="E39" i="3"/>
  <c r="D39" i="3"/>
  <c r="C39" i="3"/>
  <c r="B39" i="3"/>
  <c r="F29" i="3"/>
  <c r="F20" i="3" s="1"/>
  <c r="E29" i="3"/>
  <c r="E33" i="3" s="1"/>
  <c r="D29" i="3"/>
  <c r="D20" i="3" s="1"/>
  <c r="C29" i="3"/>
  <c r="C33" i="3" s="1"/>
  <c r="B29" i="3"/>
  <c r="B33" i="3" s="1"/>
  <c r="F21" i="3"/>
  <c r="E21" i="3"/>
  <c r="D21" i="3"/>
  <c r="C21" i="3"/>
  <c r="B21" i="3"/>
  <c r="B20" i="3"/>
  <c r="F19" i="3"/>
  <c r="E19" i="3"/>
  <c r="D19" i="3"/>
  <c r="C19" i="3"/>
  <c r="B19" i="3"/>
  <c r="F15" i="3"/>
  <c r="E15" i="3"/>
  <c r="D15" i="3"/>
  <c r="C15" i="3"/>
  <c r="B15" i="3"/>
  <c r="F7" i="3"/>
  <c r="E7" i="3"/>
  <c r="D7" i="3"/>
  <c r="C7" i="3"/>
  <c r="B7" i="3"/>
  <c r="F6" i="3"/>
  <c r="E6" i="3"/>
  <c r="D6" i="3"/>
  <c r="C6" i="3"/>
  <c r="B6" i="3"/>
  <c r="F5" i="3"/>
  <c r="E5" i="3"/>
  <c r="D5" i="3"/>
  <c r="C5" i="3"/>
  <c r="B5" i="3"/>
  <c r="F44" i="2"/>
  <c r="E44" i="2"/>
  <c r="D44" i="2"/>
  <c r="C44" i="2"/>
  <c r="B44" i="2"/>
  <c r="F43" i="2"/>
  <c r="E43" i="2"/>
  <c r="D43" i="2"/>
  <c r="C43" i="2"/>
  <c r="B43" i="2"/>
  <c r="F42" i="2"/>
  <c r="E42" i="2"/>
  <c r="D42" i="2"/>
  <c r="C42" i="2"/>
  <c r="B42" i="2"/>
  <c r="F41" i="2"/>
  <c r="E41" i="2"/>
  <c r="D41" i="2"/>
  <c r="C41" i="2"/>
  <c r="B41" i="2"/>
  <c r="F40" i="2"/>
  <c r="E40" i="2"/>
  <c r="D40" i="2"/>
  <c r="C40" i="2"/>
  <c r="B40" i="2"/>
  <c r="F34" i="2"/>
  <c r="E34" i="2"/>
  <c r="D34" i="2"/>
  <c r="C34" i="2"/>
  <c r="B34" i="2"/>
  <c r="F33" i="2"/>
  <c r="E33" i="2"/>
  <c r="D33" i="2"/>
  <c r="C33" i="2"/>
  <c r="B33" i="2"/>
  <c r="F29" i="2"/>
  <c r="E29" i="2"/>
  <c r="D29" i="2"/>
  <c r="C29" i="2"/>
  <c r="B29" i="2"/>
  <c r="F26" i="2"/>
  <c r="E26" i="2"/>
  <c r="D26" i="2"/>
  <c r="C26" i="2"/>
  <c r="B26" i="2"/>
  <c r="F25" i="2"/>
  <c r="E25" i="2"/>
  <c r="D25" i="2"/>
  <c r="C25" i="2"/>
  <c r="B25" i="2"/>
  <c r="F21" i="2"/>
  <c r="E21" i="2"/>
  <c r="D21" i="2"/>
  <c r="C21" i="2"/>
  <c r="B21" i="2"/>
  <c r="F18" i="2"/>
  <c r="D18" i="2"/>
  <c r="C18" i="2"/>
  <c r="B18" i="2"/>
  <c r="F15" i="2"/>
  <c r="E15" i="2"/>
  <c r="D15" i="2"/>
  <c r="C15" i="2"/>
  <c r="B15" i="2"/>
  <c r="F14" i="2"/>
  <c r="E14" i="2"/>
  <c r="D14" i="2"/>
  <c r="C14" i="2"/>
  <c r="B14" i="2"/>
  <c r="C109" i="3" l="1"/>
  <c r="E109" i="3"/>
  <c r="D40" i="3"/>
  <c r="F67" i="3"/>
  <c r="C102" i="3"/>
  <c r="B141" i="3"/>
  <c r="E67" i="3"/>
  <c r="E40" i="3"/>
  <c r="F141" i="3"/>
  <c r="F92" i="5"/>
  <c r="E108" i="5"/>
  <c r="B129" i="5"/>
  <c r="C184" i="5"/>
  <c r="E242" i="5"/>
  <c r="F288" i="5"/>
  <c r="D334" i="5"/>
  <c r="D417" i="5"/>
  <c r="F431" i="5"/>
  <c r="B488" i="5"/>
  <c r="B530" i="5"/>
  <c r="C573" i="5"/>
  <c r="E57" i="5"/>
  <c r="E52" i="5" s="1"/>
  <c r="F108" i="5"/>
  <c r="C129" i="5"/>
  <c r="C121" i="5" s="1"/>
  <c r="B295" i="5"/>
  <c r="F310" i="5"/>
  <c r="E334" i="5"/>
  <c r="D445" i="5"/>
  <c r="F444" i="5"/>
  <c r="C488" i="5"/>
  <c r="B593" i="5"/>
  <c r="D593" i="5"/>
  <c r="F593" i="5"/>
  <c r="F588" i="5" s="1"/>
  <c r="D634" i="5"/>
  <c r="D153" i="5"/>
  <c r="F153" i="5"/>
  <c r="B232" i="5"/>
  <c r="E258" i="5"/>
  <c r="B310" i="5"/>
  <c r="E335" i="5"/>
  <c r="B334" i="5"/>
  <c r="D394" i="5"/>
  <c r="F446" i="5"/>
  <c r="F471" i="5"/>
  <c r="E488" i="5"/>
  <c r="D509" i="5"/>
  <c r="F544" i="5"/>
  <c r="D635" i="5"/>
  <c r="F627" i="5"/>
  <c r="F57" i="5"/>
  <c r="F52" i="5" s="1"/>
  <c r="D98" i="5"/>
  <c r="F121" i="5"/>
  <c r="D142" i="5"/>
  <c r="F258" i="5"/>
  <c r="F334" i="5"/>
  <c r="B479" i="5"/>
  <c r="E509" i="5"/>
  <c r="F529" i="5"/>
  <c r="C588" i="5"/>
  <c r="E92" i="5"/>
  <c r="C198" i="5"/>
  <c r="E198" i="5"/>
  <c r="D232" i="5"/>
  <c r="F394" i="5"/>
  <c r="B417" i="5"/>
  <c r="F509" i="5"/>
  <c r="C509" i="5"/>
  <c r="D57" i="5"/>
  <c r="D52" i="5" s="1"/>
  <c r="C108" i="5"/>
  <c r="C92" i="5" s="1"/>
  <c r="E121" i="5"/>
  <c r="C274" i="5"/>
  <c r="D281" i="5"/>
  <c r="C372" i="5"/>
  <c r="E372" i="5"/>
  <c r="C417" i="5"/>
  <c r="F424" i="5"/>
  <c r="E472" i="5"/>
  <c r="C530" i="5"/>
  <c r="B557" i="5"/>
  <c r="B544" i="5" s="1"/>
  <c r="F618" i="5"/>
  <c r="C634" i="5"/>
  <c r="C232" i="5"/>
  <c r="B393" i="5"/>
  <c r="D444" i="5"/>
  <c r="D488" i="5"/>
  <c r="F487" i="5"/>
  <c r="C498" i="5"/>
  <c r="B663" i="5"/>
  <c r="B627" i="5" s="1"/>
  <c r="E274" i="5"/>
  <c r="E346" i="5"/>
  <c r="E309" i="5" s="1"/>
  <c r="E417" i="5"/>
  <c r="C424" i="5"/>
  <c r="B431" i="5"/>
  <c r="F479" i="5"/>
  <c r="B498" i="5"/>
  <c r="D498" i="5"/>
  <c r="D557" i="5"/>
  <c r="D544" i="5" s="1"/>
  <c r="E627" i="5"/>
  <c r="E39" i="5"/>
  <c r="E295" i="5"/>
  <c r="F346" i="5"/>
  <c r="E394" i="5"/>
  <c r="B394" i="5"/>
  <c r="E593" i="5"/>
  <c r="E581" i="5" s="1"/>
  <c r="E618" i="5"/>
  <c r="F635" i="5"/>
  <c r="D121" i="5"/>
  <c r="C242" i="5"/>
  <c r="B258" i="5"/>
  <c r="D258" i="5"/>
  <c r="C431" i="5"/>
  <c r="D431" i="5"/>
  <c r="D416" i="5" s="1"/>
  <c r="C444" i="5"/>
  <c r="D472" i="5"/>
  <c r="F498" i="5"/>
  <c r="C544" i="5"/>
  <c r="B57" i="5"/>
  <c r="B52" i="5" s="1"/>
  <c r="D108" i="5"/>
  <c r="C153" i="5"/>
  <c r="B198" i="5"/>
  <c r="C213" i="5"/>
  <c r="C142" i="5" s="1"/>
  <c r="F372" i="5"/>
  <c r="C627" i="5"/>
  <c r="F634" i="5"/>
  <c r="C30" i="2"/>
  <c r="C37" i="2" s="1"/>
  <c r="E30" i="2"/>
  <c r="F30" i="2"/>
  <c r="C45" i="2"/>
  <c r="B30" i="2"/>
  <c r="B37" i="2" s="1"/>
  <c r="D30" i="2"/>
  <c r="F45" i="2"/>
  <c r="E45" i="2"/>
  <c r="D109" i="3"/>
  <c r="F72" i="3"/>
  <c r="F33" i="3"/>
  <c r="E20" i="3"/>
  <c r="D33" i="3"/>
  <c r="E72" i="3"/>
  <c r="D102" i="3"/>
  <c r="B102" i="3"/>
  <c r="B72" i="3"/>
  <c r="B40" i="3"/>
  <c r="D45" i="2"/>
  <c r="B45" i="2"/>
  <c r="E445" i="5"/>
  <c r="E444" i="5"/>
  <c r="D309" i="5"/>
  <c r="F416" i="5"/>
  <c r="D627" i="5"/>
  <c r="B444" i="5"/>
  <c r="B445" i="5"/>
  <c r="C310" i="5"/>
  <c r="F40" i="3"/>
  <c r="E102" i="3"/>
  <c r="D310" i="5"/>
  <c r="F488" i="5"/>
  <c r="F109" i="3"/>
  <c r="C141" i="3"/>
  <c r="C143" i="5"/>
  <c r="F102" i="3"/>
  <c r="D141" i="3"/>
  <c r="D143" i="5"/>
  <c r="E153" i="5"/>
  <c r="E142" i="5" s="1"/>
  <c r="F199" i="5"/>
  <c r="E310" i="5"/>
  <c r="D335" i="5"/>
  <c r="F373" i="5"/>
  <c r="E431" i="5"/>
  <c r="C499" i="5"/>
  <c r="C487" i="5" s="1"/>
  <c r="D510" i="5"/>
  <c r="F530" i="5"/>
  <c r="B573" i="5"/>
  <c r="B618" i="5"/>
  <c r="E141" i="3"/>
  <c r="C57" i="5"/>
  <c r="C52" i="5" s="1"/>
  <c r="B121" i="5"/>
  <c r="F143" i="5"/>
  <c r="C393" i="5"/>
  <c r="B416" i="5"/>
  <c r="C445" i="5"/>
  <c r="B471" i="5"/>
  <c r="C480" i="5"/>
  <c r="B487" i="5"/>
  <c r="F510" i="5"/>
  <c r="D573" i="5"/>
  <c r="C581" i="5"/>
  <c r="D618" i="5"/>
  <c r="E634" i="5"/>
  <c r="C39" i="5"/>
  <c r="E393" i="5"/>
  <c r="D471" i="5"/>
  <c r="D487" i="5"/>
  <c r="C529" i="5"/>
  <c r="B635" i="5"/>
  <c r="C72" i="3"/>
  <c r="C309" i="5"/>
  <c r="F393" i="5"/>
  <c r="E416" i="5"/>
  <c r="E471" i="5"/>
  <c r="E487" i="5"/>
  <c r="B509" i="5"/>
  <c r="D529" i="5"/>
  <c r="C635" i="5"/>
  <c r="B67" i="3"/>
  <c r="D72" i="3"/>
  <c r="B109" i="3"/>
  <c r="C20" i="3"/>
  <c r="C67" i="3"/>
  <c r="F39" i="5"/>
  <c r="C446" i="5"/>
  <c r="E635" i="5"/>
  <c r="D67" i="3"/>
  <c r="F142" i="5" l="1"/>
  <c r="E588" i="5"/>
  <c r="F581" i="5"/>
  <c r="D581" i="5"/>
  <c r="B588" i="5"/>
  <c r="D92" i="5"/>
  <c r="B634" i="5"/>
  <c r="F309" i="5"/>
  <c r="C416" i="5"/>
  <c r="D588" i="5"/>
  <c r="B581" i="5"/>
  <c r="C16" i="5"/>
  <c r="C17" i="5"/>
</calcChain>
</file>

<file path=xl/sharedStrings.xml><?xml version="1.0" encoding="utf-8"?>
<sst xmlns="http://schemas.openxmlformats.org/spreadsheetml/2006/main" count="1079" uniqueCount="353">
  <si>
    <t>I. OPĆI DIO</t>
  </si>
  <si>
    <t>A. SAŽETAK  RAČUNA PRIHODA I RASHODA</t>
  </si>
  <si>
    <t>Brojčana oznaka i naziv</t>
  </si>
  <si>
    <t>Ostvarenje /
Izvršenje
01.-12.2024.</t>
  </si>
  <si>
    <t>Tekući plan
2025.</t>
  </si>
  <si>
    <t>Plan
2026.</t>
  </si>
  <si>
    <t>Projekcija
2027.</t>
  </si>
  <si>
    <t>Projekcija
2028.</t>
  </si>
  <si>
    <t>1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</si>
  <si>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</si>
  <si>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</si>
  <si>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</si>
  <si>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</si>
  <si>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</si>
  <si>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</si>
  <si>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- VIŠAK/MANJAK</t>
  </si>
  <si>
    <t>B. SAŽETAK  RAČUNA FINANCIRANJA</t>
  </si>
  <si>
    <t>8 Primici od financijske imovine i zaduživanja</t>
  </si>
  <si>
    <t>5 Izdaci za financijsku imovinu i otplate zajmova</t>
  </si>
  <si>
    <t>NETO FINANCIRANJE (8 - 5)</t>
  </si>
  <si>
    <t xml:space="preserve">VIŠAK/MANJAK + NETO FINANCIRANJE </t>
  </si>
  <si>
    <t>C. PRENESENI VIŠAK ILI MANJAK</t>
  </si>
  <si>
    <t>PRIJENOS VIŠKA/MANJKA IZ PRETHODNE(IH) GODINE</t>
  </si>
  <si>
    <t>PRIJENOS VIŠKA/MANJKA U SLJEDEĆE RAZDOBLJE</t>
  </si>
  <si>
    <t>VIŠAK/MANJAK + NETO FINANCIRANJE + PRIJENOS VIŠKA/MANJKA IZ PRETHODNE(IH) GODINE - PRIJENOS VIŠKA/MANJKA U SLJEDEĆE RAZDOBLJE</t>
  </si>
  <si>
    <t>D. VIŠEGODIŠNJI PLAN URAVNOTEŽENJA</t>
  </si>
  <si>
    <t>VIŠAK/MANJAK TEKUĆE GODINE</t>
  </si>
  <si>
    <t>A. RAČUN PRIHODA I RASHODA</t>
  </si>
  <si>
    <t xml:space="preserve">A1. PRIHODI I RASHODI PREMA EKONOMSKOJ KLASIFIKACIJI </t>
  </si>
  <si>
    <t>Brojčana oznaka i naziv grupe</t>
  </si>
  <si>
    <t>UKUPNO PRIHODI</t>
  </si>
  <si>
    <t xml:space="preserve"> 61 Prihodi od poreza</t>
  </si>
  <si>
    <t xml:space="preserve"> 63 Pomoći iz inozemstva i od subjekata unutar općeg proračuna</t>
  </si>
  <si>
    <t xml:space="preserve"> 64 Prihodi od imovine</t>
  </si>
  <si>
    <t xml:space="preserve"> 65 Prihodi od upravnih i admin. pristojbi, pristojbi po posebn.propisima i naknada</t>
  </si>
  <si>
    <t xml:space="preserve"> 66 Prihodi od prod.proizv.i robe te pruž.usl.i prih.od donac.te povr.po protes.jam.</t>
  </si>
  <si>
    <t xml:space="preserve"> 67 Prihodi iz nadležnog proračuna i od HZZO-a temeljem ugovornih obveza</t>
  </si>
  <si>
    <t xml:space="preserve"> 68 Kazne, upravne mjere i ostali prihodi</t>
  </si>
  <si>
    <t>SVEUKUPNO:</t>
  </si>
  <si>
    <t>UKUPNO RASHODI</t>
  </si>
  <si>
    <t xml:space="preserve"> 31 Rashodi za zaposlene</t>
  </si>
  <si>
    <t xml:space="preserve"> 32 Materijalni rashodi</t>
  </si>
  <si>
    <t xml:space="preserve"> 34 Financijski rashodi</t>
  </si>
  <si>
    <t xml:space="preserve"> 35 Subvencije</t>
  </si>
  <si>
    <t xml:space="preserve"> 36 Pomoći dane u inozemstvo i unutar općeg proračuna</t>
  </si>
  <si>
    <t xml:space="preserve"> 37 Naknade građanima i kućanstvima na temelju osiguranja i druge naknade</t>
  </si>
  <si>
    <t xml:space="preserve"> 38 Rashodi za donacije, kazne, naknade šteta i kapitalne pomoći</t>
  </si>
  <si>
    <t xml:space="preserve"> 41 Rashodi za nabavu neproizvedene dugotrajne imovine</t>
  </si>
  <si>
    <t xml:space="preserve"> 42 Rashodi za nabavu proizvedene dugotrajne imovine</t>
  </si>
  <si>
    <t xml:space="preserve"> 45 Rashodi za dodatna ulaganja na nefinancijskoj imovini</t>
  </si>
  <si>
    <t>A2. PRIHODI I RASHODI PREMA IZVORIMA FINANCIRANJA</t>
  </si>
  <si>
    <t>1 OPĆI PRIHODI I PRIMICI</t>
  </si>
  <si>
    <t xml:space="preserve"> 11 Opći prihodi i primici</t>
  </si>
  <si>
    <t>3 VLASTITI PRIHODI</t>
  </si>
  <si>
    <t>4 PRIHODI ZA POSEBNE NAMJENE</t>
  </si>
  <si>
    <t xml:space="preserve"> 40 Prihodi od komunalne naknade i komunalnog doprinosa</t>
  </si>
  <si>
    <t xml:space="preserve"> 42 Prihodi od spomeničke rente</t>
  </si>
  <si>
    <t xml:space="preserve"> 43 Ostali prihodi za posebne namjene-vrtić</t>
  </si>
  <si>
    <t xml:space="preserve"> 430 Ostali prihodi za posebne namjene- općina</t>
  </si>
  <si>
    <t>5 POMOĆI</t>
  </si>
  <si>
    <t xml:space="preserve"> 50 Pomoći iz državnog proračuna</t>
  </si>
  <si>
    <t xml:space="preserve"> 51 Pomoći iz županijskog proračuna</t>
  </si>
  <si>
    <t xml:space="preserve"> 510 Programi Unije</t>
  </si>
  <si>
    <t xml:space="preserve"> 52 Ostale pomoći</t>
  </si>
  <si>
    <t xml:space="preserve"> 53 Pomoći od izvan pro.kor.-ŽUC, Hrv. vode,HZZ</t>
  </si>
  <si>
    <t xml:space="preserve"> 56 Pomoći- ostali prihodi</t>
  </si>
  <si>
    <t xml:space="preserve"> 563 Europski fond za regionalni razvoj (EFRR)</t>
  </si>
  <si>
    <t xml:space="preserve"> 565 Europski poljoprivredni fond za ruralni razvoj (EPFRR)</t>
  </si>
  <si>
    <t xml:space="preserve"> 581 Mehanizam za oporavak i otpornost - bespovratna sredstva</t>
  </si>
  <si>
    <t>6 DONACIJE</t>
  </si>
  <si>
    <t xml:space="preserve"> 61 Donacije</t>
  </si>
  <si>
    <t>7 PRIHODI OD PRODAJE ILI ZAMJENE NEFINANC. IMOVINE I NAKNADE S NASLOVA OSIGURANJA</t>
  </si>
  <si>
    <t xml:space="preserve"> 71 Prihodi od prodaje ili zamjene nefin.imovine</t>
  </si>
  <si>
    <t>8 NAMJENSKI PRIMICI</t>
  </si>
  <si>
    <t xml:space="preserve"> 81 Namjenski primici- od fin. im. i zaduživanja</t>
  </si>
  <si>
    <t xml:space="preserve"> 810 Namjenski primici od zaduživanja - ostali</t>
  </si>
  <si>
    <t xml:space="preserve">9 </t>
  </si>
  <si>
    <t xml:space="preserve"> 91 Preneseni višak</t>
  </si>
  <si>
    <t xml:space="preserve"> 952 Preneseni višak-pomoć iz drž.proračuna</t>
  </si>
  <si>
    <t>A3. RASHODI PREMA FUNKCIJSKOJ KLASIFIKACIJI</t>
  </si>
  <si>
    <t>01 Opće javne usluge</t>
  </si>
  <si>
    <t xml:space="preserve"> 011 Izvršna i zakonodavna tijela, fi nancijski i fi skalni poslovi, vanjski poslovi</t>
  </si>
  <si>
    <t xml:space="preserve"> 013 Opće usluge</t>
  </si>
  <si>
    <t>03 Javni red i sigurnost</t>
  </si>
  <si>
    <t xml:space="preserve"> 032 Usluge protupožarne zaštite</t>
  </si>
  <si>
    <t xml:space="preserve"> 036 Rashodi za javni red i sigurnost koji nisu drugdje svrstani</t>
  </si>
  <si>
    <t>04 Ekonomski poslovi</t>
  </si>
  <si>
    <t xml:space="preserve"> 041 Opći ekonomski, trgovački i poslovi vezani uz rad</t>
  </si>
  <si>
    <t xml:space="preserve"> 042 Poljoprivreda, šumarstvo, ribarstvo i lov</t>
  </si>
  <si>
    <t xml:space="preserve"> 043 Gorivo i energija</t>
  </si>
  <si>
    <t xml:space="preserve"> 045 Promet</t>
  </si>
  <si>
    <t xml:space="preserve"> 046 Komunikacije</t>
  </si>
  <si>
    <t xml:space="preserve"> 047 Ostale industrije</t>
  </si>
  <si>
    <t xml:space="preserve"> 049 Ekonomski poslovi koji nisu drugdje svrstani</t>
  </si>
  <si>
    <t>06 Usluge unaprjeđenja stanovanja i zajednice</t>
  </si>
  <si>
    <t xml:space="preserve"> 061 Razvoj stanovanja</t>
  </si>
  <si>
    <t xml:space="preserve"> 062 Razvoj zajednice</t>
  </si>
  <si>
    <t xml:space="preserve"> 063 Opskrba vodom</t>
  </si>
  <si>
    <t xml:space="preserve"> 064 Ulična rasvjeta</t>
  </si>
  <si>
    <t xml:space="preserve"> 066 Rashodi vezani uz stanovanje i kom. pogodnosti koji nisu drugdje svrstani</t>
  </si>
  <si>
    <t>08 Rekreacija, kultura i religija</t>
  </si>
  <si>
    <t xml:space="preserve"> 081 Službe rekreacije i spor</t>
  </si>
  <si>
    <t xml:space="preserve"> 082 Službe kulture</t>
  </si>
  <si>
    <t xml:space="preserve"> 084 Religijske i druge službe zajednice</t>
  </si>
  <si>
    <t>09 Obrazovanje</t>
  </si>
  <si>
    <t xml:space="preserve"> 091 Predškolsko i osnovno obrazovanje</t>
  </si>
  <si>
    <t xml:space="preserve"> 092 Srednjoškolsko obrazovanje</t>
  </si>
  <si>
    <t xml:space="preserve"> 094 Visoka naobrazba</t>
  </si>
  <si>
    <t>10 Socijalna zaštita</t>
  </si>
  <si>
    <t xml:space="preserve"> 104 Obitelj i djeca</t>
  </si>
  <si>
    <t xml:space="preserve"> 109 Aktivnosti socijalne zaštite koje nisu drugdje svrstane</t>
  </si>
  <si>
    <t>B. RAČUN FINANCIRANJA</t>
  </si>
  <si>
    <t xml:space="preserve">B1. RAČUN FINANCIRANJA PREMA EKONOMSKOJ KLASIFIKACIJI </t>
  </si>
  <si>
    <t>UKUPNO PRIMICI</t>
  </si>
  <si>
    <t xml:space="preserve"> 84 Primici od zaduživanja</t>
  </si>
  <si>
    <t>UKUPNO IZDACI</t>
  </si>
  <si>
    <t xml:space="preserve"> 54 Izdaci za otplatu glavnice primljenih kredita i zajmova</t>
  </si>
  <si>
    <t>B2. RAČUN FINANCIRANJA PREMA IZVORIMA FINANCIRANJA</t>
  </si>
  <si>
    <t>POSEBNI DIO PO ORGANIZACIJSKOJ KLASIFIKACIJI</t>
  </si>
  <si>
    <t>RASHODI I IZDACI</t>
  </si>
  <si>
    <t>UKUPNO RASHODI I IZDACI</t>
  </si>
  <si>
    <t>001 OPĆINSKO VIJEĆE,NAČELNIK,JUO</t>
  </si>
  <si>
    <t xml:space="preserve"> 00101 OPĆINSKO VIJEĆE I NAČELNIK</t>
  </si>
  <si>
    <t xml:space="preserve"> 00102 JEDINSTVENI UPRAVNI ODJEL</t>
  </si>
  <si>
    <t xml:space="preserve"> 00103 PRORAČUNSKI KORISNIK DJEČJI VRTIĆ MAČIĆI RKP 52160</t>
  </si>
  <si>
    <t>II. POSEBNI DIO</t>
  </si>
  <si>
    <t xml:space="preserve">            Rekapitulacija izvora financiranja</t>
  </si>
  <si>
    <t xml:space="preserve">            11 Opći prihodi i primici</t>
  </si>
  <si>
    <t xml:space="preserve">964.224,99 </t>
  </si>
  <si>
    <t xml:space="preserve">900.955,26 </t>
  </si>
  <si>
    <t xml:space="preserve">997.638,56 </t>
  </si>
  <si>
    <t xml:space="preserve">902.663,00 </t>
  </si>
  <si>
    <t xml:space="preserve">5.275,00 </t>
  </si>
  <si>
    <t xml:space="preserve">14.100,00 </t>
  </si>
  <si>
    <t xml:space="preserve">            40 Prihodi od komunalne naknade i komunalnog doprinosa</t>
  </si>
  <si>
    <t xml:space="preserve">0,00 </t>
  </si>
  <si>
    <t xml:space="preserve">55.000,00 </t>
  </si>
  <si>
    <t xml:space="preserve">89.340,54 </t>
  </si>
  <si>
    <t xml:space="preserve">94.080,00 </t>
  </si>
  <si>
    <t xml:space="preserve">            42 Prihodi od spomeničke rente</t>
  </si>
  <si>
    <t xml:space="preserve">100,00 </t>
  </si>
  <si>
    <t xml:space="preserve">            430 Ostali prihodi za posebne namjene- općina</t>
  </si>
  <si>
    <t xml:space="preserve">47.580,00 </t>
  </si>
  <si>
    <t xml:space="preserve">48.803,00 </t>
  </si>
  <si>
    <t xml:space="preserve">            50 Pomoći iz državnog proračuna</t>
  </si>
  <si>
    <t xml:space="preserve">370.500,00 </t>
  </si>
  <si>
    <t xml:space="preserve">398.500,00 </t>
  </si>
  <si>
    <t xml:space="preserve">            51 Pomoći iz županijskog proračuna</t>
  </si>
  <si>
    <t xml:space="preserve">18.000,00 </t>
  </si>
  <si>
    <t xml:space="preserve">            510 Programi Unije</t>
  </si>
  <si>
    <t xml:space="preserve">95.600,00 </t>
  </si>
  <si>
    <t xml:space="preserve">76.300,00 </t>
  </si>
  <si>
    <t xml:space="preserve">18.300,00 </t>
  </si>
  <si>
    <t xml:space="preserve">            52 Ostale pomoći</t>
  </si>
  <si>
    <t xml:space="preserve">1.127.211,02 </t>
  </si>
  <si>
    <t xml:space="preserve">            53 Pomoći od izvan pro.kor.-ŽUC, Hrv. vode,HZZ</t>
  </si>
  <si>
    <t xml:space="preserve">40.000,00 </t>
  </si>
  <si>
    <t xml:space="preserve">98.300,00 </t>
  </si>
  <si>
    <t xml:space="preserve">1.741.261,36 </t>
  </si>
  <si>
    <t xml:space="preserve">            56 Pomoći- ostali prihodi</t>
  </si>
  <si>
    <t xml:space="preserve">14.549,81 </t>
  </si>
  <si>
    <t xml:space="preserve">27.118,00 </t>
  </si>
  <si>
    <t xml:space="preserve">            563 Europski fond za regionalni razvoj (EFRR)</t>
  </si>
  <si>
    <t xml:space="preserve">900.000,00 </t>
  </si>
  <si>
    <t xml:space="preserve">1.460.000,00 </t>
  </si>
  <si>
    <t xml:space="preserve">            565 Europski poljoprivredni fond za ruralni razvoj (EPFRR)</t>
  </si>
  <si>
    <t xml:space="preserve">300.000,00 </t>
  </si>
  <si>
    <t xml:space="preserve">            581 Mehanizam za oporavak i otpornost - bespovratna sredstva</t>
  </si>
  <si>
    <t xml:space="preserve">1.055.870,00 </t>
  </si>
  <si>
    <t xml:space="preserve">            81 Namjenski primici- od fin. im. i zaduživanja</t>
  </si>
  <si>
    <t xml:space="preserve">1.600.000,00 </t>
  </si>
  <si>
    <t xml:space="preserve">            810 Namjenski primici od zaduživanja - ostali</t>
  </si>
  <si>
    <t xml:space="preserve">1.500.000,00 </t>
  </si>
  <si>
    <t xml:space="preserve">340.000,00 </t>
  </si>
  <si>
    <t xml:space="preserve">            91 Preneseni višak</t>
  </si>
  <si>
    <t xml:space="preserve">230.183,01 </t>
  </si>
  <si>
    <t xml:space="preserve">            952 Preneseni višak-pomoć iz drž.proračuna</t>
  </si>
  <si>
    <t xml:space="preserve">52.400,00 </t>
  </si>
  <si>
    <t xml:space="preserve">  1001 RAZVOJ CIVILNOG DRUŠTVA</t>
  </si>
  <si>
    <t xml:space="preserve">   A100101 Novorođene bebe</t>
  </si>
  <si>
    <t xml:space="preserve">    11 Opći prihodi i primici</t>
  </si>
  <si>
    <t xml:space="preserve">     3 Rashodi poslovanja</t>
  </si>
  <si>
    <t xml:space="preserve">      37 Naknade građanima i kućanstvima na temelju osiguranja i druge naknade</t>
  </si>
  <si>
    <t xml:space="preserve">   A100102 Crveni križ</t>
  </si>
  <si>
    <t xml:space="preserve">      38 Rashodi za donacije, kazne, naknade šteta i kapitalne pomoći</t>
  </si>
  <si>
    <t xml:space="preserve">   A100103 Donacije udrugama građana i socijalnim udrugama</t>
  </si>
  <si>
    <t xml:space="preserve">  1004 JAVNA UPRAVA I ADMINISTRACIJA</t>
  </si>
  <si>
    <t xml:space="preserve">   A100404 Naknade troškova osobama izvan radnog odnosa FP 0412</t>
  </si>
  <si>
    <t xml:space="preserve">      32 Materijalni rashodi</t>
  </si>
  <si>
    <t xml:space="preserve">   A100405 Ostali rashodi poslovanja FP 0460</t>
  </si>
  <si>
    <t xml:space="preserve">      34 Financijski rashodi</t>
  </si>
  <si>
    <t xml:space="preserve">     4 Rashodi za nabavu nefinancijske imovine</t>
  </si>
  <si>
    <t xml:space="preserve">      42 Rashodi za nabavu proizvedene dugotrajne imovine</t>
  </si>
  <si>
    <t xml:space="preserve">    50 Pomoći iz državnog proračuna</t>
  </si>
  <si>
    <t xml:space="preserve">     5 Izdaci za financijsku imovinu i otplate zajmova</t>
  </si>
  <si>
    <t xml:space="preserve">      54 Izdaci za otplatu glavnice primljenih kredita i zajmova</t>
  </si>
  <si>
    <t xml:space="preserve">    52 Ostale pomoći</t>
  </si>
  <si>
    <t xml:space="preserve">      41 Rashodi za nabavu neproizvedene dugotrajne imovine</t>
  </si>
  <si>
    <t xml:space="preserve">    56 Pomoći- ostali prihodi</t>
  </si>
  <si>
    <t xml:space="preserve">    952 Preneseni višak-pomoć iz drž.proračuna</t>
  </si>
  <si>
    <t xml:space="preserve">   A100407 Sufinanciranje rada političkih stranaka</t>
  </si>
  <si>
    <t xml:space="preserve">   A100408 Ostali troškovi - reprezentacija i obiljež FP 0472</t>
  </si>
  <si>
    <t xml:space="preserve">  1005 ORGANIZIRANJE I PROVOĐENJE ZAŠTITE I SPAŠAVANJA</t>
  </si>
  <si>
    <t xml:space="preserve">   A100501 Zaštita i spašavanje</t>
  </si>
  <si>
    <t xml:space="preserve">   A100502 DVD i Zagorska javna vatrogasna postrojba</t>
  </si>
  <si>
    <t xml:space="preserve">   K100501 Izgradnja i opremanje vatrogasnog doma i garaža</t>
  </si>
  <si>
    <t xml:space="preserve">    54 Pomoći- EU fondovi                 (638)</t>
  </si>
  <si>
    <t xml:space="preserve">    563 Europski fond za regionalni razvoj (EFRR)</t>
  </si>
  <si>
    <t xml:space="preserve">    810 Namjenski primici od zaduživanja - ostali</t>
  </si>
  <si>
    <t xml:space="preserve">  1006 RAZVOJ I UPRAVLJANJE SUSTAVA VODOOPSKRBE,ODVODNJE</t>
  </si>
  <si>
    <t xml:space="preserve">   A100601 Održavanje lokalnog vodovoda</t>
  </si>
  <si>
    <t xml:space="preserve">    41 Prihodi za posebne namjene       (652,653)</t>
  </si>
  <si>
    <t xml:space="preserve">    430 Ostali prihodi za posebne namjene- općina</t>
  </si>
  <si>
    <t xml:space="preserve">   A100602 Vodovodna mreža</t>
  </si>
  <si>
    <t xml:space="preserve">    51 Pomoći iz županijskog proračuna</t>
  </si>
  <si>
    <t xml:space="preserve">    53 Pomoći od izvan pro.kor.-ŽUC, Hrv. vode,HZZ</t>
  </si>
  <si>
    <t xml:space="preserve">  1009  ODRŽAVANJE KOMUNALNE INFRASTRUKTURE</t>
  </si>
  <si>
    <t xml:space="preserve">   A100901 Javna rasvjeta - održavanje i potrošnja</t>
  </si>
  <si>
    <t xml:space="preserve">   A100902 Tekuće održavanje komunalne infrastrukture FP 0435</t>
  </si>
  <si>
    <t xml:space="preserve">    31 Vlastiti prihodi                       (6615)</t>
  </si>
  <si>
    <t xml:space="preserve">    40 Prihodi od komunalne naknade i komunalnog doprinosa</t>
  </si>
  <si>
    <t xml:space="preserve">   A100903 Tekuće održ.kom.infrast.-sigurnost prometovanja</t>
  </si>
  <si>
    <t xml:space="preserve">   A100906 Higijeničarske usluge</t>
  </si>
  <si>
    <t xml:space="preserve">   K100901 Asfaltiranje nerazvrstanih cesta</t>
  </si>
  <si>
    <t xml:space="preserve">      36 Pomoći dane u inozemstvo i unutar općeg proračuna</t>
  </si>
  <si>
    <t xml:space="preserve">      45 Rashodi za dodatna ulaganja na nefinancijskoj imovini</t>
  </si>
  <si>
    <t xml:space="preserve">    91 Preneseni višak</t>
  </si>
  <si>
    <t xml:space="preserve">   K100902 Sanacija nestabilnih pokosa</t>
  </si>
  <si>
    <t xml:space="preserve">   K100904 Proširenje groblja</t>
  </si>
  <si>
    <t xml:space="preserve">   K100906 rekonstrukcija ceste- cesta pod mačanske brege</t>
  </si>
  <si>
    <t xml:space="preserve">    565 Europski poljoprivredni fond za ruralni razvoj (EPFRR)</t>
  </si>
  <si>
    <t xml:space="preserve">    81 Namjenski primici- od fin. im. i zaduživanja</t>
  </si>
  <si>
    <t xml:space="preserve">   K100907 Uređenje groblja</t>
  </si>
  <si>
    <t xml:space="preserve">   K100910 Izgradnja i opremanje dj.ig. u Peršavesi</t>
  </si>
  <si>
    <t xml:space="preserve">   K100911 Izgradnja i opremanje dj.igrališta u Komoru</t>
  </si>
  <si>
    <t xml:space="preserve">   K100912 Uređenje i opremanje dj.igrališta kod vrtića</t>
  </si>
  <si>
    <t xml:space="preserve">   K100913 Izgradnja nogostupa</t>
  </si>
  <si>
    <t xml:space="preserve">  1010 UPRAVLJANJE IMOVINOM</t>
  </si>
  <si>
    <t xml:space="preserve">   A101001 Održavanje groblja i javnih površina FP 0660</t>
  </si>
  <si>
    <t xml:space="preserve">    42 Prihodi od spomeničke rente</t>
  </si>
  <si>
    <t xml:space="preserve">   A101002 Održavanje društvenog doma i sajmišta FP 0435</t>
  </si>
  <si>
    <t xml:space="preserve">   A101003  Osiguranje imovine</t>
  </si>
  <si>
    <t xml:space="preserve">   A101004 Kupnja zemljišta</t>
  </si>
  <si>
    <t xml:space="preserve">   A101005 Službeni auto</t>
  </si>
  <si>
    <t xml:space="preserve">   A101006 Imovinsko-pravni odnosi-zgrada općine</t>
  </si>
  <si>
    <t xml:space="preserve">   K101001 Obnova zgrade općine</t>
  </si>
  <si>
    <t xml:space="preserve">   K101002 Pilot projekt-prenamjena postojeće zgrade u kulturni centar</t>
  </si>
  <si>
    <t xml:space="preserve">    581 Mehanizam za oporavak i otpornost - bespovratna sredstva</t>
  </si>
  <si>
    <t xml:space="preserve">  1011 JAČANJE GOSPODARSTVA</t>
  </si>
  <si>
    <t xml:space="preserve">   A101103 Subvencije obrtnicima i poduzetnicima</t>
  </si>
  <si>
    <t xml:space="preserve">      35 Subvencije</t>
  </si>
  <si>
    <t xml:space="preserve">   A101105 Donacija Turističkoj zajednici</t>
  </si>
  <si>
    <t xml:space="preserve">  1012 VISOKO OBRAZOVANJE</t>
  </si>
  <si>
    <t xml:space="preserve">   A101201 Stipendije za studente</t>
  </si>
  <si>
    <t xml:space="preserve">  1013 POTICANJE RAZVOJA TURIZMA</t>
  </si>
  <si>
    <t xml:space="preserve">   A101303 Poticanje razvoja turizma</t>
  </si>
  <si>
    <t xml:space="preserve">   A101304 Interreg-od građana za građane</t>
  </si>
  <si>
    <t xml:space="preserve">   A101305 Projekt "provod"</t>
  </si>
  <si>
    <t xml:space="preserve">      31 Rashodi za zaposlene</t>
  </si>
  <si>
    <t xml:space="preserve">    510 Programi Unije</t>
  </si>
  <si>
    <t xml:space="preserve">  1014 ZAŠTITA OKOLIŠA</t>
  </si>
  <si>
    <t xml:space="preserve">   A101401 Zbrinjavanje smeća</t>
  </si>
  <si>
    <t xml:space="preserve">   A101501 Projektna dokumentacija i elaborati FP 0490</t>
  </si>
  <si>
    <t xml:space="preserve">  1015 PROSTORNO UREĐENJE I UNAPREĐENJE STANOVANJA</t>
  </si>
  <si>
    <t xml:space="preserve">  1016 ZAŠTITA,OČUVANJE I UNAPREĐENJE ZDRAVLJA</t>
  </si>
  <si>
    <t xml:space="preserve">   A101061 Deratizacija</t>
  </si>
  <si>
    <t xml:space="preserve">  1017 PREDŠKOLSKI ODGOJ</t>
  </si>
  <si>
    <t xml:space="preserve">   A101701 Dječji vrtići i čuvaonice</t>
  </si>
  <si>
    <t xml:space="preserve">   A101705 Edukativne aktivnosti za djecu</t>
  </si>
  <si>
    <t xml:space="preserve">  1018 OSNOVNO I SREDNJOŠKOLSKO OBRAZOVANJE</t>
  </si>
  <si>
    <t xml:space="preserve">   A101801 Prijevoz srednjoškolaca</t>
  </si>
  <si>
    <t xml:space="preserve">   A101802 Učeničke stipendije i nagrade</t>
  </si>
  <si>
    <t xml:space="preserve">   A101803 Sufinanciranje potreba u osnovnoj i srednjim školama FP 0912</t>
  </si>
  <si>
    <t xml:space="preserve">  1019 RAZVOJ SPORTA I REKREACIJE</t>
  </si>
  <si>
    <t xml:space="preserve">   A101901 Donacije udrugama u sportu</t>
  </si>
  <si>
    <t xml:space="preserve">   K101901 Pomoćno igralište</t>
  </si>
  <si>
    <t xml:space="preserve">  1020 PROMICANJE KULTURE</t>
  </si>
  <si>
    <t xml:space="preserve">   A100205 Manifestacija- Tamburaška noć</t>
  </si>
  <si>
    <t xml:space="preserve">   A100206 Ostale manifestacije i događanja</t>
  </si>
  <si>
    <t xml:space="preserve">   A102001 Donacije župama za crkve</t>
  </si>
  <si>
    <t xml:space="preserve">   A102002 Donacije udrugama u kulturi3</t>
  </si>
  <si>
    <t xml:space="preserve">   A102003 Manifestacije,događanja,priredbe FP 0411</t>
  </si>
  <si>
    <t xml:space="preserve">   A102004 Obilježavanje Dana Općine</t>
  </si>
  <si>
    <t xml:space="preserve">  1021 SOCIJALNA SKRB</t>
  </si>
  <si>
    <t xml:space="preserve">   A102102 Pomoć obiteljima i kućanstvima</t>
  </si>
  <si>
    <t xml:space="preserve">54.270,70 </t>
  </si>
  <si>
    <t xml:space="preserve">300.061,44 </t>
  </si>
  <si>
    <t xml:space="preserve">283.661,44 </t>
  </si>
  <si>
    <t xml:space="preserve">28.000,00 </t>
  </si>
  <si>
    <t xml:space="preserve">156.134,20 </t>
  </si>
  <si>
    <t xml:space="preserve">28.168,56 </t>
  </si>
  <si>
    <t xml:space="preserve">7.020,30 </t>
  </si>
  <si>
    <t xml:space="preserve">            55 Pomoći od zavoda za zapošljavanje (634)</t>
  </si>
  <si>
    <t xml:space="preserve">   A100402 Rashodi za materijal i energiju FP 0412</t>
  </si>
  <si>
    <t xml:space="preserve">   A100403 Opći rashodi JUO FP 0111</t>
  </si>
  <si>
    <t xml:space="preserve">    55 Pomoći od zavoda za zapošljavanje (634)</t>
  </si>
  <si>
    <t xml:space="preserve">   A100406 Ostali rashodi poslovanja FP 0131</t>
  </si>
  <si>
    <t xml:space="preserve">225.307,77 </t>
  </si>
  <si>
    <t xml:space="preserve">324.200,00 </t>
  </si>
  <si>
    <t xml:space="preserve">368.250,00 </t>
  </si>
  <si>
    <t xml:space="preserve">398.150,00 </t>
  </si>
  <si>
    <t xml:space="preserve">426.250,00 </t>
  </si>
  <si>
    <t xml:space="preserve">            43 Ostali prihodi za posebne namjene-vrtić</t>
  </si>
  <si>
    <t xml:space="preserve">106.720,00 </t>
  </si>
  <si>
    <t xml:space="preserve">105.560,00 </t>
  </si>
  <si>
    <t xml:space="preserve">114.520,00 </t>
  </si>
  <si>
    <t xml:space="preserve">121.720,00 </t>
  </si>
  <si>
    <t xml:space="preserve">96.500,00 </t>
  </si>
  <si>
    <t xml:space="preserve">72.600,00 </t>
  </si>
  <si>
    <t xml:space="preserve">79.000,00 </t>
  </si>
  <si>
    <t xml:space="preserve">            61 Donacije</t>
  </si>
  <si>
    <t xml:space="preserve">1.000,00 </t>
  </si>
  <si>
    <t xml:space="preserve">1.500,00 </t>
  </si>
  <si>
    <t xml:space="preserve">   A101702 Dječji vrtić Mačići - redovna djelatnost</t>
  </si>
  <si>
    <t xml:space="preserve">    43 Ostali prihodi za posebne namjene-vrtić</t>
  </si>
  <si>
    <t xml:space="preserve">    61 Donacije</t>
  </si>
  <si>
    <t xml:space="preserve">   A101703 Dječji vrtić Mačići - djelatnost male škole</t>
  </si>
  <si>
    <t xml:space="preserve">   A101704 Dječji vrtić Mačići - program za djecu s teškoćama u razvoju</t>
  </si>
  <si>
    <t xml:space="preserve">   K101701 Dječji vrtić Mačići - nabava opreme</t>
  </si>
  <si>
    <t>VIŠAK/MANJAK IZ PRETHODNE(IH) GODINE KOJI ĆE SE RASPOREDITI/POKRITI</t>
  </si>
  <si>
    <t xml:space="preserve"> 54 Pomoći- EU fondovi                 </t>
  </si>
  <si>
    <t xml:space="preserve"> 55 Pomoći od zavoda za zapošljavanje </t>
  </si>
  <si>
    <t xml:space="preserve"> 41 Prihodi za posebne namjene       </t>
  </si>
  <si>
    <t xml:space="preserve"> 31 Vlastiti prihodi                       </t>
  </si>
  <si>
    <t xml:space="preserve">            31 Vlastiti prihodi                       </t>
  </si>
  <si>
    <t xml:space="preserve">            41 Prihodi za posebne namjene       </t>
  </si>
  <si>
    <t xml:space="preserve">            54 Pomoći- EU fondovi                 </t>
  </si>
  <si>
    <t>REPUBLIKA HRVATSKA</t>
  </si>
  <si>
    <t>KRAPINSKO ZAGORSKA ŽUPANIJA</t>
  </si>
  <si>
    <t>OPĆINA MAČE</t>
  </si>
  <si>
    <t>KLASA: 400-01/25-01/01</t>
  </si>
  <si>
    <t xml:space="preserve">Na temelju članka 42. i 45. Zakona o proračunu (“Narodne novine“  144/21) i članka 34. Statuta Općine Mače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</si>
  <si>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PREDSJEDNIK OPĆINSKOG VIJEĆA</t>
  </si>
  <si>
    <t xml:space="preserve">             Mladen Sedak-Benčić</t>
  </si>
  <si>
    <t>Ovaj Proračun se primjenjuje  od  01. siječnja 2026. godine i objavit će se  u "Službenom glasniku Krapinsko-zagorske županije te stupa na snagu jedan dan nakon dana objave.</t>
  </si>
  <si>
    <t xml:space="preserve">   K100914 Razvoj zelene infrastrukture-greenline Mače</t>
  </si>
  <si>
    <t xml:space="preserve"> 31 Vlastiti prihodi                      </t>
  </si>
  <si>
    <t xml:space="preserve"> 41 Prihodi za posebne namjene      </t>
  </si>
  <si>
    <t>0</t>
  </si>
  <si>
    <t>657.226,44</t>
  </si>
  <si>
    <t>1.098.626,44</t>
  </si>
  <si>
    <t>1.561.781,70</t>
  </si>
  <si>
    <t>7.188,86</t>
  </si>
  <si>
    <t>7.188,56</t>
  </si>
  <si>
    <t>35.188,86</t>
  </si>
  <si>
    <t>0,</t>
  </si>
  <si>
    <t>40.000,00</t>
  </si>
  <si>
    <t>30.000,00</t>
  </si>
  <si>
    <t>OPĆINSKO VIJEĆE</t>
  </si>
  <si>
    <t>MAČE, 24.11.2025.</t>
  </si>
  <si>
    <t>(„Službeni glasnik KZŽ br. 05/13, 08/18, 05/20, 05/21 I 15A/25), Općinsko vijeće Općine Mače na 4. sjednici održanoj  24.11.2025. godine donijelo je</t>
  </si>
  <si>
    <t>URBROJ: 2140-21-03-25-08</t>
  </si>
  <si>
    <t>PRORAČUN  OPĆINE MAČE ZA  2026. GODINU I PROJEKCIJE ZA 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</si>
</sst>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3" tint="0.79995117038483843"/>
        <bgColor auto="1"/>
      </patternFill>
    </fill>
    <fill>
      <patternFill patternType="solid">
        <fgColor theme="5" tint="0.79995117038483843"/>
        <bgColor auto="1"/>
      </patternFill>
    </fill>
    <fill>
      <patternFill patternType="solid">
        <fgColor theme="6" tint="0.79995117038483843"/>
        <bgColor auto="1"/>
      </patternFill>
    </fill>
    <fill>
      <patternFill patternType="solid">
        <fgColor theme="7" tint="0.79995117038483843"/>
        <bgColor auto="1"/>
      </patternFill>
    </fill>
    <fill>
      <patternFill patternType="solid">
        <fgColor theme="8" tint="0.79995117038483843"/>
        <bgColor auto="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9" fontId="10" fillId="2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4" fontId="12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horizontal="right" vertical="center"/>
    </xf>
    <xf numFmtId="0" fontId="6" fillId="2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0" fontId="3" fillId="0" borderId="0" xfId="0" quotePrefix="1" applyFont="1"/>
    <xf numFmtId="0" fontId="13" fillId="0" borderId="0" xfId="0" applyFont="1"/>
    <xf numFmtId="0" fontId="6" fillId="2" borderId="3" xfId="0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vertical="center"/>
    </xf>
    <xf numFmtId="0" fontId="14" fillId="3" borderId="4" xfId="0" applyFont="1" applyFill="1" applyBorder="1" applyAlignment="1">
      <alignment horizontal="left" vertical="center"/>
    </xf>
    <xf numFmtId="164" fontId="14" fillId="3" borderId="4" xfId="0" applyNumberFormat="1" applyFont="1" applyFill="1" applyBorder="1" applyAlignment="1">
      <alignment horizontal="right" vertical="center"/>
    </xf>
    <xf numFmtId="0" fontId="12" fillId="0" borderId="5" xfId="0" applyFont="1" applyBorder="1" applyAlignment="1">
      <alignment vertical="center"/>
    </xf>
    <xf numFmtId="164" fontId="12" fillId="0" borderId="5" xfId="0" applyNumberFormat="1" applyFont="1" applyBorder="1" applyAlignment="1">
      <alignment horizontal="right" vertical="center"/>
    </xf>
    <xf numFmtId="0" fontId="10" fillId="2" borderId="1" xfId="0" applyFont="1" applyFill="1" applyBorder="1" applyAlignment="1">
      <alignment horizontal="center" wrapText="1"/>
    </xf>
    <xf numFmtId="0" fontId="15" fillId="4" borderId="5" xfId="0" applyFont="1" applyFill="1" applyBorder="1" applyAlignment="1">
      <alignment horizontal="left" vertical="center"/>
    </xf>
    <xf numFmtId="164" fontId="15" fillId="4" borderId="5" xfId="0" applyNumberFormat="1" applyFont="1" applyFill="1" applyBorder="1" applyAlignment="1">
      <alignment horizontal="right" vertical="center"/>
    </xf>
    <xf numFmtId="0" fontId="16" fillId="0" borderId="6" xfId="0" applyFont="1" applyBorder="1" applyAlignment="1">
      <alignment vertical="center"/>
    </xf>
    <xf numFmtId="164" fontId="16" fillId="0" borderId="7" xfId="0" applyNumberFormat="1" applyFont="1" applyBorder="1" applyAlignment="1">
      <alignment vertical="center"/>
    </xf>
    <xf numFmtId="0" fontId="16" fillId="0" borderId="8" xfId="0" applyFont="1" applyBorder="1" applyAlignment="1">
      <alignment horizontal="left" vertical="center"/>
    </xf>
    <xf numFmtId="0" fontId="16" fillId="0" borderId="0" xfId="0" applyFont="1" applyAlignment="1">
      <alignment horizontal="right" vertical="center"/>
    </xf>
    <xf numFmtId="49" fontId="16" fillId="0" borderId="0" xfId="0" applyNumberFormat="1" applyFont="1" applyAlignment="1">
      <alignment horizontal="right" vertical="center"/>
    </xf>
    <xf numFmtId="0" fontId="10" fillId="5" borderId="5" xfId="0" applyFont="1" applyFill="1" applyBorder="1" applyAlignment="1">
      <alignment horizontal="left" vertical="center"/>
    </xf>
    <xf numFmtId="164" fontId="10" fillId="5" borderId="5" xfId="0" applyNumberFormat="1" applyFont="1" applyFill="1" applyBorder="1" applyAlignment="1">
      <alignment horizontal="right" vertical="center"/>
    </xf>
    <xf numFmtId="0" fontId="9" fillId="6" borderId="5" xfId="0" applyFont="1" applyFill="1" applyBorder="1" applyAlignment="1">
      <alignment horizontal="left" vertical="center"/>
    </xf>
    <xf numFmtId="164" fontId="9" fillId="6" borderId="5" xfId="0" applyNumberFormat="1" applyFont="1" applyFill="1" applyBorder="1" applyAlignment="1">
      <alignment horizontal="right" vertical="center"/>
    </xf>
    <xf numFmtId="0" fontId="17" fillId="7" borderId="5" xfId="0" applyFont="1" applyFill="1" applyBorder="1" applyAlignment="1">
      <alignment horizontal="left" vertical="center"/>
    </xf>
    <xf numFmtId="164" fontId="17" fillId="7" borderId="5" xfId="0" applyNumberFormat="1" applyFont="1" applyFill="1" applyBorder="1" applyAlignment="1">
      <alignment horizontal="right" vertical="center"/>
    </xf>
    <xf numFmtId="0" fontId="12" fillId="8" borderId="5" xfId="0" applyFont="1" applyFill="1" applyBorder="1" applyAlignment="1">
      <alignment horizontal="left" vertical="center"/>
    </xf>
    <xf numFmtId="164" fontId="12" fillId="8" borderId="5" xfId="0" applyNumberFormat="1" applyFont="1" applyFill="1" applyBorder="1" applyAlignment="1">
      <alignment horizontal="right" vertical="center"/>
    </xf>
    <xf numFmtId="4" fontId="16" fillId="0" borderId="0" xfId="0" applyNumberFormat="1" applyFont="1" applyAlignment="1">
      <alignment horizontal="right" vertical="center"/>
    </xf>
    <xf numFmtId="0" fontId="19" fillId="0" borderId="0" xfId="0" applyFont="1"/>
    <xf numFmtId="0" fontId="19" fillId="0" borderId="0" xfId="0" applyFont="1" applyAlignment="1">
      <alignment horizontal="left" vertical="center"/>
    </xf>
    <xf numFmtId="0" fontId="2" fillId="0" borderId="0" xfId="0" applyFont="1"/>
    <xf numFmtId="0" fontId="18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zoomScaleNormal="100" workbookViewId="0">
      <pane ySplit="14" topLeftCell="A27" activePane="bottomLeft" state="frozen"/>
      <selection pane="bottomLeft" activeCell="C3" sqref="C3"/>
    </sheetView>
  </sheetViews>
  <sheetFormatPr defaultColWidth="9.109375" defaultRowHeight="14.4" x14ac:dyDescent="0.3"/>
  <cols>
    <col min="1" max="1" width="74" style="1" customWidth="1"/>
    <col min="2" max="6" width="19.6640625" style="1" customWidth="1"/>
  </cols>
  <sheetData>
    <row r="1" spans="1:6" x14ac:dyDescent="0.3">
      <c r="A1" s="49" t="s">
        <v>327</v>
      </c>
    </row>
    <row r="2" spans="1:6" x14ac:dyDescent="0.3">
      <c r="A2" s="49" t="s">
        <v>328</v>
      </c>
    </row>
    <row r="3" spans="1:6" x14ac:dyDescent="0.3">
      <c r="A3" s="49" t="s">
        <v>329</v>
      </c>
      <c r="D3" s="52"/>
    </row>
    <row r="4" spans="1:6" x14ac:dyDescent="0.3">
      <c r="A4" s="49" t="s">
        <v>348</v>
      </c>
    </row>
    <row r="5" spans="1:6" x14ac:dyDescent="0.3">
      <c r="A5" s="49" t="s">
        <v>330</v>
      </c>
    </row>
    <row r="6" spans="1:6" x14ac:dyDescent="0.3">
      <c r="A6" s="49" t="s">
        <v>351</v>
      </c>
    </row>
    <row r="7" spans="1:6" s="2" customFormat="1" ht="12.6" customHeight="1" x14ac:dyDescent="0.25">
      <c r="A7" s="50" t="s">
        <v>349</v>
      </c>
      <c r="B7" s="3"/>
      <c r="C7" s="3"/>
      <c r="D7" s="3"/>
      <c r="E7" s="3"/>
      <c r="F7" s="4"/>
    </row>
    <row r="8" spans="1:6" s="2" customFormat="1" ht="19.8" customHeight="1" x14ac:dyDescent="0.3">
      <c r="A8" s="51" t="s">
        <v>331</v>
      </c>
      <c r="B8" s="51"/>
      <c r="C8" s="3"/>
      <c r="D8" s="3"/>
      <c r="E8" s="3"/>
      <c r="F8" s="4"/>
    </row>
    <row r="9" spans="1:6" s="2" customFormat="1" ht="21.6" customHeight="1" x14ac:dyDescent="0.3">
      <c r="A9" s="53" t="s">
        <v>350</v>
      </c>
      <c r="B9" s="51"/>
      <c r="C9" s="52"/>
      <c r="D9" s="3"/>
      <c r="E9" s="3"/>
      <c r="F9" s="4"/>
    </row>
    <row r="10" spans="1:6" s="5" customFormat="1" ht="39" customHeight="1" x14ac:dyDescent="0.3">
      <c r="A10" s="54" t="s">
        <v>352</v>
      </c>
      <c r="B10" s="54"/>
      <c r="C10" s="54"/>
      <c r="D10" s="54"/>
      <c r="E10" s="54"/>
      <c r="F10" s="54"/>
    </row>
    <row r="11" spans="1:6" s="5" customFormat="1" ht="30" customHeight="1" x14ac:dyDescent="0.3">
      <c r="A11" s="55" t="s">
        <v>0</v>
      </c>
      <c r="B11" s="55"/>
      <c r="C11" s="55"/>
      <c r="D11" s="55"/>
      <c r="E11" s="55"/>
      <c r="F11" s="55"/>
    </row>
    <row r="12" spans="1:6" s="6" customFormat="1" ht="24.9" customHeight="1" x14ac:dyDescent="0.3">
      <c r="A12" s="7" t="s">
        <v>1</v>
      </c>
      <c r="B12" s="8"/>
      <c r="C12" s="8"/>
      <c r="D12" s="8"/>
      <c r="E12" s="8"/>
      <c r="F12" s="8"/>
    </row>
    <row r="13" spans="1:6" ht="57.6" customHeight="1" x14ac:dyDescent="0.3">
      <c r="A13" s="9" t="s">
        <v>2</v>
      </c>
      <c r="B13" s="9" t="s">
        <v>3</v>
      </c>
      <c r="C13" s="9" t="s">
        <v>4</v>
      </c>
      <c r="D13" s="9" t="s">
        <v>5</v>
      </c>
      <c r="E13" s="9" t="s">
        <v>6</v>
      </c>
      <c r="F13" s="9" t="s">
        <v>7</v>
      </c>
    </row>
    <row r="14" spans="1:6" s="10" customFormat="1" ht="15.9" customHeight="1" x14ac:dyDescent="0.3">
      <c r="A14" s="11" t="s">
        <v>8</v>
      </c>
      <c r="B14" s="11">
        <f>COLUMN()</f>
        <v>2</v>
      </c>
      <c r="C14" s="11">
        <f>COLUMN()</f>
        <v>3</v>
      </c>
      <c r="D14" s="11">
        <f>COLUMN()</f>
        <v>4</v>
      </c>
      <c r="E14" s="11">
        <f>COLUMN()</f>
        <v>5</v>
      </c>
      <c r="F14" s="11">
        <f>COLUMN()</f>
        <v>6</v>
      </c>
    </row>
    <row r="15" spans="1:6" s="10" customFormat="1" ht="30" customHeight="1" x14ac:dyDescent="0.3">
      <c r="A15" s="12" t="s">
        <v>9</v>
      </c>
      <c r="B15" s="13">
        <f>B16+B17</f>
        <v>1779487.16</v>
      </c>
      <c r="C15" s="13">
        <f>C16+C17</f>
        <v>4959693.1500000004</v>
      </c>
      <c r="D15" s="13">
        <f>D16+D17</f>
        <v>5287092</v>
      </c>
      <c r="E15" s="13">
        <f>E16+E17</f>
        <v>5350488</v>
      </c>
      <c r="F15" s="13">
        <f>F16+F17</f>
        <v>3962745</v>
      </c>
    </row>
    <row r="16" spans="1:6" s="10" customFormat="1" ht="24.9" customHeight="1" x14ac:dyDescent="0.3">
      <c r="A16" s="14" t="s">
        <v>10</v>
      </c>
      <c r="B16" s="15">
        <v>1779487.16</v>
      </c>
      <c r="C16" s="15">
        <v>4959693.1500000004</v>
      </c>
      <c r="D16" s="15">
        <v>5287092</v>
      </c>
      <c r="E16" s="15">
        <v>5350488</v>
      </c>
      <c r="F16" s="15">
        <v>3962745</v>
      </c>
    </row>
    <row r="17" spans="1:6" s="10" customFormat="1" ht="24.9" customHeight="1" x14ac:dyDescent="0.3">
      <c r="A17" s="14" t="s">
        <v>11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</row>
    <row r="18" spans="1:6" ht="30" customHeight="1" x14ac:dyDescent="0.3">
      <c r="A18" s="12" t="s">
        <v>12</v>
      </c>
      <c r="B18" s="13">
        <f>B19+B20</f>
        <v>1808183.4300000002</v>
      </c>
      <c r="C18" s="13">
        <f>C19+C20</f>
        <v>6756048.6799999997</v>
      </c>
      <c r="D18" s="13">
        <f>D19+D20</f>
        <v>6430092</v>
      </c>
      <c r="E18" s="13">
        <v>5263488</v>
      </c>
      <c r="F18" s="13">
        <f>F19+F20</f>
        <v>3835745</v>
      </c>
    </row>
    <row r="19" spans="1:6" s="10" customFormat="1" ht="24.9" customHeight="1" x14ac:dyDescent="0.3">
      <c r="A19" s="14" t="s">
        <v>13</v>
      </c>
      <c r="B19" s="15">
        <v>1118107.76</v>
      </c>
      <c r="C19" s="15">
        <v>1713358.3</v>
      </c>
      <c r="D19" s="15">
        <v>1851652.03</v>
      </c>
      <c r="E19" s="15">
        <v>1950688</v>
      </c>
      <c r="F19" s="15">
        <v>1934988.3</v>
      </c>
    </row>
    <row r="20" spans="1:6" s="10" customFormat="1" ht="24.9" customHeight="1" x14ac:dyDescent="0.3">
      <c r="A20" s="14" t="s">
        <v>14</v>
      </c>
      <c r="B20" s="15">
        <v>690075.67</v>
      </c>
      <c r="C20" s="15">
        <v>5042690.38</v>
      </c>
      <c r="D20" s="15">
        <v>4578439.97</v>
      </c>
      <c r="E20" s="15">
        <v>3312800</v>
      </c>
      <c r="F20" s="15">
        <v>1900756.7</v>
      </c>
    </row>
    <row r="21" spans="1:6" ht="30" customHeight="1" x14ac:dyDescent="0.3">
      <c r="A21" s="12" t="s">
        <v>15</v>
      </c>
      <c r="B21" s="13">
        <f>B16+B17-B19-B20</f>
        <v>-28696.270000000135</v>
      </c>
      <c r="C21" s="13">
        <f>C16+C17-C19-C20</f>
        <v>-1796355.5299999993</v>
      </c>
      <c r="D21" s="13">
        <f>D16+D17-D19-D20</f>
        <v>-1143000</v>
      </c>
      <c r="E21" s="13">
        <f>E16+E17-E19-E20</f>
        <v>87000</v>
      </c>
      <c r="F21" s="13">
        <f>F16+F17-F19-F20</f>
        <v>127000</v>
      </c>
    </row>
    <row r="22" spans="1:6" x14ac:dyDescent="0.3">
      <c r="A22" s="16"/>
      <c r="B22" s="17"/>
      <c r="C22" s="17"/>
      <c r="D22" s="17"/>
      <c r="E22" s="17"/>
      <c r="F22" s="17"/>
    </row>
    <row r="23" spans="1:6" x14ac:dyDescent="0.3">
      <c r="A23" s="16"/>
      <c r="B23" s="17"/>
      <c r="C23" s="17"/>
      <c r="D23" s="17"/>
      <c r="E23" s="17"/>
      <c r="F23" s="17"/>
    </row>
    <row r="24" spans="1:6" s="6" customFormat="1" ht="21.75" customHeight="1" x14ac:dyDescent="0.3">
      <c r="A24" s="18" t="s">
        <v>16</v>
      </c>
      <c r="B24" s="8"/>
      <c r="C24" s="8"/>
      <c r="D24" s="8"/>
      <c r="E24" s="8"/>
      <c r="F24" s="8"/>
    </row>
    <row r="25" spans="1:6" ht="57.6" customHeight="1" x14ac:dyDescent="0.3">
      <c r="A25" s="9" t="s">
        <v>2</v>
      </c>
      <c r="B25" s="9" t="str">
        <f>B13</f>
        <v>Ostvarenje /
Izvršenje
01.-12.2024.</v>
      </c>
      <c r="C25" s="9" t="str">
        <f>C13</f>
        <v>Tekući plan
2025.</v>
      </c>
      <c r="D25" s="9" t="str">
        <f>D13</f>
        <v>Plan
2026.</v>
      </c>
      <c r="E25" s="9" t="str">
        <f>E13</f>
        <v>Projekcija
2027.</v>
      </c>
      <c r="F25" s="9" t="str">
        <f>F13</f>
        <v>Projekcija
2028.</v>
      </c>
    </row>
    <row r="26" spans="1:6" s="10" customFormat="1" ht="15.9" customHeight="1" x14ac:dyDescent="0.3">
      <c r="A26" s="11" t="s">
        <v>8</v>
      </c>
      <c r="B26" s="11">
        <f>COLUMN()</f>
        <v>2</v>
      </c>
      <c r="C26" s="11">
        <f>COLUMN()</f>
        <v>3</v>
      </c>
      <c r="D26" s="11">
        <f>COLUMN()</f>
        <v>4</v>
      </c>
      <c r="E26" s="11">
        <f>COLUMN()</f>
        <v>5</v>
      </c>
      <c r="F26" s="11">
        <f>COLUMN()</f>
        <v>6</v>
      </c>
    </row>
    <row r="27" spans="1:6" s="10" customFormat="1" ht="24.9" customHeight="1" x14ac:dyDescent="0.3">
      <c r="A27" s="14" t="s">
        <v>17</v>
      </c>
      <c r="B27" s="15">
        <v>0</v>
      </c>
      <c r="C27" s="15">
        <v>1600000</v>
      </c>
      <c r="D27" s="15">
        <v>1500000</v>
      </c>
      <c r="E27" s="15">
        <v>340000</v>
      </c>
      <c r="F27" s="15">
        <v>0</v>
      </c>
    </row>
    <row r="28" spans="1:6" s="10" customFormat="1" ht="24.9" customHeight="1" x14ac:dyDescent="0.3">
      <c r="A28" s="14" t="s">
        <v>18</v>
      </c>
      <c r="B28" s="15">
        <v>56250.48</v>
      </c>
      <c r="C28" s="15">
        <v>57000</v>
      </c>
      <c r="D28" s="15">
        <v>397000</v>
      </c>
      <c r="E28" s="15">
        <v>457000</v>
      </c>
      <c r="F28" s="15">
        <v>157000</v>
      </c>
    </row>
    <row r="29" spans="1:6" s="10" customFormat="1" ht="30" customHeight="1" x14ac:dyDescent="0.3">
      <c r="A29" s="12" t="s">
        <v>19</v>
      </c>
      <c r="B29" s="13">
        <f>B27-B28</f>
        <v>-56250.48</v>
      </c>
      <c r="C29" s="13">
        <f>C27-C28</f>
        <v>1543000</v>
      </c>
      <c r="D29" s="13">
        <f>D27-D28</f>
        <v>1103000</v>
      </c>
      <c r="E29" s="13">
        <f>E27-E28</f>
        <v>-117000</v>
      </c>
      <c r="F29" s="13">
        <f>F27-F28</f>
        <v>-157000</v>
      </c>
    </row>
    <row r="30" spans="1:6" ht="30" customHeight="1" x14ac:dyDescent="0.3">
      <c r="A30" s="12" t="s">
        <v>20</v>
      </c>
      <c r="B30" s="13">
        <f>B21+B29</f>
        <v>-84946.750000000146</v>
      </c>
      <c r="C30" s="13">
        <f>C21+C29</f>
        <v>-253355.52999999933</v>
      </c>
      <c r="D30" s="13">
        <f>D21+D29</f>
        <v>-40000</v>
      </c>
      <c r="E30" s="13">
        <f>E21+E29</f>
        <v>-30000</v>
      </c>
      <c r="F30" s="13">
        <f>F21+F29</f>
        <v>-30000</v>
      </c>
    </row>
    <row r="31" spans="1:6" ht="30" customHeight="1" x14ac:dyDescent="0.3">
      <c r="A31" s="19"/>
      <c r="B31" s="20"/>
      <c r="C31" s="20"/>
      <c r="D31" s="20"/>
      <c r="E31" s="20"/>
      <c r="F31" s="20"/>
    </row>
    <row r="32" spans="1:6" s="6" customFormat="1" ht="21.75" customHeight="1" x14ac:dyDescent="0.3">
      <c r="A32" s="18" t="s">
        <v>21</v>
      </c>
      <c r="B32" s="8"/>
      <c r="C32" s="8"/>
      <c r="D32" s="8"/>
      <c r="E32" s="8"/>
      <c r="F32" s="8"/>
    </row>
    <row r="33" spans="1:6" ht="57.6" customHeight="1" x14ac:dyDescent="0.3">
      <c r="A33" s="9" t="s">
        <v>2</v>
      </c>
      <c r="B33" s="9" t="str">
        <f>B13</f>
        <v>Ostvarenje /
Izvršenje
01.-12.2024.</v>
      </c>
      <c r="C33" s="9" t="str">
        <f>C13</f>
        <v>Tekući plan
2025.</v>
      </c>
      <c r="D33" s="9" t="str">
        <f>D13</f>
        <v>Plan
2026.</v>
      </c>
      <c r="E33" s="9" t="str">
        <f>E13</f>
        <v>Projekcija
2027.</v>
      </c>
      <c r="F33" s="9" t="str">
        <f>F13</f>
        <v>Projekcija
2028.</v>
      </c>
    </row>
    <row r="34" spans="1:6" s="10" customFormat="1" ht="15.9" customHeight="1" x14ac:dyDescent="0.3">
      <c r="A34" s="11" t="s">
        <v>8</v>
      </c>
      <c r="B34" s="11">
        <f>COLUMN()</f>
        <v>2</v>
      </c>
      <c r="C34" s="11">
        <f>COLUMN()</f>
        <v>3</v>
      </c>
      <c r="D34" s="11">
        <f>COLUMN()</f>
        <v>4</v>
      </c>
      <c r="E34" s="11">
        <f>COLUMN()</f>
        <v>5</v>
      </c>
      <c r="F34" s="11">
        <f>COLUMN()</f>
        <v>6</v>
      </c>
    </row>
    <row r="35" spans="1:6" s="10" customFormat="1" ht="24.9" customHeight="1" x14ac:dyDescent="0.3">
      <c r="A35" s="14" t="s">
        <v>22</v>
      </c>
      <c r="B35" s="15">
        <v>338302.28</v>
      </c>
      <c r="C35" s="15">
        <v>253355.53</v>
      </c>
      <c r="D35" s="15">
        <v>40000</v>
      </c>
      <c r="E35" s="15">
        <v>30000</v>
      </c>
      <c r="F35" s="15">
        <v>30000</v>
      </c>
    </row>
    <row r="36" spans="1:6" s="10" customFormat="1" ht="24.9" customHeight="1" x14ac:dyDescent="0.3">
      <c r="A36" s="14" t="s">
        <v>23</v>
      </c>
      <c r="B36" s="15">
        <v>253355.53</v>
      </c>
      <c r="C36" s="15">
        <v>0</v>
      </c>
      <c r="D36" s="15">
        <v>0</v>
      </c>
      <c r="E36" s="15">
        <v>0</v>
      </c>
      <c r="F36" s="15">
        <v>0</v>
      </c>
    </row>
    <row r="37" spans="1:6" ht="54" customHeight="1" x14ac:dyDescent="0.3">
      <c r="A37" s="21" t="s">
        <v>24</v>
      </c>
      <c r="B37" s="13">
        <f>B30+B35-B36</f>
        <v>0</v>
      </c>
      <c r="C37" s="13">
        <f>C30+C35-C36</f>
        <v>6.6938810050487518E-10</v>
      </c>
      <c r="D37" s="13">
        <v>40000</v>
      </c>
      <c r="E37" s="13">
        <v>30000</v>
      </c>
      <c r="F37" s="13">
        <v>30000</v>
      </c>
    </row>
    <row r="38" spans="1:6" ht="18.75" customHeight="1" x14ac:dyDescent="0.3">
      <c r="A38" s="19"/>
      <c r="B38" s="20"/>
      <c r="C38" s="20"/>
      <c r="D38" s="20"/>
      <c r="E38" s="20"/>
      <c r="F38" s="20"/>
    </row>
    <row r="39" spans="1:6" s="6" customFormat="1" ht="21.75" customHeight="1" x14ac:dyDescent="0.3">
      <c r="A39" s="18" t="s">
        <v>25</v>
      </c>
      <c r="B39" s="8"/>
      <c r="C39" s="8"/>
      <c r="D39" s="8"/>
      <c r="E39" s="8"/>
      <c r="F39" s="8"/>
    </row>
    <row r="40" spans="1:6" ht="57.6" customHeight="1" x14ac:dyDescent="0.3">
      <c r="A40" s="9" t="s">
        <v>2</v>
      </c>
      <c r="B40" s="9" t="str">
        <f>B13</f>
        <v>Ostvarenje /
Izvršenje
01.-12.2024.</v>
      </c>
      <c r="C40" s="9" t="str">
        <f>C13</f>
        <v>Tekući plan
2025.</v>
      </c>
      <c r="D40" s="9" t="str">
        <f>D13</f>
        <v>Plan
2026.</v>
      </c>
      <c r="E40" s="9" t="str">
        <f>E13</f>
        <v>Projekcija
2027.</v>
      </c>
      <c r="F40" s="9" t="str">
        <f>F13</f>
        <v>Projekcija
2028.</v>
      </c>
    </row>
    <row r="41" spans="1:6" s="10" customFormat="1" ht="15.9" customHeight="1" x14ac:dyDescent="0.3">
      <c r="A41" s="11" t="s">
        <v>8</v>
      </c>
      <c r="B41" s="11">
        <f>COLUMN()</f>
        <v>2</v>
      </c>
      <c r="C41" s="11">
        <f>COLUMN()</f>
        <v>3</v>
      </c>
      <c r="D41" s="11">
        <f>COLUMN()</f>
        <v>4</v>
      </c>
      <c r="E41" s="11">
        <f>COLUMN()</f>
        <v>5</v>
      </c>
      <c r="F41" s="11">
        <f>COLUMN()</f>
        <v>6</v>
      </c>
    </row>
    <row r="42" spans="1:6" s="10" customFormat="1" ht="24.9" customHeight="1" x14ac:dyDescent="0.3">
      <c r="A42" s="14" t="s">
        <v>22</v>
      </c>
      <c r="B42" s="15">
        <f>B35</f>
        <v>338302.28</v>
      </c>
      <c r="C42" s="15">
        <f>C35</f>
        <v>253355.53</v>
      </c>
      <c r="D42" s="15">
        <f>D35</f>
        <v>40000</v>
      </c>
      <c r="E42" s="15">
        <f>E35</f>
        <v>30000</v>
      </c>
      <c r="F42" s="15">
        <f>F35</f>
        <v>30000</v>
      </c>
    </row>
    <row r="43" spans="1:6" s="10" customFormat="1" ht="24.9" customHeight="1" x14ac:dyDescent="0.3">
      <c r="A43" s="14" t="s">
        <v>319</v>
      </c>
      <c r="B43" s="15">
        <f>IF(AND(B35 &lt; 0, B36 &lt;= 0, B36 &gt; B35), B35-B36, IF(AND(B35 &gt; 0, B36 &gt;= 0, B35 &gt; B36), B35-B36, IF(AND(B35 &gt; 0, B36 &lt; 0), B35, IF(AND(B35 &lt; 0, B36 &gt; 0), B35, 0)) ))</f>
        <v>84946.750000000029</v>
      </c>
      <c r="C43" s="15">
        <f>IF(AND(C35 &lt; 0, C36 &lt;= 0, C36 &gt; C35), C35-C36, IF(AND(C35 &gt; 0, C36 &gt;= 0, C35 &gt; C36), C35-C36, IF(AND(C35 &gt; 0, C36 &lt; 0), C35, IF(AND(C35 &lt; 0, C36 &gt; 0), C35, 0)) ))</f>
        <v>253355.53</v>
      </c>
      <c r="D43" s="15">
        <f>IF(AND(D35 &lt; 0, D36 &lt;= 0, D36 &gt; D35), D35-D36, IF(AND(D35 &gt; 0, D36 &gt;= 0, D35 &gt; D36), D35-D36, IF(AND(D35 &gt; 0, D36 &lt; 0), D35, IF(AND(D35 &lt; 0, D36 &gt; 0), D35, 0)) ))</f>
        <v>40000</v>
      </c>
      <c r="E43" s="15">
        <f>IF(AND(E35 &lt; 0, E36 &lt;= 0, E36 &gt; E35), E35-E36, IF(AND(E35 &gt; 0, E36 &gt;= 0, E35 &gt; E36), E35-E36, IF(AND(E35 &gt; 0, E36 &lt; 0), E35, IF(AND(E35 &lt; 0, E36 &gt; 0), E35, 0)) ))</f>
        <v>30000</v>
      </c>
      <c r="F43" s="15">
        <f>IF(AND(F35 &lt; 0, F36 &lt;= 0, F36 &gt; F35), F35-F36, IF(AND(F35 &gt; 0, F36 &gt;= 0, F35 &gt; F36), F35-F36, IF(AND(F35 &gt; 0, F36 &lt; 0), F35, IF(AND(F35 &lt; 0, F36 &gt; 0), F35, 0)) ))</f>
        <v>30000</v>
      </c>
    </row>
    <row r="44" spans="1:6" s="10" customFormat="1" ht="24.9" customHeight="1" x14ac:dyDescent="0.3">
      <c r="A44" s="14" t="s">
        <v>26</v>
      </c>
      <c r="B44" s="15">
        <f>IF(AND(B35 &lt; 0, B36 &lt; 0, B36 &lt; B35), B36-B35, IF(AND(B35 &gt; 0, B36 &gt; 0, B36 &gt; B35), B36-B35, IF(AND(B35 &lt; 0, B36 &gt; 0), B36-B35, IF(AND(B35 &gt; 0, B36 &lt; 0), B36-B35, 0))))</f>
        <v>0</v>
      </c>
      <c r="C44" s="15">
        <f>IF(AND(C35 &lt; 0, C36 &lt; 0, C36 &lt; C35), C36-C35, IF(AND(C35 &gt; 0, C36 &gt; 0, C36 &gt; C35), C36-C35, IF(AND(C35 &lt; 0, C36 &gt; 0), C36-C35, IF(AND(C35 &gt; 0, C36 &lt; 0), C36-C35, 0))))</f>
        <v>0</v>
      </c>
      <c r="D44" s="15">
        <f>IF(AND(D35 &lt; 0, D36 &lt; 0, D36 &lt; D35), D36-D35, IF(AND(D35 &gt; 0, D36 &gt; 0, D36 &gt; D35), D36-D35, IF(AND(D35 &lt; 0, D36 &gt; 0), D36-D35, IF(AND(D35 &gt; 0, D36 &lt; 0), D36-D35, 0))))</f>
        <v>0</v>
      </c>
      <c r="E44" s="15">
        <f>IF(AND(E35 &lt; 0, E36 &lt; 0, E36 &lt; E35), E36-E35, IF(AND(E35 &gt; 0, E36 &gt; 0, E36 &gt; E35), E36-E35, IF(AND(E35 &lt; 0, E36 &gt; 0), E36-E35, IF(AND(E35 &gt; 0, E36 &lt; 0), E36-E35, 0))))</f>
        <v>0</v>
      </c>
      <c r="F44" s="15">
        <f>IF(AND(F35 &lt; 0, F36 &lt; 0, F36 &lt; F35), F36-F35, IF(AND(F35 &gt; 0, F36 &gt; 0, F36 &gt; F35), F36-F35, IF(AND(F35 &lt; 0, F36 &gt; 0), F36-F35, IF(AND(F35 &gt; 0, F36 &lt; 0), F36-F35, 0))))</f>
        <v>0</v>
      </c>
    </row>
    <row r="45" spans="1:6" s="10" customFormat="1" ht="24.9" customHeight="1" x14ac:dyDescent="0.3">
      <c r="A45" s="14" t="s">
        <v>23</v>
      </c>
      <c r="B45" s="15">
        <f>B42-B43+B44</f>
        <v>253355.53</v>
      </c>
      <c r="C45" s="15">
        <f>C42-C43+C44</f>
        <v>0</v>
      </c>
      <c r="D45" s="15">
        <f>D42-D43+D44</f>
        <v>0</v>
      </c>
      <c r="E45" s="15">
        <f>E42-E43+E44</f>
        <v>0</v>
      </c>
      <c r="F45" s="15">
        <f>F42-F43+F44</f>
        <v>0</v>
      </c>
    </row>
    <row r="46" spans="1:6" s="10" customFormat="1" ht="24.9" customHeight="1" x14ac:dyDescent="0.3">
      <c r="A46" s="22"/>
      <c r="B46" s="23"/>
      <c r="C46" s="23"/>
      <c r="D46" s="23"/>
      <c r="E46" s="23"/>
      <c r="F46" s="23"/>
    </row>
    <row r="47" spans="1:6" x14ac:dyDescent="0.3">
      <c r="A47" s="10"/>
      <c r="B47" s="10"/>
      <c r="C47" s="10"/>
      <c r="D47" s="10"/>
      <c r="E47" s="10"/>
      <c r="F47" s="10"/>
    </row>
    <row r="48" spans="1:6" x14ac:dyDescent="0.3">
      <c r="C48" s="24"/>
    </row>
  </sheetData>
  <mergeCells count="2">
    <mergeCell ref="A10:F10"/>
    <mergeCell ref="A11:F11"/>
  </mergeCells>
  <pageMargins left="0.39370078740157499" right="0.39370078740157499" top="0.39370078740157499" bottom="0.511811023622047" header="0" footer="0.31496062992126"/>
  <pageSetup paperSize="9" scale="41" fitToHeight="0" orientation="portrait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9476D-4F10-4B4F-B1E3-EBC30391C05F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4"/>
  <sheetViews>
    <sheetView zoomScaleNormal="100" workbookViewId="0">
      <pane ySplit="5" topLeftCell="A84" activePane="bottomLeft" state="frozen"/>
      <selection pane="bottomLeft" activeCell="I12" sqref="I12"/>
    </sheetView>
  </sheetViews>
  <sheetFormatPr defaultColWidth="9.109375" defaultRowHeight="14.4" x14ac:dyDescent="0.3"/>
  <cols>
    <col min="1" max="1" width="73.6640625" style="1" customWidth="1"/>
    <col min="2" max="6" width="19.6640625" style="1" customWidth="1"/>
  </cols>
  <sheetData>
    <row r="1" spans="1:6" s="5" customFormat="1" ht="30" customHeight="1" x14ac:dyDescent="0.3">
      <c r="A1" s="55" t="s">
        <v>0</v>
      </c>
      <c r="B1" s="55"/>
      <c r="C1" s="55"/>
      <c r="D1" s="55"/>
      <c r="E1" s="55"/>
      <c r="F1" s="55"/>
    </row>
    <row r="2" spans="1:6" s="5" customFormat="1" ht="30" customHeight="1" x14ac:dyDescent="0.3">
      <c r="A2" s="55" t="s">
        <v>27</v>
      </c>
      <c r="B2" s="55"/>
      <c r="C2" s="55"/>
      <c r="D2" s="55"/>
      <c r="E2" s="55"/>
      <c r="F2" s="55"/>
    </row>
    <row r="3" spans="1:6" s="25" customFormat="1" ht="24.9" customHeight="1" x14ac:dyDescent="0.35">
      <c r="A3" s="55" t="s">
        <v>28</v>
      </c>
      <c r="B3" s="55"/>
      <c r="C3" s="55"/>
      <c r="D3" s="55"/>
      <c r="E3" s="55"/>
      <c r="F3" s="55"/>
    </row>
    <row r="4" spans="1:6" ht="57.6" customHeight="1" x14ac:dyDescent="0.3">
      <c r="A4" s="9" t="s">
        <v>29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</row>
    <row r="5" spans="1:6" s="10" customFormat="1" ht="15.9" customHeight="1" x14ac:dyDescent="0.3">
      <c r="A5" s="11" t="s">
        <v>8</v>
      </c>
      <c r="B5" s="11">
        <f>COLUMN()</f>
        <v>2</v>
      </c>
      <c r="C5" s="11">
        <f>COLUMN()</f>
        <v>3</v>
      </c>
      <c r="D5" s="11">
        <f>COLUMN()</f>
        <v>4</v>
      </c>
      <c r="E5" s="11">
        <f>COLUMN()</f>
        <v>5</v>
      </c>
      <c r="F5" s="11">
        <f>COLUMN()</f>
        <v>6</v>
      </c>
    </row>
    <row r="6" spans="1:6" ht="20.100000000000001" customHeight="1" x14ac:dyDescent="0.3">
      <c r="A6" s="26" t="s">
        <v>30</v>
      </c>
      <c r="B6" s="27">
        <f>IFERROR(SUBTOTAL(9,B8:B14),0)</f>
        <v>1779487.1600000001</v>
      </c>
      <c r="C6" s="27">
        <f>IFERROR(SUBTOTAL(9,C8:C14),0)</f>
        <v>4959693.1500000004</v>
      </c>
      <c r="D6" s="27">
        <f>IFERROR(SUBTOTAL(9,D8:D14),0)</f>
        <v>5287092</v>
      </c>
      <c r="E6" s="27">
        <f>IFERROR(SUBTOTAL(9,E8:E14),0)</f>
        <v>5350488</v>
      </c>
      <c r="F6" s="27">
        <f>IFERROR(SUBTOTAL(9,F8:F14),0)</f>
        <v>3962745</v>
      </c>
    </row>
    <row r="7" spans="1:6" x14ac:dyDescent="0.3">
      <c r="A7" s="28" t="s">
        <v>10</v>
      </c>
      <c r="B7" s="29">
        <f>SUBTOTAL(9,B8:B14)</f>
        <v>1779487.1600000001</v>
      </c>
      <c r="C7" s="29">
        <f>SUBTOTAL(9,C8:C14)</f>
        <v>4959693.1500000004</v>
      </c>
      <c r="D7" s="29">
        <f>SUBTOTAL(9,D8:D14)</f>
        <v>5287092</v>
      </c>
      <c r="E7" s="29">
        <f>SUBTOTAL(9,E8:E14)</f>
        <v>5350488</v>
      </c>
      <c r="F7" s="29">
        <f>SUBTOTAL(9,F8:F14)</f>
        <v>3962745</v>
      </c>
    </row>
    <row r="8" spans="1:6" x14ac:dyDescent="0.3">
      <c r="A8" s="30" t="s">
        <v>31</v>
      </c>
      <c r="B8" s="31">
        <v>875447.21</v>
      </c>
      <c r="C8" s="31">
        <v>1617713.91</v>
      </c>
      <c r="D8" s="31">
        <v>1529766.7</v>
      </c>
      <c r="E8" s="31">
        <v>1656350</v>
      </c>
      <c r="F8" s="31">
        <v>1730429.7</v>
      </c>
    </row>
    <row r="9" spans="1:6" x14ac:dyDescent="0.3">
      <c r="A9" s="30" t="s">
        <v>32</v>
      </c>
      <c r="B9" s="31">
        <v>690993.98</v>
      </c>
      <c r="C9" s="31">
        <v>3098961.24</v>
      </c>
      <c r="D9" s="31">
        <v>3510885.3</v>
      </c>
      <c r="E9" s="31">
        <v>3437115</v>
      </c>
      <c r="F9" s="31">
        <v>1969115.3</v>
      </c>
    </row>
    <row r="10" spans="1:6" x14ac:dyDescent="0.3">
      <c r="A10" s="30" t="s">
        <v>33</v>
      </c>
      <c r="B10" s="31">
        <v>25200.36</v>
      </c>
      <c r="C10" s="31">
        <v>24818</v>
      </c>
      <c r="D10" s="31">
        <v>25200</v>
      </c>
      <c r="E10" s="31">
        <v>25200</v>
      </c>
      <c r="F10" s="31">
        <v>25200</v>
      </c>
    </row>
    <row r="11" spans="1:6" x14ac:dyDescent="0.3">
      <c r="A11" s="30" t="s">
        <v>34</v>
      </c>
      <c r="B11" s="31">
        <v>175797.38</v>
      </c>
      <c r="C11" s="31">
        <v>201700</v>
      </c>
      <c r="D11" s="31">
        <v>204740</v>
      </c>
      <c r="E11" s="31">
        <v>213743</v>
      </c>
      <c r="F11" s="31">
        <v>220900</v>
      </c>
    </row>
    <row r="12" spans="1:6" x14ac:dyDescent="0.3">
      <c r="A12" s="30" t="s">
        <v>35</v>
      </c>
      <c r="B12" s="31">
        <v>11915.51</v>
      </c>
      <c r="C12" s="31">
        <v>15100</v>
      </c>
      <c r="D12" s="31">
        <v>15100</v>
      </c>
      <c r="E12" s="31">
        <v>15600</v>
      </c>
      <c r="F12" s="31">
        <v>15600</v>
      </c>
    </row>
    <row r="13" spans="1:6" x14ac:dyDescent="0.3">
      <c r="A13" s="30" t="s">
        <v>36</v>
      </c>
      <c r="B13" s="31">
        <v>132.72</v>
      </c>
      <c r="C13" s="31">
        <v>0</v>
      </c>
      <c r="D13" s="31">
        <v>0</v>
      </c>
      <c r="E13" s="31">
        <v>0</v>
      </c>
      <c r="F13" s="31">
        <v>0</v>
      </c>
    </row>
    <row r="14" spans="1:6" x14ac:dyDescent="0.3">
      <c r="A14" s="30" t="s">
        <v>37</v>
      </c>
      <c r="B14" s="31">
        <v>0</v>
      </c>
      <c r="C14" s="31">
        <v>1400</v>
      </c>
      <c r="D14" s="31">
        <v>1400</v>
      </c>
      <c r="E14" s="31">
        <v>2480</v>
      </c>
      <c r="F14" s="31">
        <v>1500</v>
      </c>
    </row>
    <row r="15" spans="1:6" ht="20.100000000000001" customHeight="1" x14ac:dyDescent="0.3">
      <c r="A15" s="26" t="s">
        <v>38</v>
      </c>
      <c r="B15" s="27">
        <f>IFERROR(SUBTOTAL(9,B8:B14),0)</f>
        <v>1779487.1600000001</v>
      </c>
      <c r="C15" s="27">
        <f>IFERROR(SUBTOTAL(9,C8:C14),0)</f>
        <v>4959693.1500000004</v>
      </c>
      <c r="D15" s="27">
        <f>IFERROR(SUBTOTAL(9,D8:D14),0)</f>
        <v>5287092</v>
      </c>
      <c r="E15" s="27">
        <f>IFERROR(SUBTOTAL(9,E8:E14),0)</f>
        <v>5350488</v>
      </c>
      <c r="F15" s="27">
        <f>IFERROR(SUBTOTAL(9,F8:F14),0)</f>
        <v>3962745</v>
      </c>
    </row>
    <row r="16" spans="1:6" x14ac:dyDescent="0.3">
      <c r="A16" s="10"/>
      <c r="B16" s="10"/>
      <c r="C16" s="10"/>
      <c r="D16" s="10"/>
      <c r="E16" s="10"/>
      <c r="F16" s="10"/>
    </row>
    <row r="17" spans="1:6" x14ac:dyDescent="0.3">
      <c r="A17" s="10"/>
      <c r="B17" s="10"/>
      <c r="C17" s="10"/>
      <c r="D17" s="10"/>
      <c r="E17" s="10"/>
      <c r="F17" s="10"/>
    </row>
    <row r="18" spans="1:6" ht="57.6" customHeight="1" x14ac:dyDescent="0.3">
      <c r="A18" s="32" t="s">
        <v>29</v>
      </c>
      <c r="B18" s="9" t="s">
        <v>3</v>
      </c>
      <c r="C18" s="9" t="s">
        <v>4</v>
      </c>
      <c r="D18" s="9" t="s">
        <v>5</v>
      </c>
      <c r="E18" s="9" t="s">
        <v>6</v>
      </c>
      <c r="F18" s="9" t="s">
        <v>7</v>
      </c>
    </row>
    <row r="19" spans="1:6" s="10" customFormat="1" ht="15.9" customHeight="1" x14ac:dyDescent="0.3">
      <c r="A19" s="11" t="s">
        <v>8</v>
      </c>
      <c r="B19" s="11">
        <f>COLUMN()</f>
        <v>2</v>
      </c>
      <c r="C19" s="11">
        <f>COLUMN()</f>
        <v>3</v>
      </c>
      <c r="D19" s="11">
        <f>COLUMN()</f>
        <v>4</v>
      </c>
      <c r="E19" s="11">
        <f>COLUMN()</f>
        <v>5</v>
      </c>
      <c r="F19" s="11">
        <f>COLUMN()</f>
        <v>6</v>
      </c>
    </row>
    <row r="20" spans="1:6" ht="20.100000000000001" customHeight="1" x14ac:dyDescent="0.3">
      <c r="A20" s="26" t="s">
        <v>39</v>
      </c>
      <c r="B20" s="27">
        <f>IFERROR(SUBTOTAL(9,B22:B32),0)</f>
        <v>1808183.43</v>
      </c>
      <c r="C20" s="27">
        <f>IFERROR(SUBTOTAL(9,C22:C32),0)</f>
        <v>6756048.6800000016</v>
      </c>
      <c r="D20" s="27">
        <f>IFERROR(SUBTOTAL(9,D22:D32),0)</f>
        <v>6430092</v>
      </c>
      <c r="E20" s="27">
        <f>IFERROR(SUBTOTAL(9,E22:E32),0)</f>
        <v>5263488</v>
      </c>
      <c r="F20" s="27">
        <f>IFERROR(SUBTOTAL(9,F22:F32),0)</f>
        <v>3835745</v>
      </c>
    </row>
    <row r="21" spans="1:6" x14ac:dyDescent="0.3">
      <c r="A21" s="28" t="s">
        <v>13</v>
      </c>
      <c r="B21" s="29">
        <f>SUBTOTAL(9,B22:B28)</f>
        <v>1118107.76</v>
      </c>
      <c r="C21" s="29">
        <f>SUBTOTAL(9,C22:C28)</f>
        <v>1713358.3</v>
      </c>
      <c r="D21" s="29">
        <f>SUBTOTAL(9,D22:D28)</f>
        <v>1851652.03</v>
      </c>
      <c r="E21" s="29">
        <f>SUBTOTAL(9,E22:E28)</f>
        <v>1950688</v>
      </c>
      <c r="F21" s="29">
        <f>SUBTOTAL(9,F22:F28)</f>
        <v>1934988.3</v>
      </c>
    </row>
    <row r="22" spans="1:6" x14ac:dyDescent="0.3">
      <c r="A22" s="30" t="s">
        <v>40</v>
      </c>
      <c r="B22" s="31">
        <v>477182.65</v>
      </c>
      <c r="C22" s="31">
        <v>673000.3</v>
      </c>
      <c r="D22" s="31">
        <v>721550.3</v>
      </c>
      <c r="E22" s="31">
        <v>776450</v>
      </c>
      <c r="F22" s="31">
        <v>804900.3</v>
      </c>
    </row>
    <row r="23" spans="1:6" x14ac:dyDescent="0.3">
      <c r="A23" s="30" t="s">
        <v>41</v>
      </c>
      <c r="B23" s="31">
        <v>414018.17</v>
      </c>
      <c r="C23" s="31">
        <v>638158</v>
      </c>
      <c r="D23" s="31">
        <v>683451.73</v>
      </c>
      <c r="E23" s="31">
        <v>727988</v>
      </c>
      <c r="F23" s="31">
        <v>684338</v>
      </c>
    </row>
    <row r="24" spans="1:6" x14ac:dyDescent="0.3">
      <c r="A24" s="30" t="s">
        <v>42</v>
      </c>
      <c r="B24" s="31">
        <v>7471.92</v>
      </c>
      <c r="C24" s="31">
        <v>9300</v>
      </c>
      <c r="D24" s="31">
        <v>14150</v>
      </c>
      <c r="E24" s="31">
        <v>14150</v>
      </c>
      <c r="F24" s="31">
        <v>14150</v>
      </c>
    </row>
    <row r="25" spans="1:6" x14ac:dyDescent="0.3">
      <c r="A25" s="30" t="s">
        <v>43</v>
      </c>
      <c r="B25" s="31">
        <v>34336.07</v>
      </c>
      <c r="C25" s="31">
        <v>48500</v>
      </c>
      <c r="D25" s="31">
        <v>54000</v>
      </c>
      <c r="E25" s="31">
        <v>48500</v>
      </c>
      <c r="F25" s="31">
        <v>48000</v>
      </c>
    </row>
    <row r="26" spans="1:6" x14ac:dyDescent="0.3">
      <c r="A26" s="30" t="s">
        <v>44</v>
      </c>
      <c r="B26" s="31">
        <v>29269.42</v>
      </c>
      <c r="C26" s="31">
        <v>59100</v>
      </c>
      <c r="D26" s="31">
        <v>70300</v>
      </c>
      <c r="E26" s="31">
        <v>75400</v>
      </c>
      <c r="F26" s="31">
        <v>75400</v>
      </c>
    </row>
    <row r="27" spans="1:6" x14ac:dyDescent="0.3">
      <c r="A27" s="30" t="s">
        <v>45</v>
      </c>
      <c r="B27" s="31">
        <v>39618.480000000003</v>
      </c>
      <c r="C27" s="31">
        <v>93100</v>
      </c>
      <c r="D27" s="31">
        <v>110100</v>
      </c>
      <c r="E27" s="31">
        <v>110100</v>
      </c>
      <c r="F27" s="31">
        <v>110100</v>
      </c>
    </row>
    <row r="28" spans="1:6" x14ac:dyDescent="0.3">
      <c r="A28" s="30" t="s">
        <v>46</v>
      </c>
      <c r="B28" s="31">
        <v>116211.05</v>
      </c>
      <c r="C28" s="31">
        <v>192200</v>
      </c>
      <c r="D28" s="31">
        <v>198100</v>
      </c>
      <c r="E28" s="31">
        <v>198100</v>
      </c>
      <c r="F28" s="31">
        <v>198100</v>
      </c>
    </row>
    <row r="29" spans="1:6" x14ac:dyDescent="0.3">
      <c r="A29" s="28" t="s">
        <v>14</v>
      </c>
      <c r="B29" s="29">
        <f>SUBTOTAL(9,B30:B32)</f>
        <v>690075.66999999993</v>
      </c>
      <c r="C29" s="29">
        <f>SUBTOTAL(9,C30:C32)</f>
        <v>5042690.3800000008</v>
      </c>
      <c r="D29" s="29">
        <f>SUBTOTAL(9,D30:D32)</f>
        <v>4578439.9700000007</v>
      </c>
      <c r="E29" s="29">
        <f>SUBTOTAL(9,E30:E32)</f>
        <v>3312800</v>
      </c>
      <c r="F29" s="29">
        <f>SUBTOTAL(9,F30:F32)</f>
        <v>1900756.7</v>
      </c>
    </row>
    <row r="30" spans="1:6" x14ac:dyDescent="0.3">
      <c r="A30" s="30" t="s">
        <v>47</v>
      </c>
      <c r="B30" s="31">
        <v>300</v>
      </c>
      <c r="C30" s="31">
        <v>55000</v>
      </c>
      <c r="D30" s="31">
        <v>55000</v>
      </c>
      <c r="E30" s="31">
        <v>55000</v>
      </c>
      <c r="F30" s="31">
        <v>55000</v>
      </c>
    </row>
    <row r="31" spans="1:6" x14ac:dyDescent="0.3">
      <c r="A31" s="30" t="s">
        <v>48</v>
      </c>
      <c r="B31" s="31">
        <v>151070.47</v>
      </c>
      <c r="C31" s="31">
        <v>1528829.02</v>
      </c>
      <c r="D31" s="31">
        <v>865970</v>
      </c>
      <c r="E31" s="31">
        <v>1391200</v>
      </c>
      <c r="F31" s="31">
        <v>77770</v>
      </c>
    </row>
    <row r="32" spans="1:6" x14ac:dyDescent="0.3">
      <c r="A32" s="30" t="s">
        <v>49</v>
      </c>
      <c r="B32" s="31">
        <v>538705.19999999995</v>
      </c>
      <c r="C32" s="31">
        <v>3458861.3600000008</v>
      </c>
      <c r="D32" s="31">
        <v>3657469.97</v>
      </c>
      <c r="E32" s="31">
        <v>1866600</v>
      </c>
      <c r="F32" s="31">
        <v>1767986.7</v>
      </c>
    </row>
    <row r="33" spans="1:6" ht="20.100000000000001" customHeight="1" x14ac:dyDescent="0.3">
      <c r="A33" s="26" t="s">
        <v>38</v>
      </c>
      <c r="B33" s="27">
        <f>IFERROR(SUBTOTAL(9,B22:B32),0)</f>
        <v>1808183.43</v>
      </c>
      <c r="C33" s="27">
        <f>IFERROR(SUBTOTAL(9,C22:C32),0)</f>
        <v>6756048.6800000016</v>
      </c>
      <c r="D33" s="27">
        <f>IFERROR(SUBTOTAL(9,D22:D32),0)</f>
        <v>6430092</v>
      </c>
      <c r="E33" s="27">
        <f>IFERROR(SUBTOTAL(9,E22:E32),0)</f>
        <v>5263488</v>
      </c>
      <c r="F33" s="27">
        <f>IFERROR(SUBTOTAL(9,F22:F32),0)</f>
        <v>3835745</v>
      </c>
    </row>
    <row r="34" spans="1:6" x14ac:dyDescent="0.3">
      <c r="C34" s="24"/>
    </row>
    <row r="37" spans="1:6" s="25" customFormat="1" ht="24.9" customHeight="1" x14ac:dyDescent="0.35">
      <c r="A37" s="55" t="s">
        <v>50</v>
      </c>
      <c r="B37" s="55"/>
      <c r="C37" s="55"/>
      <c r="D37" s="55"/>
      <c r="E37" s="55"/>
      <c r="F37" s="55"/>
    </row>
    <row r="38" spans="1:6" ht="57.6" customHeight="1" x14ac:dyDescent="0.3">
      <c r="A38" s="9" t="s">
        <v>29</v>
      </c>
      <c r="B38" s="9" t="s">
        <v>3</v>
      </c>
      <c r="C38" s="9" t="s">
        <v>4</v>
      </c>
      <c r="D38" s="9" t="s">
        <v>5</v>
      </c>
      <c r="E38" s="9" t="s">
        <v>6</v>
      </c>
      <c r="F38" s="9" t="s">
        <v>7</v>
      </c>
    </row>
    <row r="39" spans="1:6" s="10" customFormat="1" ht="15.9" customHeight="1" x14ac:dyDescent="0.3">
      <c r="A39" s="11" t="s">
        <v>8</v>
      </c>
      <c r="B39" s="11">
        <f>COLUMN()</f>
        <v>2</v>
      </c>
      <c r="C39" s="11">
        <f>COLUMN()</f>
        <v>3</v>
      </c>
      <c r="D39" s="11">
        <f>COLUMN()</f>
        <v>4</v>
      </c>
      <c r="E39" s="11">
        <f>COLUMN()</f>
        <v>5</v>
      </c>
      <c r="F39" s="11">
        <f>COLUMN()</f>
        <v>6</v>
      </c>
    </row>
    <row r="40" spans="1:6" ht="20.100000000000001" customHeight="1" x14ac:dyDescent="0.3">
      <c r="A40" s="26" t="s">
        <v>30</v>
      </c>
      <c r="B40" s="27">
        <f>IFERROR(SUBTOTAL(9,B42:B66),0)</f>
        <v>1779487.16</v>
      </c>
      <c r="C40" s="27">
        <f>IFERROR(SUBTOTAL(9,C42:C66),0)</f>
        <v>4959693.1500000004</v>
      </c>
      <c r="D40" s="27">
        <f>IFERROR(SUBTOTAL(9,D42:D66),0)</f>
        <v>5287092</v>
      </c>
      <c r="E40" s="27">
        <f>IFERROR(SUBTOTAL(9,E42:E66),0)</f>
        <v>5350488</v>
      </c>
      <c r="F40" s="27">
        <f>IFERROR(SUBTOTAL(9,F42:F66),0)</f>
        <v>3962745</v>
      </c>
    </row>
    <row r="41" spans="1:6" x14ac:dyDescent="0.3">
      <c r="A41" s="28" t="s">
        <v>51</v>
      </c>
      <c r="B41" s="29">
        <f>SUBTOTAL(9,B42:B42)</f>
        <v>875447.21</v>
      </c>
      <c r="C41" s="29">
        <f>SUBTOTAL(9,C42:C42)</f>
        <v>1617713.91</v>
      </c>
      <c r="D41" s="29">
        <f>SUBTOTAL(9,D42:D42)</f>
        <v>1552866.7</v>
      </c>
      <c r="E41" s="29">
        <f>SUBTOTAL(9,E42:E42)</f>
        <v>1679450</v>
      </c>
      <c r="F41" s="29">
        <f>SUBTOTAL(9,F42:F42)</f>
        <v>1753529.7</v>
      </c>
    </row>
    <row r="42" spans="1:6" x14ac:dyDescent="0.3">
      <c r="A42" s="30" t="s">
        <v>52</v>
      </c>
      <c r="B42" s="31">
        <v>875447.21</v>
      </c>
      <c r="C42" s="31">
        <v>1617713.91</v>
      </c>
      <c r="D42" s="31">
        <v>1552866.7</v>
      </c>
      <c r="E42" s="31">
        <v>1679450</v>
      </c>
      <c r="F42" s="31">
        <v>1753529.7</v>
      </c>
    </row>
    <row r="43" spans="1:6" x14ac:dyDescent="0.3">
      <c r="A43" s="28" t="s">
        <v>53</v>
      </c>
      <c r="B43" s="29">
        <f>SUBTOTAL(9,B44:B44)</f>
        <v>8376</v>
      </c>
      <c r="C43" s="29">
        <f>SUBTOTAL(9,C44:C44)</f>
        <v>14100</v>
      </c>
      <c r="D43" s="29">
        <f>SUBTOTAL(9,D44:D44)</f>
        <v>14100</v>
      </c>
      <c r="E43" s="29">
        <f>SUBTOTAL(9,E44:E44)</f>
        <v>14100</v>
      </c>
      <c r="F43" s="29">
        <f>SUBTOTAL(9,F44:F44)</f>
        <v>14100</v>
      </c>
    </row>
    <row r="44" spans="1:6" x14ac:dyDescent="0.3">
      <c r="A44" s="30" t="s">
        <v>336</v>
      </c>
      <c r="B44" s="31">
        <v>8376</v>
      </c>
      <c r="C44" s="31">
        <v>14100</v>
      </c>
      <c r="D44" s="31">
        <v>14100</v>
      </c>
      <c r="E44" s="31">
        <v>14100</v>
      </c>
      <c r="F44" s="31">
        <v>14100</v>
      </c>
    </row>
    <row r="45" spans="1:6" x14ac:dyDescent="0.3">
      <c r="A45" s="28" t="s">
        <v>54</v>
      </c>
      <c r="B45" s="29">
        <f>SUBTOTAL(9,B46:B50)</f>
        <v>175948.18</v>
      </c>
      <c r="C45" s="29">
        <f>SUBTOTAL(9,C46:C50)</f>
        <v>200800</v>
      </c>
      <c r="D45" s="29">
        <f>SUBTOTAL(9,D46:D50)</f>
        <v>208240</v>
      </c>
      <c r="E45" s="29">
        <f>SUBTOTAL(9,E46:E50)</f>
        <v>218323</v>
      </c>
      <c r="F45" s="29">
        <f>SUBTOTAL(9,F46:F50)</f>
        <v>224500</v>
      </c>
    </row>
    <row r="46" spans="1:6" x14ac:dyDescent="0.3">
      <c r="A46" s="30" t="s">
        <v>55</v>
      </c>
      <c r="B46" s="31"/>
      <c r="C46" s="31">
        <v>0</v>
      </c>
      <c r="D46" s="31">
        <v>55000</v>
      </c>
      <c r="E46" s="31">
        <v>55000</v>
      </c>
      <c r="F46" s="31">
        <v>55000</v>
      </c>
    </row>
    <row r="47" spans="1:6" x14ac:dyDescent="0.3">
      <c r="A47" s="30" t="s">
        <v>337</v>
      </c>
      <c r="B47" s="31">
        <v>87765.72</v>
      </c>
      <c r="C47" s="31">
        <v>94080</v>
      </c>
      <c r="D47" s="31">
        <v>0</v>
      </c>
      <c r="E47" s="31">
        <v>0</v>
      </c>
      <c r="F47" s="31">
        <v>0</v>
      </c>
    </row>
    <row r="48" spans="1:6" x14ac:dyDescent="0.3">
      <c r="A48" s="30" t="s">
        <v>56</v>
      </c>
      <c r="B48" s="31"/>
      <c r="C48" s="31">
        <v>0</v>
      </c>
      <c r="D48" s="31">
        <v>100</v>
      </c>
      <c r="E48" s="31">
        <v>100</v>
      </c>
      <c r="F48" s="31">
        <v>100</v>
      </c>
    </row>
    <row r="49" spans="1:6" x14ac:dyDescent="0.3">
      <c r="A49" s="30" t="s">
        <v>57</v>
      </c>
      <c r="B49" s="31">
        <v>88182.46</v>
      </c>
      <c r="C49" s="31">
        <v>106720</v>
      </c>
      <c r="D49" s="31">
        <v>105560</v>
      </c>
      <c r="E49" s="31">
        <v>114520</v>
      </c>
      <c r="F49" s="31">
        <v>121720</v>
      </c>
    </row>
    <row r="50" spans="1:6" x14ac:dyDescent="0.3">
      <c r="A50" s="30" t="s">
        <v>58</v>
      </c>
      <c r="B50" s="31"/>
      <c r="C50" s="31">
        <v>0</v>
      </c>
      <c r="D50" s="31">
        <v>47580</v>
      </c>
      <c r="E50" s="31">
        <v>48703</v>
      </c>
      <c r="F50" s="31">
        <v>47680</v>
      </c>
    </row>
    <row r="51" spans="1:6" x14ac:dyDescent="0.3">
      <c r="A51" s="28" t="s">
        <v>59</v>
      </c>
      <c r="B51" s="29">
        <f>SUBTOTAL(9,B52:B62)</f>
        <v>716176.26</v>
      </c>
      <c r="C51" s="29">
        <f>SUBTOTAL(9,C52:C62)</f>
        <v>3126079.24</v>
      </c>
      <c r="D51" s="29">
        <f>SUBTOTAL(9,D52:D62)</f>
        <v>3510885.3</v>
      </c>
      <c r="E51" s="29">
        <f>SUBTOTAL(9,E52:E62)</f>
        <v>3437115</v>
      </c>
      <c r="F51" s="29">
        <f>SUBTOTAL(9,F52:F62)</f>
        <v>1969115.3</v>
      </c>
    </row>
    <row r="52" spans="1:6" x14ac:dyDescent="0.3">
      <c r="A52" s="30" t="s">
        <v>60</v>
      </c>
      <c r="B52" s="31"/>
      <c r="C52" s="31">
        <v>0</v>
      </c>
      <c r="D52" s="31">
        <v>495000</v>
      </c>
      <c r="E52" s="31">
        <v>495000</v>
      </c>
      <c r="F52" s="31">
        <v>495000</v>
      </c>
    </row>
    <row r="53" spans="1:6" x14ac:dyDescent="0.3">
      <c r="A53" s="30" t="s">
        <v>61</v>
      </c>
      <c r="B53" s="31">
        <v>0</v>
      </c>
      <c r="C53" s="31">
        <v>18000</v>
      </c>
      <c r="D53" s="31">
        <v>0</v>
      </c>
      <c r="E53" s="31">
        <v>0</v>
      </c>
      <c r="F53" s="31">
        <v>0</v>
      </c>
    </row>
    <row r="54" spans="1:6" x14ac:dyDescent="0.3">
      <c r="A54" s="30" t="s">
        <v>62</v>
      </c>
      <c r="B54" s="31"/>
      <c r="C54" s="31">
        <v>0</v>
      </c>
      <c r="D54" s="31">
        <v>95600</v>
      </c>
      <c r="E54" s="31">
        <v>76300</v>
      </c>
      <c r="F54" s="31">
        <v>18300</v>
      </c>
    </row>
    <row r="55" spans="1:6" x14ac:dyDescent="0.3">
      <c r="A55" s="30" t="s">
        <v>63</v>
      </c>
      <c r="B55" s="31">
        <v>651126.69999999995</v>
      </c>
      <c r="C55" s="31">
        <v>1234379.58</v>
      </c>
      <c r="D55" s="31">
        <v>664415.30000000005</v>
      </c>
      <c r="E55" s="31">
        <v>1105815</v>
      </c>
      <c r="F55" s="31">
        <v>1455815.3</v>
      </c>
    </row>
    <row r="56" spans="1:6" x14ac:dyDescent="0.3">
      <c r="A56" s="30" t="s">
        <v>64</v>
      </c>
      <c r="B56" s="31">
        <v>40000</v>
      </c>
      <c r="C56" s="31">
        <v>98300</v>
      </c>
      <c r="D56" s="31">
        <v>0</v>
      </c>
      <c r="E56" s="31">
        <v>0</v>
      </c>
      <c r="F56" s="31">
        <v>0</v>
      </c>
    </row>
    <row r="57" spans="1:6" x14ac:dyDescent="0.3">
      <c r="A57" s="30" t="s">
        <v>320</v>
      </c>
      <c r="B57" s="31">
        <v>0</v>
      </c>
      <c r="C57" s="31">
        <v>1741261.36</v>
      </c>
      <c r="D57" s="31">
        <v>0</v>
      </c>
      <c r="E57" s="31">
        <v>0</v>
      </c>
      <c r="F57" s="31">
        <v>0</v>
      </c>
    </row>
    <row r="58" spans="1:6" x14ac:dyDescent="0.3">
      <c r="A58" s="30" t="s">
        <v>321</v>
      </c>
      <c r="B58" s="31">
        <v>0</v>
      </c>
      <c r="C58" s="31">
        <v>7020.3</v>
      </c>
      <c r="D58" s="31">
        <v>0</v>
      </c>
      <c r="E58" s="31">
        <v>0</v>
      </c>
      <c r="F58" s="31">
        <v>0</v>
      </c>
    </row>
    <row r="59" spans="1:6" x14ac:dyDescent="0.3">
      <c r="A59" s="30" t="s">
        <v>65</v>
      </c>
      <c r="B59" s="31">
        <v>25049.56</v>
      </c>
      <c r="C59" s="31">
        <v>27118</v>
      </c>
      <c r="D59" s="31">
        <v>0</v>
      </c>
      <c r="E59" s="31">
        <v>0</v>
      </c>
      <c r="F59" s="31">
        <v>0</v>
      </c>
    </row>
    <row r="60" spans="1:6" x14ac:dyDescent="0.3">
      <c r="A60" s="30" t="s">
        <v>66</v>
      </c>
      <c r="B60" s="31"/>
      <c r="C60" s="31">
        <v>0</v>
      </c>
      <c r="D60" s="31">
        <v>900000</v>
      </c>
      <c r="E60" s="31">
        <v>1460000</v>
      </c>
      <c r="F60" s="31">
        <v>0</v>
      </c>
    </row>
    <row r="61" spans="1:6" x14ac:dyDescent="0.3">
      <c r="A61" s="30" t="s">
        <v>67</v>
      </c>
      <c r="B61" s="31"/>
      <c r="C61" s="31">
        <v>0</v>
      </c>
      <c r="D61" s="31">
        <v>300000</v>
      </c>
      <c r="E61" s="31">
        <v>300000</v>
      </c>
      <c r="F61" s="31">
        <v>0</v>
      </c>
    </row>
    <row r="62" spans="1:6" x14ac:dyDescent="0.3">
      <c r="A62" s="30" t="s">
        <v>68</v>
      </c>
      <c r="B62" s="31"/>
      <c r="C62" s="31">
        <v>0</v>
      </c>
      <c r="D62" s="31">
        <v>1055870</v>
      </c>
      <c r="E62" s="31">
        <v>0</v>
      </c>
      <c r="F62" s="31">
        <v>0</v>
      </c>
    </row>
    <row r="63" spans="1:6" x14ac:dyDescent="0.3">
      <c r="A63" s="28" t="s">
        <v>69</v>
      </c>
      <c r="B63" s="29">
        <f>SUBTOTAL(9,B64:B64)</f>
        <v>3539.51</v>
      </c>
      <c r="C63" s="29">
        <f>SUBTOTAL(9,C64:C64)</f>
        <v>1000</v>
      </c>
      <c r="D63" s="29">
        <f>SUBTOTAL(9,D64:D64)</f>
        <v>1000</v>
      </c>
      <c r="E63" s="29">
        <f>SUBTOTAL(9,E64:E64)</f>
        <v>1500</v>
      </c>
      <c r="F63" s="29">
        <f>SUBTOTAL(9,F64:F64)</f>
        <v>1500</v>
      </c>
    </row>
    <row r="64" spans="1:6" x14ac:dyDescent="0.3">
      <c r="A64" s="30" t="s">
        <v>70</v>
      </c>
      <c r="B64" s="31">
        <v>3539.51</v>
      </c>
      <c r="C64" s="31">
        <v>1000</v>
      </c>
      <c r="D64" s="31">
        <v>1000</v>
      </c>
      <c r="E64" s="31">
        <v>1500</v>
      </c>
      <c r="F64" s="31">
        <v>1500</v>
      </c>
    </row>
    <row r="65" spans="1:6" x14ac:dyDescent="0.3">
      <c r="A65" s="28" t="s">
        <v>71</v>
      </c>
      <c r="B65" s="29">
        <f>SUBTOTAL(9,B66:B66)</f>
        <v>0</v>
      </c>
      <c r="C65" s="29">
        <f>SUBTOTAL(9,C66:C66)</f>
        <v>0</v>
      </c>
      <c r="D65" s="29">
        <f>SUBTOTAL(9,D66:D66)</f>
        <v>0</v>
      </c>
      <c r="E65" s="29">
        <f>SUBTOTAL(9,E66:E66)</f>
        <v>0</v>
      </c>
      <c r="F65" s="29">
        <f>SUBTOTAL(9,F66:F66)</f>
        <v>0</v>
      </c>
    </row>
    <row r="66" spans="1:6" x14ac:dyDescent="0.3">
      <c r="A66" s="30" t="s">
        <v>72</v>
      </c>
      <c r="B66" s="31">
        <v>0</v>
      </c>
      <c r="C66" s="31">
        <v>0</v>
      </c>
      <c r="D66" s="31">
        <v>0</v>
      </c>
      <c r="E66" s="31">
        <v>0</v>
      </c>
      <c r="F66" s="31">
        <v>0</v>
      </c>
    </row>
    <row r="67" spans="1:6" ht="20.100000000000001" customHeight="1" x14ac:dyDescent="0.3">
      <c r="A67" s="26" t="s">
        <v>38</v>
      </c>
      <c r="B67" s="27">
        <f>IFERROR(SUBTOTAL(9,B42:B66),0)</f>
        <v>1779487.16</v>
      </c>
      <c r="C67" s="27">
        <f>IFERROR(SUBTOTAL(9,C42:C66),0)</f>
        <v>4959693.1500000004</v>
      </c>
      <c r="D67" s="27">
        <f>IFERROR(SUBTOTAL(9,D42:D66),0)</f>
        <v>5287092</v>
      </c>
      <c r="E67" s="27">
        <f>IFERROR(SUBTOTAL(9,E42:E66),0)</f>
        <v>5350488</v>
      </c>
      <c r="F67" s="27">
        <f>IFERROR(SUBTOTAL(9,F42:F66),0)</f>
        <v>3962745</v>
      </c>
    </row>
    <row r="68" spans="1:6" x14ac:dyDescent="0.3">
      <c r="A68" s="10"/>
      <c r="B68" s="10"/>
      <c r="C68" s="10"/>
      <c r="D68" s="10"/>
      <c r="E68" s="10"/>
      <c r="F68" s="10"/>
    </row>
    <row r="69" spans="1:6" x14ac:dyDescent="0.3">
      <c r="A69" s="10"/>
      <c r="B69" s="10"/>
      <c r="C69" s="10"/>
      <c r="D69" s="10"/>
      <c r="E69" s="10"/>
      <c r="F69" s="10"/>
    </row>
    <row r="70" spans="1:6" ht="57.6" customHeight="1" x14ac:dyDescent="0.3">
      <c r="A70" s="32" t="s">
        <v>29</v>
      </c>
      <c r="B70" s="9" t="s">
        <v>3</v>
      </c>
      <c r="C70" s="9" t="s">
        <v>4</v>
      </c>
      <c r="D70" s="9" t="s">
        <v>5</v>
      </c>
      <c r="E70" s="9" t="s">
        <v>6</v>
      </c>
      <c r="F70" s="9" t="s">
        <v>7</v>
      </c>
    </row>
    <row r="71" spans="1:6" s="10" customFormat="1" ht="15.9" customHeight="1" x14ac:dyDescent="0.3">
      <c r="A71" s="11" t="s">
        <v>8</v>
      </c>
      <c r="B71" s="11">
        <f>COLUMN()</f>
        <v>2</v>
      </c>
      <c r="C71" s="11">
        <f>COLUMN()</f>
        <v>3</v>
      </c>
      <c r="D71" s="11">
        <f>COLUMN()</f>
        <v>4</v>
      </c>
      <c r="E71" s="11">
        <f>COLUMN()</f>
        <v>5</v>
      </c>
      <c r="F71" s="11">
        <f>COLUMN()</f>
        <v>6</v>
      </c>
    </row>
    <row r="72" spans="1:6" ht="20.100000000000001" customHeight="1" x14ac:dyDescent="0.3">
      <c r="A72" s="26" t="s">
        <v>39</v>
      </c>
      <c r="B72" s="27">
        <f>IFERROR(SUBTOTAL(9,B74:B101),0)</f>
        <v>1808183.4300000002</v>
      </c>
      <c r="C72" s="27">
        <f>IFERROR(SUBTOTAL(9,C74:C101),0)</f>
        <v>6756048.6799999997</v>
      </c>
      <c r="D72" s="27">
        <f>IFERROR(SUBTOTAL(9,D74:D101),0)</f>
        <v>6430092</v>
      </c>
      <c r="E72" s="27">
        <f>IFERROR(SUBTOTAL(9,E74:E101),0)</f>
        <v>5263488</v>
      </c>
      <c r="F72" s="27">
        <f>IFERROR(SUBTOTAL(9,F74:F101),0)</f>
        <v>3835745</v>
      </c>
    </row>
    <row r="73" spans="1:6" x14ac:dyDescent="0.3">
      <c r="A73" s="28" t="s">
        <v>51</v>
      </c>
      <c r="B73" s="29">
        <f>SUBTOTAL(9,B74:B74)</f>
        <v>786191.65</v>
      </c>
      <c r="C73" s="29">
        <f>SUBTOTAL(9,C74:C74)</f>
        <v>1588486.43</v>
      </c>
      <c r="D73" s="29">
        <f>SUBTOTAL(9,D74:D74)</f>
        <v>1552866.7</v>
      </c>
      <c r="E73" s="29">
        <f>SUBTOTAL(9,E74:E74)</f>
        <v>1579450</v>
      </c>
      <c r="F73" s="29">
        <f>SUBTOTAL(9,F74:F74)</f>
        <v>1612574.44</v>
      </c>
    </row>
    <row r="74" spans="1:6" x14ac:dyDescent="0.3">
      <c r="A74" s="30" t="s">
        <v>52</v>
      </c>
      <c r="B74" s="31">
        <v>786191.65</v>
      </c>
      <c r="C74" s="31">
        <v>1588486.43</v>
      </c>
      <c r="D74" s="31">
        <v>1552866.7</v>
      </c>
      <c r="E74" s="31">
        <v>1579450</v>
      </c>
      <c r="F74" s="31">
        <v>1612574.44</v>
      </c>
    </row>
    <row r="75" spans="1:6" x14ac:dyDescent="0.3">
      <c r="A75" s="28" t="s">
        <v>53</v>
      </c>
      <c r="B75" s="29">
        <f>SUBTOTAL(9,B76:B76)</f>
        <v>5275</v>
      </c>
      <c r="C75" s="29">
        <f>SUBTOTAL(9,C76:C76)</f>
        <v>14100</v>
      </c>
      <c r="D75" s="29">
        <f>SUBTOTAL(9,D76:D76)</f>
        <v>14100</v>
      </c>
      <c r="E75" s="29">
        <f>SUBTOTAL(9,E76:E76)</f>
        <v>14100</v>
      </c>
      <c r="F75" s="29">
        <f>SUBTOTAL(9,F76:F76)</f>
        <v>14100</v>
      </c>
    </row>
    <row r="76" spans="1:6" x14ac:dyDescent="0.3">
      <c r="A76" s="30" t="s">
        <v>323</v>
      </c>
      <c r="B76" s="31">
        <v>5275</v>
      </c>
      <c r="C76" s="31">
        <v>14100</v>
      </c>
      <c r="D76" s="31">
        <v>14100</v>
      </c>
      <c r="E76" s="31">
        <v>14100</v>
      </c>
      <c r="F76" s="31">
        <v>14100</v>
      </c>
    </row>
    <row r="77" spans="1:6" x14ac:dyDescent="0.3">
      <c r="A77" s="28" t="s">
        <v>54</v>
      </c>
      <c r="B77" s="29">
        <f>SUBTOTAL(9,B78:B82)</f>
        <v>177411.51</v>
      </c>
      <c r="C77" s="29">
        <f>SUBTOTAL(9,C78:C82)</f>
        <v>200800</v>
      </c>
      <c r="D77" s="29">
        <f>SUBTOTAL(9,D78:D82)</f>
        <v>208240</v>
      </c>
      <c r="E77" s="29">
        <f>SUBTOTAL(9,E78:E82)</f>
        <v>218323</v>
      </c>
      <c r="F77" s="29">
        <f>SUBTOTAL(9,F78:F82)</f>
        <v>224300</v>
      </c>
    </row>
    <row r="78" spans="1:6" x14ac:dyDescent="0.3">
      <c r="A78" s="30" t="s">
        <v>55</v>
      </c>
      <c r="B78" s="31"/>
      <c r="C78" s="31">
        <v>0</v>
      </c>
      <c r="D78" s="31">
        <v>55000</v>
      </c>
      <c r="E78" s="31">
        <v>55000</v>
      </c>
      <c r="F78" s="31">
        <v>55000</v>
      </c>
    </row>
    <row r="79" spans="1:6" x14ac:dyDescent="0.3">
      <c r="A79" s="30" t="s">
        <v>322</v>
      </c>
      <c r="B79" s="31">
        <v>89340.540000000023</v>
      </c>
      <c r="C79" s="31">
        <v>94080</v>
      </c>
      <c r="D79" s="31">
        <v>0</v>
      </c>
      <c r="E79" s="31">
        <v>0</v>
      </c>
      <c r="F79" s="31">
        <v>0</v>
      </c>
    </row>
    <row r="80" spans="1:6" x14ac:dyDescent="0.3">
      <c r="A80" s="30" t="s">
        <v>56</v>
      </c>
      <c r="B80" s="31"/>
      <c r="C80" s="31">
        <v>0</v>
      </c>
      <c r="D80" s="31">
        <v>100</v>
      </c>
      <c r="E80" s="31">
        <v>0</v>
      </c>
      <c r="F80" s="31">
        <v>0</v>
      </c>
    </row>
    <row r="81" spans="1:6" x14ac:dyDescent="0.3">
      <c r="A81" s="30" t="s">
        <v>57</v>
      </c>
      <c r="B81" s="31">
        <v>88070.97</v>
      </c>
      <c r="C81" s="31">
        <v>106720</v>
      </c>
      <c r="D81" s="31">
        <v>105560</v>
      </c>
      <c r="E81" s="31">
        <v>114520</v>
      </c>
      <c r="F81" s="31">
        <v>121720</v>
      </c>
    </row>
    <row r="82" spans="1:6" x14ac:dyDescent="0.3">
      <c r="A82" s="30" t="s">
        <v>58</v>
      </c>
      <c r="B82" s="31"/>
      <c r="C82" s="31">
        <v>0</v>
      </c>
      <c r="D82" s="31">
        <v>47580</v>
      </c>
      <c r="E82" s="31">
        <v>48803</v>
      </c>
      <c r="F82" s="31">
        <v>47580</v>
      </c>
    </row>
    <row r="83" spans="1:6" x14ac:dyDescent="0.3">
      <c r="A83" s="28" t="s">
        <v>59</v>
      </c>
      <c r="B83" s="29">
        <f>SUBTOTAL(9,B84:B93)</f>
        <v>683699.25</v>
      </c>
      <c r="C83" s="29">
        <f>SUBTOTAL(9,C84:C93)</f>
        <v>3069079.24</v>
      </c>
      <c r="D83" s="29">
        <f>SUBTOTAL(9,D84:D93)</f>
        <v>3113885.3</v>
      </c>
      <c r="E83" s="29">
        <f>SUBTOTAL(9,E84:E93)</f>
        <v>3080115</v>
      </c>
      <c r="F83" s="29">
        <f>SUBTOTAL(9,F84:F93)</f>
        <v>1953270.56</v>
      </c>
    </row>
    <row r="84" spans="1:6" x14ac:dyDescent="0.3">
      <c r="A84" s="30" t="s">
        <v>60</v>
      </c>
      <c r="B84" s="31"/>
      <c r="C84" s="31">
        <v>0</v>
      </c>
      <c r="D84" s="31">
        <v>398000</v>
      </c>
      <c r="E84" s="31">
        <v>438000</v>
      </c>
      <c r="F84" s="31">
        <v>338000</v>
      </c>
    </row>
    <row r="85" spans="1:6" x14ac:dyDescent="0.3">
      <c r="A85" s="30" t="s">
        <v>61</v>
      </c>
      <c r="B85" s="31">
        <v>2500</v>
      </c>
      <c r="C85" s="31">
        <v>18000</v>
      </c>
      <c r="D85" s="31">
        <v>0</v>
      </c>
      <c r="E85" s="31">
        <v>0</v>
      </c>
      <c r="F85" s="31">
        <v>0</v>
      </c>
    </row>
    <row r="86" spans="1:6" x14ac:dyDescent="0.3">
      <c r="A86" s="30" t="s">
        <v>62</v>
      </c>
      <c r="B86" s="31"/>
      <c r="C86" s="31">
        <v>0</v>
      </c>
      <c r="D86" s="31">
        <v>95600</v>
      </c>
      <c r="E86" s="31">
        <v>76300</v>
      </c>
      <c r="F86" s="31">
        <v>18300</v>
      </c>
    </row>
    <row r="87" spans="1:6" x14ac:dyDescent="0.3">
      <c r="A87" s="30" t="s">
        <v>63</v>
      </c>
      <c r="B87" s="31">
        <v>626649.43999999994</v>
      </c>
      <c r="C87" s="31">
        <v>1177379.58</v>
      </c>
      <c r="D87" s="31">
        <v>664415.30000000005</v>
      </c>
      <c r="E87" s="31">
        <v>1105815</v>
      </c>
      <c r="F87" s="31">
        <v>1596970.56</v>
      </c>
    </row>
    <row r="88" spans="1:6" x14ac:dyDescent="0.3">
      <c r="A88" s="30" t="s">
        <v>64</v>
      </c>
      <c r="B88" s="31">
        <v>40000</v>
      </c>
      <c r="C88" s="31">
        <v>98300</v>
      </c>
      <c r="D88" s="31">
        <v>0</v>
      </c>
      <c r="E88" s="31">
        <v>0</v>
      </c>
      <c r="F88" s="31">
        <v>0</v>
      </c>
    </row>
    <row r="89" spans="1:6" x14ac:dyDescent="0.3">
      <c r="A89" s="30" t="s">
        <v>320</v>
      </c>
      <c r="B89" s="31">
        <v>0</v>
      </c>
      <c r="C89" s="31">
        <v>1741261.36</v>
      </c>
      <c r="D89" s="31">
        <v>0</v>
      </c>
      <c r="E89" s="31">
        <v>0</v>
      </c>
      <c r="F89" s="31">
        <v>0</v>
      </c>
    </row>
    <row r="90" spans="1:6" x14ac:dyDescent="0.3">
      <c r="A90" s="30" t="s">
        <v>321</v>
      </c>
      <c r="B90" s="31">
        <v>0</v>
      </c>
      <c r="C90" s="31">
        <v>7020.3</v>
      </c>
      <c r="D90" s="31">
        <v>0</v>
      </c>
      <c r="E90" s="31">
        <v>0</v>
      </c>
      <c r="F90" s="31">
        <v>0</v>
      </c>
    </row>
    <row r="91" spans="1:6" x14ac:dyDescent="0.3">
      <c r="A91" s="30" t="s">
        <v>65</v>
      </c>
      <c r="B91" s="31">
        <v>14549.81</v>
      </c>
      <c r="C91" s="31">
        <v>27118</v>
      </c>
      <c r="D91" s="31">
        <v>0</v>
      </c>
      <c r="E91" s="31">
        <v>0</v>
      </c>
      <c r="F91" s="31">
        <v>0</v>
      </c>
    </row>
    <row r="92" spans="1:6" x14ac:dyDescent="0.3">
      <c r="A92" s="30" t="s">
        <v>66</v>
      </c>
      <c r="B92" s="31"/>
      <c r="C92" s="31">
        <v>0</v>
      </c>
      <c r="D92" s="31">
        <v>900000</v>
      </c>
      <c r="E92" s="31">
        <v>1460000</v>
      </c>
      <c r="F92" s="31">
        <v>0</v>
      </c>
    </row>
    <row r="93" spans="1:6" x14ac:dyDescent="0.3">
      <c r="A93" s="30" t="s">
        <v>68</v>
      </c>
      <c r="B93" s="31"/>
      <c r="C93" s="31">
        <v>0</v>
      </c>
      <c r="D93" s="31">
        <v>1055870</v>
      </c>
      <c r="E93" s="31">
        <v>0</v>
      </c>
      <c r="F93" s="31">
        <v>0</v>
      </c>
    </row>
    <row r="94" spans="1:6" x14ac:dyDescent="0.3">
      <c r="A94" s="28" t="s">
        <v>69</v>
      </c>
      <c r="B94" s="29">
        <f>SUBTOTAL(9,B95:B95)</f>
        <v>3500</v>
      </c>
      <c r="C94" s="29">
        <f>SUBTOTAL(9,C95:C95)</f>
        <v>1000</v>
      </c>
      <c r="D94" s="29">
        <f>SUBTOTAL(9,D95:D95)</f>
        <v>1000</v>
      </c>
      <c r="E94" s="29">
        <f>SUBTOTAL(9,E95:E95)</f>
        <v>1500</v>
      </c>
      <c r="F94" s="29">
        <f>SUBTOTAL(9,F95:F95)</f>
        <v>1500</v>
      </c>
    </row>
    <row r="95" spans="1:6" x14ac:dyDescent="0.3">
      <c r="A95" s="30" t="s">
        <v>70</v>
      </c>
      <c r="B95" s="31">
        <v>3500</v>
      </c>
      <c r="C95" s="31">
        <v>1000</v>
      </c>
      <c r="D95" s="31">
        <v>1000</v>
      </c>
      <c r="E95" s="31">
        <v>1500</v>
      </c>
      <c r="F95" s="31">
        <v>1500</v>
      </c>
    </row>
    <row r="96" spans="1:6" x14ac:dyDescent="0.3">
      <c r="A96" s="28" t="s">
        <v>73</v>
      </c>
      <c r="B96" s="29">
        <f>SUBTOTAL(9,B97:B98)</f>
        <v>0</v>
      </c>
      <c r="C96" s="29">
        <f>SUBTOTAL(9,C97:C98)</f>
        <v>1600000</v>
      </c>
      <c r="D96" s="29">
        <f>SUBTOTAL(9,D97:D98)</f>
        <v>1500000</v>
      </c>
      <c r="E96" s="29">
        <f>SUBTOTAL(9,E97:E98)</f>
        <v>340000</v>
      </c>
      <c r="F96" s="29">
        <f>SUBTOTAL(9,F97:F98)</f>
        <v>0</v>
      </c>
    </row>
    <row r="97" spans="1:6" x14ac:dyDescent="0.3">
      <c r="A97" s="30" t="s">
        <v>74</v>
      </c>
      <c r="B97" s="31">
        <v>0</v>
      </c>
      <c r="C97" s="31">
        <v>1600000</v>
      </c>
      <c r="D97" s="31">
        <v>0</v>
      </c>
      <c r="E97" s="31">
        <v>0</v>
      </c>
      <c r="F97" s="31">
        <v>0</v>
      </c>
    </row>
    <row r="98" spans="1:6" x14ac:dyDescent="0.3">
      <c r="A98" s="30" t="s">
        <v>75</v>
      </c>
      <c r="B98" s="31"/>
      <c r="C98" s="31">
        <v>0</v>
      </c>
      <c r="D98" s="31">
        <v>1500000</v>
      </c>
      <c r="E98" s="31">
        <v>340000</v>
      </c>
      <c r="F98" s="31">
        <v>0</v>
      </c>
    </row>
    <row r="99" spans="1:6" x14ac:dyDescent="0.3">
      <c r="A99" s="28" t="s">
        <v>76</v>
      </c>
      <c r="B99" s="29">
        <f>SUBTOTAL(9,B100:B101)</f>
        <v>152106.01999999999</v>
      </c>
      <c r="C99" s="29">
        <f>SUBTOTAL(9,C100:C101)</f>
        <v>282583.01</v>
      </c>
      <c r="D99" s="29">
        <v>40000</v>
      </c>
      <c r="E99" s="29">
        <v>30000</v>
      </c>
      <c r="F99" s="29">
        <v>30000</v>
      </c>
    </row>
    <row r="100" spans="1:6" x14ac:dyDescent="0.3">
      <c r="A100" s="30" t="s">
        <v>77</v>
      </c>
      <c r="B100" s="31">
        <v>152106.01999999999</v>
      </c>
      <c r="C100" s="31">
        <v>230183.01</v>
      </c>
      <c r="D100" s="31"/>
      <c r="E100" s="31">
        <v>0</v>
      </c>
      <c r="F100" s="31">
        <v>0</v>
      </c>
    </row>
    <row r="101" spans="1:6" x14ac:dyDescent="0.3">
      <c r="A101" s="30" t="s">
        <v>78</v>
      </c>
      <c r="B101" s="31">
        <v>0</v>
      </c>
      <c r="C101" s="31">
        <v>52400</v>
      </c>
      <c r="D101" s="31">
        <v>0</v>
      </c>
      <c r="E101" s="31">
        <v>0</v>
      </c>
      <c r="F101" s="31">
        <v>0</v>
      </c>
    </row>
    <row r="102" spans="1:6" ht="20.100000000000001" customHeight="1" x14ac:dyDescent="0.3">
      <c r="A102" s="26" t="s">
        <v>38</v>
      </c>
      <c r="B102" s="27">
        <f>IFERROR(SUBTOTAL(9,B74:B101),0)</f>
        <v>1808183.4300000002</v>
      </c>
      <c r="C102" s="27">
        <f>IFERROR(SUBTOTAL(9,C74:C101),0)</f>
        <v>6756048.6799999997</v>
      </c>
      <c r="D102" s="27">
        <f>IFERROR(SUBTOTAL(9,D74:D101),0)</f>
        <v>6430092</v>
      </c>
      <c r="E102" s="27">
        <f>IFERROR(SUBTOTAL(9,E74:E101),0)</f>
        <v>5263488</v>
      </c>
      <c r="F102" s="27">
        <f>IFERROR(SUBTOTAL(9,F74:F101),0)</f>
        <v>3835745</v>
      </c>
    </row>
    <row r="103" spans="1:6" x14ac:dyDescent="0.3">
      <c r="C103" s="24"/>
    </row>
    <row r="106" spans="1:6" s="25" customFormat="1" ht="24.9" customHeight="1" x14ac:dyDescent="0.35">
      <c r="A106" s="55" t="s">
        <v>79</v>
      </c>
      <c r="B106" s="55"/>
      <c r="C106" s="55"/>
      <c r="D106" s="55"/>
      <c r="E106" s="55"/>
      <c r="F106" s="55"/>
    </row>
    <row r="107" spans="1:6" ht="57.6" customHeight="1" x14ac:dyDescent="0.3">
      <c r="A107" s="9" t="s">
        <v>29</v>
      </c>
      <c r="B107" s="9" t="s">
        <v>3</v>
      </c>
      <c r="C107" s="9" t="s">
        <v>4</v>
      </c>
      <c r="D107" s="9" t="s">
        <v>5</v>
      </c>
      <c r="E107" s="9" t="s">
        <v>6</v>
      </c>
      <c r="F107" s="9" t="s">
        <v>7</v>
      </c>
    </row>
    <row r="108" spans="1:6" s="10" customFormat="1" ht="15.9" customHeight="1" x14ac:dyDescent="0.3">
      <c r="A108" s="11" t="s">
        <v>8</v>
      </c>
      <c r="B108" s="11">
        <f>COLUMN()</f>
        <v>2</v>
      </c>
      <c r="C108" s="11">
        <f>COLUMN()</f>
        <v>3</v>
      </c>
      <c r="D108" s="11">
        <f>COLUMN()</f>
        <v>4</v>
      </c>
      <c r="E108" s="11">
        <f>COLUMN()</f>
        <v>5</v>
      </c>
      <c r="F108" s="11">
        <f>COLUMN()</f>
        <v>6</v>
      </c>
    </row>
    <row r="109" spans="1:6" ht="20.100000000000001" customHeight="1" x14ac:dyDescent="0.3">
      <c r="A109" s="26" t="s">
        <v>39</v>
      </c>
      <c r="B109" s="27">
        <f>IFERROR(SUBTOTAL(9,B111:B140),0)</f>
        <v>1508484.46</v>
      </c>
      <c r="C109" s="27">
        <f>IFERROR(SUBTOTAL(9,C111:C140),0)</f>
        <v>6756048.6800000006</v>
      </c>
      <c r="D109" s="27">
        <f>IFERROR(SUBTOTAL(9,D111:D140),0)</f>
        <v>6430092.0000000009</v>
      </c>
      <c r="E109" s="27">
        <f>IFERROR(SUBTOTAL(9,E111:E140),0)</f>
        <v>5263488</v>
      </c>
      <c r="F109" s="27">
        <f>IFERROR(SUBTOTAL(9,F111:F140),0)</f>
        <v>3835745</v>
      </c>
    </row>
    <row r="110" spans="1:6" x14ac:dyDescent="0.3">
      <c r="A110" s="28" t="s">
        <v>80</v>
      </c>
      <c r="B110" s="29">
        <f>SUBTOTAL(9,B111:B112)</f>
        <v>210661.59999999998</v>
      </c>
      <c r="C110" s="29">
        <f>SUBTOTAL(9,C111:C112)</f>
        <v>331790.3</v>
      </c>
      <c r="D110" s="29">
        <f>SUBTOTAL(9,D111:D112)</f>
        <v>312790.3</v>
      </c>
      <c r="E110" s="29">
        <f>SUBTOTAL(9,E111:E112)</f>
        <v>312790</v>
      </c>
      <c r="F110" s="29">
        <f>SUBTOTAL(9,F111:F112)</f>
        <v>312790.3</v>
      </c>
    </row>
    <row r="111" spans="1:6" x14ac:dyDescent="0.3">
      <c r="A111" s="30" t="s">
        <v>81</v>
      </c>
      <c r="B111" s="31">
        <v>169526.05</v>
      </c>
      <c r="C111" s="31">
        <v>265420</v>
      </c>
      <c r="D111" s="31">
        <v>246420</v>
      </c>
      <c r="E111" s="31">
        <v>246420</v>
      </c>
      <c r="F111" s="31">
        <v>246420</v>
      </c>
    </row>
    <row r="112" spans="1:6" x14ac:dyDescent="0.3">
      <c r="A112" s="30" t="s">
        <v>82</v>
      </c>
      <c r="B112" s="31">
        <v>41135.550000000003</v>
      </c>
      <c r="C112" s="31">
        <v>66370.3</v>
      </c>
      <c r="D112" s="31">
        <v>66370.3</v>
      </c>
      <c r="E112" s="31">
        <v>66370</v>
      </c>
      <c r="F112" s="31">
        <v>66370.3</v>
      </c>
    </row>
    <row r="113" spans="1:6" x14ac:dyDescent="0.3">
      <c r="A113" s="28" t="s">
        <v>83</v>
      </c>
      <c r="B113" s="29">
        <f>SUBTOTAL(9,B114:B115)</f>
        <v>68498.149999999994</v>
      </c>
      <c r="C113" s="29">
        <f>SUBTOTAL(9,C114:C115)</f>
        <v>806829.02</v>
      </c>
      <c r="D113" s="29">
        <f>SUBTOTAL(9,D114:D115)</f>
        <v>692800</v>
      </c>
      <c r="E113" s="29">
        <f>SUBTOTAL(9,E114:E115)</f>
        <v>1392800</v>
      </c>
      <c r="F113" s="29">
        <f>SUBTOTAL(9,F114:F115)</f>
        <v>92800</v>
      </c>
    </row>
    <row r="114" spans="1:6" x14ac:dyDescent="0.3">
      <c r="A114" s="30" t="s">
        <v>84</v>
      </c>
      <c r="B114" s="31">
        <v>67048.149999999994</v>
      </c>
      <c r="C114" s="31">
        <v>803829.02</v>
      </c>
      <c r="D114" s="31">
        <v>689300</v>
      </c>
      <c r="E114" s="31">
        <v>1389300</v>
      </c>
      <c r="F114" s="31">
        <v>89300</v>
      </c>
    </row>
    <row r="115" spans="1:6" x14ac:dyDescent="0.3">
      <c r="A115" s="30" t="s">
        <v>85</v>
      </c>
      <c r="B115" s="31">
        <v>1450</v>
      </c>
      <c r="C115" s="31">
        <v>3000</v>
      </c>
      <c r="D115" s="31">
        <v>3500</v>
      </c>
      <c r="E115" s="31">
        <v>3500</v>
      </c>
      <c r="F115" s="31">
        <v>3500</v>
      </c>
    </row>
    <row r="116" spans="1:6" x14ac:dyDescent="0.3">
      <c r="A116" s="28" t="s">
        <v>86</v>
      </c>
      <c r="B116" s="29">
        <f>SUBTOTAL(9,B117:B123)</f>
        <v>132545.37</v>
      </c>
      <c r="C116" s="29">
        <f>SUBTOTAL(9,C117:C123)</f>
        <v>322646</v>
      </c>
      <c r="D116" s="29">
        <f>SUBTOTAL(9,D117:D123)</f>
        <v>850170</v>
      </c>
      <c r="E116" s="29">
        <f>SUBTOTAL(9,E117:E123)</f>
        <v>939346</v>
      </c>
      <c r="F116" s="29">
        <f>SUBTOTAL(9,F117:F123)</f>
        <v>375846</v>
      </c>
    </row>
    <row r="117" spans="1:6" x14ac:dyDescent="0.3">
      <c r="A117" s="30" t="s">
        <v>87</v>
      </c>
      <c r="B117" s="31">
        <v>74943.299999999988</v>
      </c>
      <c r="C117" s="31">
        <v>209470</v>
      </c>
      <c r="D117" s="31">
        <v>211370</v>
      </c>
      <c r="E117" s="31">
        <v>217070</v>
      </c>
      <c r="F117" s="31">
        <v>217070</v>
      </c>
    </row>
    <row r="118" spans="1:6" x14ac:dyDescent="0.3">
      <c r="A118" s="30" t="s">
        <v>88</v>
      </c>
      <c r="B118" s="31">
        <v>1970</v>
      </c>
      <c r="C118" s="31">
        <v>2500</v>
      </c>
      <c r="D118" s="31">
        <v>8000</v>
      </c>
      <c r="E118" s="31">
        <v>2500</v>
      </c>
      <c r="F118" s="31">
        <v>2000</v>
      </c>
    </row>
    <row r="119" spans="1:6" x14ac:dyDescent="0.3">
      <c r="A119" s="30" t="s">
        <v>89</v>
      </c>
      <c r="B119" s="31">
        <v>18705.62</v>
      </c>
      <c r="C119" s="31">
        <v>28400</v>
      </c>
      <c r="D119" s="31">
        <v>28400</v>
      </c>
      <c r="E119" s="31">
        <v>28400</v>
      </c>
      <c r="F119" s="31">
        <v>28400</v>
      </c>
    </row>
    <row r="120" spans="1:6" x14ac:dyDescent="0.3">
      <c r="A120" s="30" t="s">
        <v>90</v>
      </c>
      <c r="B120" s="31"/>
      <c r="C120" s="31">
        <v>0</v>
      </c>
      <c r="D120" s="31">
        <v>398000</v>
      </c>
      <c r="E120" s="31">
        <v>500000</v>
      </c>
      <c r="F120" s="31">
        <v>0</v>
      </c>
    </row>
    <row r="121" spans="1:6" x14ac:dyDescent="0.3">
      <c r="A121" s="30" t="s">
        <v>91</v>
      </c>
      <c r="B121" s="31">
        <v>5203.33</v>
      </c>
      <c r="C121" s="31">
        <v>6576</v>
      </c>
      <c r="D121" s="31">
        <v>6000</v>
      </c>
      <c r="E121" s="31">
        <v>6576</v>
      </c>
      <c r="F121" s="31">
        <v>6576</v>
      </c>
    </row>
    <row r="122" spans="1:6" x14ac:dyDescent="0.3">
      <c r="A122" s="30" t="s">
        <v>92</v>
      </c>
      <c r="B122" s="31">
        <v>8290.14</v>
      </c>
      <c r="C122" s="31">
        <v>22600</v>
      </c>
      <c r="D122" s="31">
        <v>123500</v>
      </c>
      <c r="E122" s="31">
        <v>105900</v>
      </c>
      <c r="F122" s="31">
        <v>42900</v>
      </c>
    </row>
    <row r="123" spans="1:6" x14ac:dyDescent="0.3">
      <c r="A123" s="30" t="s">
        <v>93</v>
      </c>
      <c r="B123" s="31">
        <v>23432.98</v>
      </c>
      <c r="C123" s="31">
        <v>53100</v>
      </c>
      <c r="D123" s="31">
        <v>74900</v>
      </c>
      <c r="E123" s="31">
        <v>78900</v>
      </c>
      <c r="F123" s="31">
        <v>78900</v>
      </c>
    </row>
    <row r="124" spans="1:6" x14ac:dyDescent="0.3">
      <c r="A124" s="28" t="s">
        <v>94</v>
      </c>
      <c r="B124" s="29">
        <f>SUBTOTAL(9,B125:B129)</f>
        <v>539590.51</v>
      </c>
      <c r="C124" s="29">
        <f>SUBTOTAL(9,C125:C129)</f>
        <v>4451363.3600000013</v>
      </c>
      <c r="D124" s="29">
        <f>SUBTOTAL(9,D125:D129)</f>
        <v>3650471.7</v>
      </c>
      <c r="E124" s="29">
        <f>SUBTOTAL(9,E125:E129)</f>
        <v>1659602</v>
      </c>
      <c r="F124" s="29">
        <f>SUBTOTAL(9,F125:F129)</f>
        <v>2048288.7</v>
      </c>
    </row>
    <row r="125" spans="1:6" x14ac:dyDescent="0.3">
      <c r="A125" s="30" t="s">
        <v>95</v>
      </c>
      <c r="B125" s="31">
        <v>124356.09000000005</v>
      </c>
      <c r="C125" s="31">
        <v>144600</v>
      </c>
      <c r="D125" s="31">
        <v>144600</v>
      </c>
      <c r="E125" s="31">
        <v>144600</v>
      </c>
      <c r="F125" s="31">
        <v>145100</v>
      </c>
    </row>
    <row r="126" spans="1:6" x14ac:dyDescent="0.3">
      <c r="A126" s="30" t="s">
        <v>96</v>
      </c>
      <c r="B126" s="31">
        <v>394943.56</v>
      </c>
      <c r="C126" s="31">
        <v>4128263.3600000008</v>
      </c>
      <c r="D126" s="31">
        <v>3434671.97</v>
      </c>
      <c r="E126" s="31">
        <v>1443802</v>
      </c>
      <c r="F126" s="31">
        <v>1845188.7</v>
      </c>
    </row>
    <row r="127" spans="1:6" x14ac:dyDescent="0.3">
      <c r="A127" s="30" t="s">
        <v>97</v>
      </c>
      <c r="B127" s="31">
        <v>676.97</v>
      </c>
      <c r="C127" s="31">
        <v>0</v>
      </c>
      <c r="D127" s="31">
        <v>0</v>
      </c>
      <c r="E127" s="31">
        <v>0</v>
      </c>
      <c r="F127" s="31">
        <v>0</v>
      </c>
    </row>
    <row r="128" spans="1:6" x14ac:dyDescent="0.3">
      <c r="A128" s="30" t="s">
        <v>98</v>
      </c>
      <c r="B128" s="31">
        <v>2585.0500000000002</v>
      </c>
      <c r="C128" s="31">
        <v>23300</v>
      </c>
      <c r="D128" s="31">
        <v>24000</v>
      </c>
      <c r="E128" s="31">
        <v>24000</v>
      </c>
      <c r="F128" s="31">
        <v>24000</v>
      </c>
    </row>
    <row r="129" spans="1:6" x14ac:dyDescent="0.3">
      <c r="A129" s="30" t="s">
        <v>99</v>
      </c>
      <c r="B129" s="31">
        <v>17028.839999999997</v>
      </c>
      <c r="C129" s="31">
        <v>155200</v>
      </c>
      <c r="D129" s="31">
        <v>47199.73</v>
      </c>
      <c r="E129" s="31">
        <v>47200</v>
      </c>
      <c r="F129" s="31">
        <v>34000</v>
      </c>
    </row>
    <row r="130" spans="1:6" x14ac:dyDescent="0.3">
      <c r="A130" s="28" t="s">
        <v>100</v>
      </c>
      <c r="B130" s="29">
        <f>SUBTOTAL(9,B131:B133)</f>
        <v>64712.59</v>
      </c>
      <c r="C130" s="29">
        <f>SUBTOTAL(9,C131:C133)</f>
        <v>91700</v>
      </c>
      <c r="D130" s="29">
        <f>SUBTOTAL(9,D131:D133)</f>
        <v>95700</v>
      </c>
      <c r="E130" s="29">
        <f>SUBTOTAL(9,E131:E133)</f>
        <v>95700</v>
      </c>
      <c r="F130" s="29">
        <f>SUBTOTAL(9,F131:F133)</f>
        <v>95700</v>
      </c>
    </row>
    <row r="131" spans="1:6" x14ac:dyDescent="0.3">
      <c r="A131" s="30" t="s">
        <v>101</v>
      </c>
      <c r="B131" s="31">
        <v>34500</v>
      </c>
      <c r="C131" s="31">
        <v>36000</v>
      </c>
      <c r="D131" s="31">
        <v>40000</v>
      </c>
      <c r="E131" s="31">
        <v>40000</v>
      </c>
      <c r="F131" s="31">
        <v>40000</v>
      </c>
    </row>
    <row r="132" spans="1:6" x14ac:dyDescent="0.3">
      <c r="A132" s="30" t="s">
        <v>102</v>
      </c>
      <c r="B132" s="31">
        <v>26972.59</v>
      </c>
      <c r="C132" s="31">
        <v>50000</v>
      </c>
      <c r="D132" s="31">
        <v>50000</v>
      </c>
      <c r="E132" s="31">
        <v>50000</v>
      </c>
      <c r="F132" s="31">
        <v>50000</v>
      </c>
    </row>
    <row r="133" spans="1:6" x14ac:dyDescent="0.3">
      <c r="A133" s="30" t="s">
        <v>103</v>
      </c>
      <c r="B133" s="31">
        <v>3240</v>
      </c>
      <c r="C133" s="31">
        <v>5700</v>
      </c>
      <c r="D133" s="31">
        <v>5700</v>
      </c>
      <c r="E133" s="31">
        <v>5700</v>
      </c>
      <c r="F133" s="31">
        <v>5700</v>
      </c>
    </row>
    <row r="134" spans="1:6" x14ac:dyDescent="0.3">
      <c r="A134" s="28" t="s">
        <v>104</v>
      </c>
      <c r="B134" s="29">
        <f>SUBTOTAL(9,B135:B137)</f>
        <v>454805.28</v>
      </c>
      <c r="C134" s="29">
        <f>SUBTOTAL(9,C135:C137)</f>
        <v>615220</v>
      </c>
      <c r="D134" s="29">
        <f>SUBTOTAL(9,D135:D137)</f>
        <v>728560</v>
      </c>
      <c r="E134" s="29">
        <f>SUBTOTAL(9,E135:E137)</f>
        <v>763650</v>
      </c>
      <c r="F134" s="29">
        <f>SUBTOTAL(9,F135:F137)</f>
        <v>810720</v>
      </c>
    </row>
    <row r="135" spans="1:6" x14ac:dyDescent="0.3">
      <c r="A135" s="30" t="s">
        <v>105</v>
      </c>
      <c r="B135" s="31">
        <v>437863.96</v>
      </c>
      <c r="C135" s="31">
        <v>590620</v>
      </c>
      <c r="D135" s="31">
        <v>699960</v>
      </c>
      <c r="E135" s="31">
        <v>735050</v>
      </c>
      <c r="F135" s="31">
        <v>782120</v>
      </c>
    </row>
    <row r="136" spans="1:6" x14ac:dyDescent="0.3">
      <c r="A136" s="30" t="s">
        <v>106</v>
      </c>
      <c r="B136" s="31">
        <v>13611.32</v>
      </c>
      <c r="C136" s="31">
        <v>16600</v>
      </c>
      <c r="D136" s="31">
        <v>18600</v>
      </c>
      <c r="E136" s="31">
        <v>18600</v>
      </c>
      <c r="F136" s="31">
        <v>18600</v>
      </c>
    </row>
    <row r="137" spans="1:6" x14ac:dyDescent="0.3">
      <c r="A137" s="30" t="s">
        <v>107</v>
      </c>
      <c r="B137" s="31">
        <v>3330</v>
      </c>
      <c r="C137" s="31">
        <v>8000</v>
      </c>
      <c r="D137" s="31">
        <v>10000</v>
      </c>
      <c r="E137" s="31">
        <v>10000</v>
      </c>
      <c r="F137" s="31">
        <v>10000</v>
      </c>
    </row>
    <row r="138" spans="1:6" x14ac:dyDescent="0.3">
      <c r="A138" s="28" t="s">
        <v>108</v>
      </c>
      <c r="B138" s="29">
        <f>SUBTOTAL(9,B139:B140)</f>
        <v>37670.959999999999</v>
      </c>
      <c r="C138" s="29">
        <f>SUBTOTAL(9,C139:C140)</f>
        <v>136500</v>
      </c>
      <c r="D138" s="29">
        <f>SUBTOTAL(9,D139:D140)</f>
        <v>99600</v>
      </c>
      <c r="E138" s="29">
        <f>SUBTOTAL(9,E139:E140)</f>
        <v>99600</v>
      </c>
      <c r="F138" s="29">
        <f>SUBTOTAL(9,F139:F140)</f>
        <v>99600</v>
      </c>
    </row>
    <row r="139" spans="1:6" x14ac:dyDescent="0.3">
      <c r="A139" s="30" t="s">
        <v>109</v>
      </c>
      <c r="B139" s="31">
        <v>2500</v>
      </c>
      <c r="C139" s="31">
        <v>52000</v>
      </c>
      <c r="D139" s="31">
        <v>0</v>
      </c>
      <c r="E139" s="31">
        <v>0</v>
      </c>
      <c r="F139" s="31">
        <v>0</v>
      </c>
    </row>
    <row r="140" spans="1:6" x14ac:dyDescent="0.3">
      <c r="A140" s="30" t="s">
        <v>110</v>
      </c>
      <c r="B140" s="31">
        <v>35170.959999999999</v>
      </c>
      <c r="C140" s="31">
        <v>84500</v>
      </c>
      <c r="D140" s="31">
        <v>99600</v>
      </c>
      <c r="E140" s="31">
        <v>99600</v>
      </c>
      <c r="F140" s="31">
        <v>99600</v>
      </c>
    </row>
    <row r="141" spans="1:6" ht="20.100000000000001" customHeight="1" x14ac:dyDescent="0.3">
      <c r="A141" s="26" t="s">
        <v>38</v>
      </c>
      <c r="B141" s="27">
        <f>IFERROR(SUBTOTAL(9,B111:B140),0)</f>
        <v>1508484.46</v>
      </c>
      <c r="C141" s="27">
        <f>IFERROR(SUBTOTAL(9,C111:C140),0)</f>
        <v>6756048.6800000006</v>
      </c>
      <c r="D141" s="27">
        <f>IFERROR(SUBTOTAL(9,D111:D140),0)</f>
        <v>6430092.0000000009</v>
      </c>
      <c r="E141" s="27">
        <f>IFERROR(SUBTOTAL(9,E111:E140),0)</f>
        <v>5263488</v>
      </c>
      <c r="F141" s="27">
        <f>IFERROR(SUBTOTAL(9,F111:F140),0)</f>
        <v>3835745</v>
      </c>
    </row>
    <row r="142" spans="1:6" x14ac:dyDescent="0.3">
      <c r="A142" s="10"/>
      <c r="B142" s="10"/>
      <c r="C142" s="10"/>
      <c r="D142" s="10"/>
      <c r="E142" s="10"/>
      <c r="F142" s="10"/>
    </row>
    <row r="143" spans="1:6" x14ac:dyDescent="0.3">
      <c r="A143" s="10"/>
      <c r="B143" s="10"/>
      <c r="C143" s="10"/>
      <c r="D143" s="10"/>
      <c r="E143" s="10"/>
      <c r="F143" s="10"/>
    </row>
    <row r="144" spans="1:6" x14ac:dyDescent="0.3">
      <c r="C144" s="24"/>
    </row>
  </sheetData>
  <mergeCells count="5">
    <mergeCell ref="A3:F3"/>
    <mergeCell ref="A1:F1"/>
    <mergeCell ref="A2:F2"/>
    <mergeCell ref="A37:F37"/>
    <mergeCell ref="A106:F106"/>
  </mergeCells>
  <pageMargins left="0.39370078740157499" right="0.39370078740157499" top="0.39370078740157499" bottom="0.511811023622047" header="0" footer="0.31496062992126"/>
  <pageSetup paperSize="9" scale="55" fitToHeight="0" orientation="portrait" r:id="rId1"/>
  <headerFooter>
    <oddFooter>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3"/>
  <sheetViews>
    <sheetView zoomScaleNormal="100" workbookViewId="0">
      <pane ySplit="5" topLeftCell="A6" activePane="bottomLeft" state="frozen"/>
      <selection pane="bottomLeft" activeCell="A15" sqref="A15"/>
    </sheetView>
  </sheetViews>
  <sheetFormatPr defaultColWidth="9.109375" defaultRowHeight="14.4" x14ac:dyDescent="0.3"/>
  <cols>
    <col min="1" max="1" width="73.6640625" style="1" customWidth="1"/>
    <col min="2" max="6" width="19.6640625" style="1" customWidth="1"/>
  </cols>
  <sheetData>
    <row r="1" spans="1:6" s="5" customFormat="1" ht="30" customHeight="1" x14ac:dyDescent="0.3">
      <c r="A1" s="55" t="s">
        <v>0</v>
      </c>
      <c r="B1" s="55"/>
      <c r="C1" s="55"/>
      <c r="D1" s="55"/>
      <c r="E1" s="55"/>
      <c r="F1" s="55"/>
    </row>
    <row r="2" spans="1:6" s="5" customFormat="1" ht="30" customHeight="1" x14ac:dyDescent="0.3">
      <c r="A2" s="55" t="s">
        <v>111</v>
      </c>
      <c r="B2" s="55"/>
      <c r="C2" s="55"/>
      <c r="D2" s="55"/>
      <c r="E2" s="55"/>
      <c r="F2" s="55"/>
    </row>
    <row r="3" spans="1:6" s="25" customFormat="1" ht="24.9" customHeight="1" x14ac:dyDescent="0.35">
      <c r="A3" s="55" t="s">
        <v>112</v>
      </c>
      <c r="B3" s="55"/>
      <c r="C3" s="55"/>
      <c r="D3" s="55"/>
      <c r="E3" s="55"/>
      <c r="F3" s="55"/>
    </row>
    <row r="4" spans="1:6" ht="57.6" customHeight="1" x14ac:dyDescent="0.3">
      <c r="A4" s="9" t="s">
        <v>29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</row>
    <row r="5" spans="1:6" s="10" customFormat="1" ht="15.9" customHeight="1" x14ac:dyDescent="0.3">
      <c r="A5" s="11" t="s">
        <v>8</v>
      </c>
      <c r="B5" s="11">
        <f>COLUMN()</f>
        <v>2</v>
      </c>
      <c r="C5" s="11">
        <f>COLUMN()</f>
        <v>3</v>
      </c>
      <c r="D5" s="11">
        <f>COLUMN()</f>
        <v>4</v>
      </c>
      <c r="E5" s="11">
        <f>COLUMN()</f>
        <v>5</v>
      </c>
      <c r="F5" s="11">
        <f>COLUMN()</f>
        <v>6</v>
      </c>
    </row>
    <row r="6" spans="1:6" ht="20.100000000000001" customHeight="1" x14ac:dyDescent="0.3">
      <c r="A6" s="26" t="s">
        <v>113</v>
      </c>
      <c r="B6" s="27">
        <f>IFERROR(SUBTOTAL(9,B8:B8),0)</f>
        <v>0</v>
      </c>
      <c r="C6" s="27">
        <f>IFERROR(SUBTOTAL(9,C8:C8),0)</f>
        <v>1600000</v>
      </c>
      <c r="D6" s="27">
        <f>IFERROR(SUBTOTAL(9,D8:D8),0)</f>
        <v>1500000</v>
      </c>
      <c r="E6" s="27">
        <f>IFERROR(SUBTOTAL(9,E8:E8),0)</f>
        <v>340000</v>
      </c>
      <c r="F6" s="27">
        <f>IFERROR(SUBTOTAL(9,F8:F8),0)</f>
        <v>0</v>
      </c>
    </row>
    <row r="7" spans="1:6" x14ac:dyDescent="0.3">
      <c r="A7" s="28" t="s">
        <v>17</v>
      </c>
      <c r="B7" s="29">
        <f>SUBTOTAL(9,B8:B8)</f>
        <v>0</v>
      </c>
      <c r="C7" s="29">
        <f>SUBTOTAL(9,C8:C8)</f>
        <v>1600000</v>
      </c>
      <c r="D7" s="29">
        <f>SUBTOTAL(9,D8:D8)</f>
        <v>1500000</v>
      </c>
      <c r="E7" s="29">
        <f>SUBTOTAL(9,E8:E8)</f>
        <v>340000</v>
      </c>
      <c r="F7" s="29">
        <f>SUBTOTAL(9,F8:F8)</f>
        <v>0</v>
      </c>
    </row>
    <row r="8" spans="1:6" x14ac:dyDescent="0.3">
      <c r="A8" s="30" t="s">
        <v>114</v>
      </c>
      <c r="B8" s="31">
        <v>0</v>
      </c>
      <c r="C8" s="31">
        <v>1600000</v>
      </c>
      <c r="D8" s="31">
        <v>1500000</v>
      </c>
      <c r="E8" s="31">
        <v>340000</v>
      </c>
      <c r="F8" s="31">
        <v>0</v>
      </c>
    </row>
    <row r="9" spans="1:6" ht="20.100000000000001" customHeight="1" x14ac:dyDescent="0.3">
      <c r="A9" s="26" t="s">
        <v>38</v>
      </c>
      <c r="B9" s="27">
        <f>IFERROR(SUBTOTAL(9,B8:B8),0)</f>
        <v>0</v>
      </c>
      <c r="C9" s="27">
        <f>IFERROR(SUBTOTAL(9,C8:C8),0)</f>
        <v>1600000</v>
      </c>
      <c r="D9" s="27">
        <f>IFERROR(SUBTOTAL(9,D8:D8),0)</f>
        <v>1500000</v>
      </c>
      <c r="E9" s="27">
        <f>IFERROR(SUBTOTAL(9,E8:E8),0)</f>
        <v>340000</v>
      </c>
      <c r="F9" s="27">
        <f>IFERROR(SUBTOTAL(9,F8:F8),0)</f>
        <v>0</v>
      </c>
    </row>
    <row r="10" spans="1:6" x14ac:dyDescent="0.3">
      <c r="A10" s="10"/>
      <c r="B10" s="10"/>
      <c r="C10" s="10"/>
      <c r="D10" s="10"/>
      <c r="E10" s="10"/>
      <c r="F10" s="10"/>
    </row>
    <row r="11" spans="1:6" x14ac:dyDescent="0.3">
      <c r="A11" s="10"/>
      <c r="B11" s="10"/>
      <c r="C11" s="10"/>
      <c r="D11" s="10"/>
      <c r="E11" s="10"/>
      <c r="F11" s="10"/>
    </row>
    <row r="12" spans="1:6" ht="57.6" customHeight="1" x14ac:dyDescent="0.3">
      <c r="A12" s="32" t="s">
        <v>29</v>
      </c>
      <c r="B12" s="9" t="s">
        <v>3</v>
      </c>
      <c r="C12" s="9" t="s">
        <v>4</v>
      </c>
      <c r="D12" s="9" t="s">
        <v>5</v>
      </c>
      <c r="E12" s="9" t="s">
        <v>6</v>
      </c>
      <c r="F12" s="9" t="s">
        <v>7</v>
      </c>
    </row>
    <row r="13" spans="1:6" s="10" customFormat="1" ht="15.9" customHeight="1" x14ac:dyDescent="0.3">
      <c r="A13" s="11" t="s">
        <v>8</v>
      </c>
      <c r="B13" s="11">
        <f>COLUMN()</f>
        <v>2</v>
      </c>
      <c r="C13" s="11">
        <f>COLUMN()</f>
        <v>3</v>
      </c>
      <c r="D13" s="11">
        <f>COLUMN()</f>
        <v>4</v>
      </c>
      <c r="E13" s="11">
        <f>COLUMN()</f>
        <v>5</v>
      </c>
      <c r="F13" s="11">
        <f>COLUMN()</f>
        <v>6</v>
      </c>
    </row>
    <row r="14" spans="1:6" ht="20.100000000000001" customHeight="1" x14ac:dyDescent="0.3">
      <c r="A14" s="26" t="s">
        <v>115</v>
      </c>
      <c r="B14" s="27">
        <f>IFERROR(SUBTOTAL(9,B16:B16),0)</f>
        <v>56250.48</v>
      </c>
      <c r="C14" s="27">
        <f>IFERROR(SUBTOTAL(9,C16:C16),0)</f>
        <v>57000</v>
      </c>
      <c r="D14" s="27">
        <f>IFERROR(SUBTOTAL(9,D16:D16),0)</f>
        <v>397000</v>
      </c>
      <c r="E14" s="27">
        <f>IFERROR(SUBTOTAL(9,E16:E16),0)</f>
        <v>457000</v>
      </c>
      <c r="F14" s="27">
        <f>IFERROR(SUBTOTAL(9,F16:F16),0)</f>
        <v>157000</v>
      </c>
    </row>
    <row r="15" spans="1:6" x14ac:dyDescent="0.3">
      <c r="A15" s="28" t="s">
        <v>18</v>
      </c>
      <c r="B15" s="29">
        <f>SUBTOTAL(9,B16:B16)</f>
        <v>56250.48</v>
      </c>
      <c r="C15" s="29">
        <f>SUBTOTAL(9,C16:C16)</f>
        <v>57000</v>
      </c>
      <c r="D15" s="29">
        <f>SUBTOTAL(9,D16:D16)</f>
        <v>397000</v>
      </c>
      <c r="E15" s="29">
        <f>SUBTOTAL(9,E16:E16)</f>
        <v>457000</v>
      </c>
      <c r="F15" s="29">
        <f>SUBTOTAL(9,F16:F16)</f>
        <v>157000</v>
      </c>
    </row>
    <row r="16" spans="1:6" x14ac:dyDescent="0.3">
      <c r="A16" s="30" t="s">
        <v>116</v>
      </c>
      <c r="B16" s="31">
        <v>56250.48</v>
      </c>
      <c r="C16" s="31">
        <v>57000</v>
      </c>
      <c r="D16" s="31">
        <v>397000</v>
      </c>
      <c r="E16" s="31">
        <v>457000</v>
      </c>
      <c r="F16" s="31">
        <v>157000</v>
      </c>
    </row>
    <row r="17" spans="1:6" ht="20.100000000000001" customHeight="1" x14ac:dyDescent="0.3">
      <c r="A17" s="26" t="s">
        <v>38</v>
      </c>
      <c r="B17" s="27">
        <f>IFERROR(SUBTOTAL(9,B16:B16),0)</f>
        <v>56250.48</v>
      </c>
      <c r="C17" s="27">
        <f>IFERROR(SUBTOTAL(9,C16:C16),0)</f>
        <v>57000</v>
      </c>
      <c r="D17" s="27">
        <f>IFERROR(SUBTOTAL(9,D16:D16),0)</f>
        <v>397000</v>
      </c>
      <c r="E17" s="27">
        <f>IFERROR(SUBTOTAL(9,E16:E16),0)</f>
        <v>457000</v>
      </c>
      <c r="F17" s="27">
        <f>IFERROR(SUBTOTAL(9,F16:F16),0)</f>
        <v>157000</v>
      </c>
    </row>
    <row r="18" spans="1:6" x14ac:dyDescent="0.3">
      <c r="C18" s="24"/>
    </row>
    <row r="23" spans="1:6" s="25" customFormat="1" ht="24.9" customHeight="1" x14ac:dyDescent="0.35">
      <c r="A23" s="55" t="s">
        <v>117</v>
      </c>
      <c r="B23" s="55"/>
      <c r="C23" s="55"/>
      <c r="D23" s="55"/>
      <c r="E23" s="55"/>
      <c r="F23" s="55"/>
    </row>
    <row r="24" spans="1:6" ht="57.6" customHeight="1" x14ac:dyDescent="0.3">
      <c r="A24" s="9" t="s">
        <v>29</v>
      </c>
      <c r="B24" s="9" t="s">
        <v>3</v>
      </c>
      <c r="C24" s="9" t="s">
        <v>4</v>
      </c>
      <c r="D24" s="9" t="s">
        <v>5</v>
      </c>
      <c r="E24" s="9" t="s">
        <v>6</v>
      </c>
      <c r="F24" s="9" t="s">
        <v>7</v>
      </c>
    </row>
    <row r="25" spans="1:6" s="10" customFormat="1" ht="15.9" customHeight="1" x14ac:dyDescent="0.3">
      <c r="A25" s="11" t="s">
        <v>8</v>
      </c>
      <c r="B25" s="11">
        <f>COLUMN()</f>
        <v>2</v>
      </c>
      <c r="C25" s="11">
        <f>COLUMN()</f>
        <v>3</v>
      </c>
      <c r="D25" s="11">
        <f>COLUMN()</f>
        <v>4</v>
      </c>
      <c r="E25" s="11">
        <f>COLUMN()</f>
        <v>5</v>
      </c>
      <c r="F25" s="11">
        <f>COLUMN()</f>
        <v>6</v>
      </c>
    </row>
    <row r="26" spans="1:6" ht="20.100000000000001" customHeight="1" x14ac:dyDescent="0.3">
      <c r="A26" s="26" t="s">
        <v>113</v>
      </c>
      <c r="B26" s="27">
        <f>IFERROR(SUBTOTAL(9,B28:B29),0)</f>
        <v>0</v>
      </c>
      <c r="C26" s="27">
        <f>IFERROR(SUBTOTAL(9,C28:C29),0)</f>
        <v>1600000</v>
      </c>
      <c r="D26" s="27">
        <f>IFERROR(SUBTOTAL(9,D28:D29),0)</f>
        <v>1500000</v>
      </c>
      <c r="E26" s="27">
        <f>IFERROR(SUBTOTAL(9,E28:E29),0)</f>
        <v>340000</v>
      </c>
      <c r="F26" s="27">
        <f>IFERROR(SUBTOTAL(9,F28:F29),0)</f>
        <v>0</v>
      </c>
    </row>
    <row r="27" spans="1:6" x14ac:dyDescent="0.3">
      <c r="A27" s="28" t="s">
        <v>73</v>
      </c>
      <c r="B27" s="29">
        <f>SUBTOTAL(9,B28:B29)</f>
        <v>0</v>
      </c>
      <c r="C27" s="29">
        <f>SUBTOTAL(9,C28:C29)</f>
        <v>1600000</v>
      </c>
      <c r="D27" s="29">
        <f>SUBTOTAL(9,D28:D29)</f>
        <v>1500000</v>
      </c>
      <c r="E27" s="29">
        <f>SUBTOTAL(9,E28:E29)</f>
        <v>340000</v>
      </c>
      <c r="F27" s="29">
        <f>SUBTOTAL(9,F28:F29)</f>
        <v>0</v>
      </c>
    </row>
    <row r="28" spans="1:6" x14ac:dyDescent="0.3">
      <c r="A28" s="30" t="s">
        <v>74</v>
      </c>
      <c r="B28" s="31">
        <v>0</v>
      </c>
      <c r="C28" s="31">
        <v>1600000</v>
      </c>
      <c r="D28" s="31">
        <v>0</v>
      </c>
      <c r="E28" s="31">
        <v>0</v>
      </c>
      <c r="F28" s="31">
        <v>0</v>
      </c>
    </row>
    <row r="29" spans="1:6" x14ac:dyDescent="0.3">
      <c r="A29" s="30" t="s">
        <v>75</v>
      </c>
      <c r="B29" s="31"/>
      <c r="C29" s="31">
        <v>0</v>
      </c>
      <c r="D29" s="31">
        <v>1500000</v>
      </c>
      <c r="E29" s="31">
        <v>340000</v>
      </c>
      <c r="F29" s="31">
        <v>0</v>
      </c>
    </row>
    <row r="30" spans="1:6" ht="20.100000000000001" customHeight="1" x14ac:dyDescent="0.3">
      <c r="A30" s="26" t="s">
        <v>38</v>
      </c>
      <c r="B30" s="27">
        <f>IFERROR(SUBTOTAL(9,B28:B29),0)</f>
        <v>0</v>
      </c>
      <c r="C30" s="27">
        <f>IFERROR(SUBTOTAL(9,C28:C29),0)</f>
        <v>1600000</v>
      </c>
      <c r="D30" s="27">
        <f>IFERROR(SUBTOTAL(9,D28:D29),0)</f>
        <v>1500000</v>
      </c>
      <c r="E30" s="27">
        <f>IFERROR(SUBTOTAL(9,E28:E29),0)</f>
        <v>340000</v>
      </c>
      <c r="F30" s="27">
        <f>IFERROR(SUBTOTAL(9,F28:F29),0)</f>
        <v>0</v>
      </c>
    </row>
    <row r="31" spans="1:6" x14ac:dyDescent="0.3">
      <c r="A31" s="10"/>
      <c r="B31" s="10"/>
      <c r="C31" s="10"/>
      <c r="D31" s="10"/>
      <c r="E31" s="10"/>
      <c r="F31" s="10"/>
    </row>
    <row r="32" spans="1:6" x14ac:dyDescent="0.3">
      <c r="A32" s="10"/>
      <c r="B32" s="10"/>
      <c r="C32" s="10"/>
      <c r="D32" s="10"/>
      <c r="E32" s="10"/>
      <c r="F32" s="10"/>
    </row>
    <row r="33" spans="1:6" ht="57.6" customHeight="1" x14ac:dyDescent="0.3">
      <c r="A33" s="32" t="s">
        <v>29</v>
      </c>
      <c r="B33" s="9" t="s">
        <v>3</v>
      </c>
      <c r="C33" s="9" t="s">
        <v>4</v>
      </c>
      <c r="D33" s="9" t="s">
        <v>5</v>
      </c>
      <c r="E33" s="9" t="s">
        <v>6</v>
      </c>
      <c r="F33" s="9" t="s">
        <v>7</v>
      </c>
    </row>
    <row r="34" spans="1:6" s="10" customFormat="1" ht="15.9" customHeight="1" x14ac:dyDescent="0.3">
      <c r="A34" s="11" t="s">
        <v>8</v>
      </c>
      <c r="B34" s="11">
        <f>COLUMN()</f>
        <v>2</v>
      </c>
      <c r="C34" s="11">
        <f>COLUMN()</f>
        <v>3</v>
      </c>
      <c r="D34" s="11">
        <f>COLUMN()</f>
        <v>4</v>
      </c>
      <c r="E34" s="11">
        <f>COLUMN()</f>
        <v>5</v>
      </c>
      <c r="F34" s="11">
        <f>COLUMN()</f>
        <v>6</v>
      </c>
    </row>
    <row r="35" spans="1:6" ht="20.100000000000001" customHeight="1" x14ac:dyDescent="0.3">
      <c r="A35" s="26" t="s">
        <v>115</v>
      </c>
      <c r="B35" s="27">
        <f>IFERROR(SUBTOTAL(9,B37:B41),0)</f>
        <v>56250.48</v>
      </c>
      <c r="C35" s="27">
        <f>IFERROR(SUBTOTAL(9,C37:C41),0)</f>
        <v>57000</v>
      </c>
      <c r="D35" s="27">
        <f>IFERROR(SUBTOTAL(9,D37:D41),0)</f>
        <v>397000</v>
      </c>
      <c r="E35" s="27">
        <f>IFERROR(SUBTOTAL(9,E37:E41),0)</f>
        <v>457000</v>
      </c>
      <c r="F35" s="27">
        <f>IFERROR(SUBTOTAL(9,F37:F41),0)</f>
        <v>157000</v>
      </c>
    </row>
    <row r="36" spans="1:6" x14ac:dyDescent="0.3">
      <c r="A36" s="28" t="s">
        <v>51</v>
      </c>
      <c r="B36" s="29">
        <f>SUBTOTAL(9,B37:B37)</f>
        <v>0</v>
      </c>
      <c r="C36" s="29">
        <f>SUBTOTAL(9,C37:C37)</f>
        <v>0</v>
      </c>
      <c r="D36" s="29">
        <f>SUBTOTAL(9,D37:D37)</f>
        <v>0</v>
      </c>
      <c r="E36" s="29">
        <f>SUBTOTAL(9,E37:E37)</f>
        <v>100000</v>
      </c>
      <c r="F36" s="29">
        <f>SUBTOTAL(9,F37:F37)</f>
        <v>0</v>
      </c>
    </row>
    <row r="37" spans="1:6" x14ac:dyDescent="0.3">
      <c r="A37" s="30" t="s">
        <v>52</v>
      </c>
      <c r="B37" s="31"/>
      <c r="C37" s="31">
        <v>0</v>
      </c>
      <c r="D37" s="31">
        <v>0</v>
      </c>
      <c r="E37" s="31">
        <v>100000</v>
      </c>
      <c r="F37" s="31">
        <v>0</v>
      </c>
    </row>
    <row r="38" spans="1:6" x14ac:dyDescent="0.3">
      <c r="A38" s="28" t="s">
        <v>59</v>
      </c>
      <c r="B38" s="29">
        <f>SUBTOTAL(9,B39:B41)</f>
        <v>56250.48</v>
      </c>
      <c r="C38" s="29">
        <f>SUBTOTAL(9,C39:C41)</f>
        <v>57000</v>
      </c>
      <c r="D38" s="29">
        <f>SUBTOTAL(9,D39:D41)</f>
        <v>397000</v>
      </c>
      <c r="E38" s="29">
        <f>SUBTOTAL(9,E39:E41)</f>
        <v>357000</v>
      </c>
      <c r="F38" s="29">
        <f>SUBTOTAL(9,F39:F41)</f>
        <v>157000</v>
      </c>
    </row>
    <row r="39" spans="1:6" x14ac:dyDescent="0.3">
      <c r="A39" s="30" t="s">
        <v>60</v>
      </c>
      <c r="B39" s="31"/>
      <c r="C39" s="31">
        <v>0</v>
      </c>
      <c r="D39" s="31">
        <v>97000</v>
      </c>
      <c r="E39" s="31">
        <v>57000</v>
      </c>
      <c r="F39" s="31">
        <v>157000</v>
      </c>
    </row>
    <row r="40" spans="1:6" x14ac:dyDescent="0.3">
      <c r="A40" s="30" t="s">
        <v>63</v>
      </c>
      <c r="B40" s="31">
        <v>56250.48</v>
      </c>
      <c r="C40" s="31">
        <v>57000</v>
      </c>
      <c r="D40" s="31">
        <v>0</v>
      </c>
      <c r="E40" s="31">
        <v>0</v>
      </c>
      <c r="F40" s="31">
        <v>0</v>
      </c>
    </row>
    <row r="41" spans="1:6" x14ac:dyDescent="0.3">
      <c r="A41" s="30" t="s">
        <v>67</v>
      </c>
      <c r="B41" s="31"/>
      <c r="C41" s="31">
        <v>0</v>
      </c>
      <c r="D41" s="31">
        <v>300000</v>
      </c>
      <c r="E41" s="31">
        <v>300000</v>
      </c>
      <c r="F41" s="31">
        <v>0</v>
      </c>
    </row>
    <row r="42" spans="1:6" ht="20.100000000000001" customHeight="1" x14ac:dyDescent="0.3">
      <c r="A42" s="26" t="s">
        <v>38</v>
      </c>
      <c r="B42" s="27">
        <f>IFERROR(SUBTOTAL(9,B37:B41),0)</f>
        <v>56250.48</v>
      </c>
      <c r="C42" s="27">
        <f>IFERROR(SUBTOTAL(9,C37:C41),0)</f>
        <v>57000</v>
      </c>
      <c r="D42" s="27">
        <f>IFERROR(SUBTOTAL(9,D37:D41),0)</f>
        <v>397000</v>
      </c>
      <c r="E42" s="27">
        <f>IFERROR(SUBTOTAL(9,E37:E41),0)</f>
        <v>457000</v>
      </c>
      <c r="F42" s="27">
        <f>IFERROR(SUBTOTAL(9,F37:F41),0)</f>
        <v>157000</v>
      </c>
    </row>
    <row r="43" spans="1:6" x14ac:dyDescent="0.3">
      <c r="C43" s="24"/>
    </row>
  </sheetData>
  <mergeCells count="4">
    <mergeCell ref="A3:F3"/>
    <mergeCell ref="A2:F2"/>
    <mergeCell ref="A1:F1"/>
    <mergeCell ref="A23:F23"/>
  </mergeCells>
  <pageMargins left="0.39370078740157499" right="0.39370078740157499" top="0.39370078740157499" bottom="0.511811023622047" header="0" footer="0.31496062992126"/>
  <pageSetup paperSize="9" scale="55" fitToHeight="0" orientation="portrait" r:id="rId1"/>
  <headerFooter>
    <oddFooter>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673"/>
  <sheetViews>
    <sheetView zoomScaleNormal="100" workbookViewId="0">
      <pane ySplit="5" topLeftCell="A654" activePane="bottomLeft" state="frozen"/>
      <selection pane="bottomLeft" activeCell="A670" sqref="A670:F670"/>
    </sheetView>
  </sheetViews>
  <sheetFormatPr defaultColWidth="9.109375" defaultRowHeight="14.4" x14ac:dyDescent="0.3"/>
  <cols>
    <col min="1" max="1" width="73.6640625" style="1" customWidth="1"/>
    <col min="2" max="6" width="19.6640625" style="1" customWidth="1"/>
  </cols>
  <sheetData>
    <row r="1" spans="1:6" s="5" customFormat="1" ht="30" customHeight="1" x14ac:dyDescent="0.3">
      <c r="A1" s="55"/>
      <c r="B1" s="55"/>
      <c r="C1" s="55"/>
      <c r="D1" s="55"/>
      <c r="E1" s="55"/>
      <c r="F1" s="55"/>
    </row>
    <row r="2" spans="1:6" s="25" customFormat="1" ht="24.9" customHeight="1" x14ac:dyDescent="0.35">
      <c r="A2" s="55" t="s">
        <v>118</v>
      </c>
      <c r="B2" s="55"/>
      <c r="C2" s="55"/>
      <c r="D2" s="55"/>
      <c r="E2" s="55"/>
      <c r="F2" s="55"/>
    </row>
    <row r="3" spans="1:6" s="6" customFormat="1" ht="24.9" customHeight="1" x14ac:dyDescent="0.3">
      <c r="A3" s="7" t="s">
        <v>119</v>
      </c>
      <c r="B3" s="8"/>
      <c r="C3" s="8"/>
      <c r="D3" s="8"/>
      <c r="E3" s="8"/>
      <c r="F3" s="8"/>
    </row>
    <row r="4" spans="1:6" ht="57.6" customHeight="1" x14ac:dyDescent="0.3">
      <c r="A4" s="9" t="s">
        <v>29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</row>
    <row r="5" spans="1:6" s="10" customFormat="1" ht="15.9" customHeight="1" x14ac:dyDescent="0.3">
      <c r="A5" s="11" t="s">
        <v>8</v>
      </c>
      <c r="B5" s="11">
        <f>COLUMN()</f>
        <v>2</v>
      </c>
      <c r="C5" s="11">
        <f>COLUMN()</f>
        <v>3</v>
      </c>
      <c r="D5" s="11">
        <f>COLUMN()</f>
        <v>4</v>
      </c>
      <c r="E5" s="11">
        <f>COLUMN()</f>
        <v>5</v>
      </c>
      <c r="F5" s="11">
        <f>COLUMN()</f>
        <v>6</v>
      </c>
    </row>
    <row r="6" spans="1:6" ht="20.100000000000001" customHeight="1" x14ac:dyDescent="0.3">
      <c r="A6" s="26" t="s">
        <v>120</v>
      </c>
      <c r="B6" s="27">
        <f>IFERROR(SUBTOTAL(9,B8:B10),0)</f>
        <v>1864433.91</v>
      </c>
      <c r="C6" s="27">
        <f>IFERROR(SUBTOTAL(9,C8:C10),0)</f>
        <v>6813048.6799999997</v>
      </c>
      <c r="D6" s="27">
        <f>IFERROR(SUBTOTAL(9,D8:D10),0)</f>
        <v>6827092</v>
      </c>
      <c r="E6" s="27">
        <f>IFERROR(SUBTOTAL(9,E8:E10),0)</f>
        <v>5720488</v>
      </c>
      <c r="F6" s="27">
        <f>IFERROR(SUBTOTAL(9,F8:F10),0)</f>
        <v>3992745</v>
      </c>
    </row>
    <row r="7" spans="1:6" x14ac:dyDescent="0.3">
      <c r="A7" s="28" t="s">
        <v>121</v>
      </c>
      <c r="B7" s="29">
        <f>SUBTOTAL(9,B8:B10)</f>
        <v>1864433.91</v>
      </c>
      <c r="C7" s="29">
        <f>SUBTOTAL(9,C8:C10)</f>
        <v>6813048.6799999997</v>
      </c>
      <c r="D7" s="29">
        <f>SUBTOTAL(9,D8:D10)</f>
        <v>6827092</v>
      </c>
      <c r="E7" s="29">
        <f>SUBTOTAL(9,E8:E10)</f>
        <v>5720488</v>
      </c>
      <c r="F7" s="29">
        <f>SUBTOTAL(9,F8:F10)</f>
        <v>3992745</v>
      </c>
    </row>
    <row r="8" spans="1:6" x14ac:dyDescent="0.3">
      <c r="A8" s="30" t="s">
        <v>122</v>
      </c>
      <c r="B8" s="31">
        <v>1264550.27</v>
      </c>
      <c r="C8" s="31">
        <v>5966878.3799999999</v>
      </c>
      <c r="D8" s="31">
        <v>5936931.7000000002</v>
      </c>
      <c r="E8" s="31">
        <v>4790968</v>
      </c>
      <c r="F8" s="31">
        <v>3027924.7</v>
      </c>
    </row>
    <row r="9" spans="1:6" x14ac:dyDescent="0.3">
      <c r="A9" s="30" t="s">
        <v>123</v>
      </c>
      <c r="B9" s="31">
        <v>210404.9</v>
      </c>
      <c r="C9" s="31">
        <v>335250.3</v>
      </c>
      <c r="D9" s="31">
        <v>318850.3</v>
      </c>
      <c r="E9" s="31">
        <v>318850</v>
      </c>
      <c r="F9" s="31">
        <v>318850.3</v>
      </c>
    </row>
    <row r="10" spans="1:6" x14ac:dyDescent="0.3">
      <c r="A10" s="30" t="s">
        <v>124</v>
      </c>
      <c r="B10" s="31">
        <v>389478.74</v>
      </c>
      <c r="C10" s="31">
        <v>510920</v>
      </c>
      <c r="D10" s="31">
        <v>571310</v>
      </c>
      <c r="E10" s="31">
        <v>610670</v>
      </c>
      <c r="F10" s="31">
        <v>645970</v>
      </c>
    </row>
    <row r="11" spans="1:6" ht="20.100000000000001" customHeight="1" x14ac:dyDescent="0.3">
      <c r="A11" s="26" t="s">
        <v>38</v>
      </c>
      <c r="B11" s="27">
        <f>IFERROR(SUBTOTAL(9,B8:B10),0)</f>
        <v>1864433.91</v>
      </c>
      <c r="C11" s="27">
        <f>IFERROR(SUBTOTAL(9,C8:C10),0)</f>
        <v>6813048.6799999997</v>
      </c>
      <c r="D11" s="27">
        <f>IFERROR(SUBTOTAL(9,D8:D10),0)</f>
        <v>6827092</v>
      </c>
      <c r="E11" s="27">
        <f>IFERROR(SUBTOTAL(9,E8:E10),0)</f>
        <v>5720488</v>
      </c>
      <c r="F11" s="27">
        <f>IFERROR(SUBTOTAL(9,F8:F10),0)</f>
        <v>3992745</v>
      </c>
    </row>
    <row r="12" spans="1:6" x14ac:dyDescent="0.3">
      <c r="A12" s="10"/>
      <c r="B12" s="10"/>
      <c r="C12" s="10"/>
      <c r="D12" s="10"/>
      <c r="E12" s="10"/>
      <c r="F12" s="10"/>
    </row>
    <row r="13" spans="1:6" s="5" customFormat="1" ht="30" customHeight="1" x14ac:dyDescent="0.3">
      <c r="A13" s="55" t="s">
        <v>125</v>
      </c>
      <c r="B13" s="55"/>
      <c r="C13" s="55"/>
      <c r="D13" s="55"/>
      <c r="E13" s="55"/>
      <c r="F13" s="55"/>
    </row>
    <row r="14" spans="1:6" ht="57.6" customHeight="1" x14ac:dyDescent="0.3">
      <c r="A14" s="9" t="s">
        <v>29</v>
      </c>
      <c r="B14" s="9" t="s">
        <v>3</v>
      </c>
      <c r="C14" s="9" t="s">
        <v>4</v>
      </c>
      <c r="D14" s="9" t="s">
        <v>5</v>
      </c>
      <c r="E14" s="9" t="s">
        <v>6</v>
      </c>
      <c r="F14" s="9" t="s">
        <v>7</v>
      </c>
    </row>
    <row r="15" spans="1:6" s="10" customFormat="1" ht="15.9" customHeight="1" x14ac:dyDescent="0.3">
      <c r="A15" s="11" t="s">
        <v>8</v>
      </c>
      <c r="B15" s="11">
        <f>COLUMN()</f>
        <v>2</v>
      </c>
      <c r="C15" s="11">
        <f>COLUMN()</f>
        <v>3</v>
      </c>
      <c r="D15" s="11">
        <f>COLUMN()</f>
        <v>4</v>
      </c>
      <c r="E15" s="11">
        <f>COLUMN()</f>
        <v>5</v>
      </c>
      <c r="F15" s="11">
        <f>COLUMN()</f>
        <v>6</v>
      </c>
    </row>
    <row r="16" spans="1:6" x14ac:dyDescent="0.3">
      <c r="A16" s="28" t="s">
        <v>121</v>
      </c>
      <c r="B16" s="29">
        <v>1864433.91</v>
      </c>
      <c r="C16" s="29">
        <f>SUBTOTAL(9,C43:C669)</f>
        <v>6813048.6799999997</v>
      </c>
      <c r="D16" s="29">
        <v>6827092</v>
      </c>
      <c r="E16" s="29">
        <v>5720488</v>
      </c>
      <c r="F16" s="29">
        <v>3992745</v>
      </c>
    </row>
    <row r="17" spans="1:6" x14ac:dyDescent="0.3">
      <c r="A17" s="33" t="s">
        <v>122</v>
      </c>
      <c r="B17" s="34">
        <v>1264550.27</v>
      </c>
      <c r="C17" s="34">
        <f>SUBTOTAL(9,C43:C580)</f>
        <v>5966878.3799999999</v>
      </c>
      <c r="D17" s="34">
        <v>5936931.7000000002</v>
      </c>
      <c r="E17" s="34">
        <v>4790968</v>
      </c>
      <c r="F17" s="34">
        <v>3027924.7</v>
      </c>
    </row>
    <row r="18" spans="1:6" x14ac:dyDescent="0.3">
      <c r="A18" s="35" t="s">
        <v>126</v>
      </c>
      <c r="B18" s="36"/>
      <c r="C18" s="36"/>
      <c r="D18" s="36"/>
      <c r="E18" s="36"/>
      <c r="F18" s="36"/>
    </row>
    <row r="19" spans="1:6" x14ac:dyDescent="0.3">
      <c r="A19" s="37" t="s">
        <v>127</v>
      </c>
      <c r="B19" s="48">
        <v>506613.18</v>
      </c>
      <c r="C19" s="38" t="s">
        <v>128</v>
      </c>
      <c r="D19" s="39" t="s">
        <v>129</v>
      </c>
      <c r="E19" s="39" t="s">
        <v>130</v>
      </c>
      <c r="F19" s="39" t="s">
        <v>131</v>
      </c>
    </row>
    <row r="20" spans="1:6" x14ac:dyDescent="0.3">
      <c r="A20" s="37" t="s">
        <v>324</v>
      </c>
      <c r="B20" s="38" t="s">
        <v>132</v>
      </c>
      <c r="C20" s="38" t="s">
        <v>133</v>
      </c>
      <c r="D20" s="39" t="s">
        <v>133</v>
      </c>
      <c r="E20" s="39" t="s">
        <v>133</v>
      </c>
      <c r="F20" s="39" t="s">
        <v>133</v>
      </c>
    </row>
    <row r="21" spans="1:6" x14ac:dyDescent="0.3">
      <c r="A21" s="37" t="s">
        <v>134</v>
      </c>
      <c r="B21" s="38" t="s">
        <v>135</v>
      </c>
      <c r="C21" s="38" t="s">
        <v>135</v>
      </c>
      <c r="D21" s="39" t="s">
        <v>136</v>
      </c>
      <c r="E21" s="39" t="s">
        <v>136</v>
      </c>
      <c r="F21" s="39" t="s">
        <v>136</v>
      </c>
    </row>
    <row r="22" spans="1:6" x14ac:dyDescent="0.3">
      <c r="A22" s="37" t="s">
        <v>325</v>
      </c>
      <c r="B22" s="38" t="s">
        <v>137</v>
      </c>
      <c r="C22" s="38" t="s">
        <v>138</v>
      </c>
      <c r="D22" s="39" t="s">
        <v>135</v>
      </c>
      <c r="E22" s="39" t="s">
        <v>135</v>
      </c>
      <c r="F22" s="39" t="s">
        <v>135</v>
      </c>
    </row>
    <row r="23" spans="1:6" x14ac:dyDescent="0.3">
      <c r="A23" s="37" t="s">
        <v>139</v>
      </c>
      <c r="B23" s="38" t="s">
        <v>135</v>
      </c>
      <c r="C23" s="38" t="s">
        <v>135</v>
      </c>
      <c r="D23" s="39" t="s">
        <v>140</v>
      </c>
      <c r="E23" s="39" t="s">
        <v>135</v>
      </c>
      <c r="F23" s="39" t="s">
        <v>135</v>
      </c>
    </row>
    <row r="24" spans="1:6" x14ac:dyDescent="0.3">
      <c r="A24" s="37" t="s">
        <v>141</v>
      </c>
      <c r="B24" s="38" t="s">
        <v>135</v>
      </c>
      <c r="C24" s="38" t="s">
        <v>135</v>
      </c>
      <c r="D24" s="39" t="s">
        <v>142</v>
      </c>
      <c r="E24" s="39" t="s">
        <v>143</v>
      </c>
      <c r="F24" s="39" t="s">
        <v>142</v>
      </c>
    </row>
    <row r="25" spans="1:6" x14ac:dyDescent="0.3">
      <c r="A25" s="37" t="s">
        <v>144</v>
      </c>
      <c r="B25" s="38" t="s">
        <v>135</v>
      </c>
      <c r="C25" s="38" t="s">
        <v>135</v>
      </c>
      <c r="D25" s="39" t="s">
        <v>145</v>
      </c>
      <c r="E25" s="39" t="s">
        <v>145</v>
      </c>
      <c r="F25" s="39" t="s">
        <v>146</v>
      </c>
    </row>
    <row r="26" spans="1:6" x14ac:dyDescent="0.3">
      <c r="A26" s="37" t="s">
        <v>147</v>
      </c>
      <c r="B26" s="38">
        <v>2500</v>
      </c>
      <c r="C26" s="38" t="s">
        <v>148</v>
      </c>
      <c r="D26" s="39" t="s">
        <v>135</v>
      </c>
      <c r="E26" s="39" t="s">
        <v>135</v>
      </c>
      <c r="F26" s="39" t="s">
        <v>135</v>
      </c>
    </row>
    <row r="27" spans="1:6" x14ac:dyDescent="0.3">
      <c r="A27" s="37" t="s">
        <v>149</v>
      </c>
      <c r="B27" s="38" t="s">
        <v>135</v>
      </c>
      <c r="C27" s="38" t="s">
        <v>135</v>
      </c>
      <c r="D27" s="39" t="s">
        <v>150</v>
      </c>
      <c r="E27" s="39" t="s">
        <v>151</v>
      </c>
      <c r="F27" s="39" t="s">
        <v>152</v>
      </c>
    </row>
    <row r="28" spans="1:6" x14ac:dyDescent="0.3">
      <c r="A28" s="37" t="s">
        <v>153</v>
      </c>
      <c r="B28" s="48">
        <v>454165.72</v>
      </c>
      <c r="C28" s="38" t="s">
        <v>154</v>
      </c>
      <c r="D28" s="39" t="s">
        <v>339</v>
      </c>
      <c r="E28" s="39" t="s">
        <v>340</v>
      </c>
      <c r="F28" s="39" t="s">
        <v>341</v>
      </c>
    </row>
    <row r="29" spans="1:6" x14ac:dyDescent="0.3">
      <c r="A29" s="37" t="s">
        <v>155</v>
      </c>
      <c r="B29" s="38" t="s">
        <v>156</v>
      </c>
      <c r="C29" s="38" t="s">
        <v>157</v>
      </c>
      <c r="D29" s="39" t="s">
        <v>338</v>
      </c>
      <c r="E29" s="39" t="s">
        <v>338</v>
      </c>
      <c r="F29" s="39" t="s">
        <v>338</v>
      </c>
    </row>
    <row r="30" spans="1:6" x14ac:dyDescent="0.3">
      <c r="A30" s="37" t="s">
        <v>326</v>
      </c>
      <c r="B30" s="38" t="s">
        <v>135</v>
      </c>
      <c r="C30" s="38" t="s">
        <v>158</v>
      </c>
      <c r="D30" s="39" t="s">
        <v>135</v>
      </c>
      <c r="E30" s="39" t="s">
        <v>135</v>
      </c>
      <c r="F30" s="39" t="s">
        <v>135</v>
      </c>
    </row>
    <row r="31" spans="1:6" x14ac:dyDescent="0.3">
      <c r="A31" s="37" t="s">
        <v>159</v>
      </c>
      <c r="B31" s="38" t="s">
        <v>160</v>
      </c>
      <c r="C31" s="38" t="s">
        <v>161</v>
      </c>
      <c r="D31" s="39" t="s">
        <v>135</v>
      </c>
      <c r="E31" s="39" t="s">
        <v>135</v>
      </c>
      <c r="F31" s="39" t="s">
        <v>135</v>
      </c>
    </row>
    <row r="32" spans="1:6" x14ac:dyDescent="0.3">
      <c r="A32" s="37" t="s">
        <v>162</v>
      </c>
      <c r="B32" s="38" t="s">
        <v>135</v>
      </c>
      <c r="C32" s="38" t="s">
        <v>135</v>
      </c>
      <c r="D32" s="39" t="s">
        <v>163</v>
      </c>
      <c r="E32" s="39" t="s">
        <v>164</v>
      </c>
      <c r="F32" s="39" t="s">
        <v>135</v>
      </c>
    </row>
    <row r="33" spans="1:6" x14ac:dyDescent="0.3">
      <c r="A33" s="37" t="s">
        <v>165</v>
      </c>
      <c r="B33" s="38" t="s">
        <v>135</v>
      </c>
      <c r="C33" s="38" t="s">
        <v>135</v>
      </c>
      <c r="D33" s="39" t="s">
        <v>166</v>
      </c>
      <c r="E33" s="39" t="s">
        <v>166</v>
      </c>
      <c r="F33" s="39" t="s">
        <v>135</v>
      </c>
    </row>
    <row r="34" spans="1:6" x14ac:dyDescent="0.3">
      <c r="A34" s="37" t="s">
        <v>167</v>
      </c>
      <c r="B34" s="38" t="s">
        <v>135</v>
      </c>
      <c r="C34" s="38" t="s">
        <v>135</v>
      </c>
      <c r="D34" s="39" t="s">
        <v>168</v>
      </c>
      <c r="E34" s="39" t="s">
        <v>135</v>
      </c>
      <c r="F34" s="39" t="s">
        <v>135</v>
      </c>
    </row>
    <row r="35" spans="1:6" x14ac:dyDescent="0.3">
      <c r="A35" s="37" t="s">
        <v>169</v>
      </c>
      <c r="B35" s="38" t="s">
        <v>135</v>
      </c>
      <c r="C35" s="38" t="s">
        <v>170</v>
      </c>
      <c r="D35" s="39" t="s">
        <v>135</v>
      </c>
      <c r="E35" s="39" t="s">
        <v>135</v>
      </c>
      <c r="F35" s="39" t="s">
        <v>135</v>
      </c>
    </row>
    <row r="36" spans="1:6" x14ac:dyDescent="0.3">
      <c r="A36" s="37" t="s">
        <v>171</v>
      </c>
      <c r="B36" s="38" t="s">
        <v>135</v>
      </c>
      <c r="C36" s="38" t="s">
        <v>135</v>
      </c>
      <c r="D36" s="39" t="s">
        <v>172</v>
      </c>
      <c r="E36" s="39" t="s">
        <v>173</v>
      </c>
      <c r="F36" s="39" t="s">
        <v>135</v>
      </c>
    </row>
    <row r="37" spans="1:6" x14ac:dyDescent="0.3">
      <c r="A37" s="37" t="s">
        <v>174</v>
      </c>
      <c r="B37" s="48">
        <v>152106.01999999999</v>
      </c>
      <c r="C37" s="38" t="s">
        <v>175</v>
      </c>
      <c r="D37" s="39" t="s">
        <v>346</v>
      </c>
      <c r="E37" s="39" t="s">
        <v>347</v>
      </c>
      <c r="F37" s="39" t="s">
        <v>347</v>
      </c>
    </row>
    <row r="38" spans="1:6" x14ac:dyDescent="0.3">
      <c r="A38" s="37" t="s">
        <v>176</v>
      </c>
      <c r="B38" s="38" t="s">
        <v>135</v>
      </c>
      <c r="C38" s="38" t="s">
        <v>177</v>
      </c>
      <c r="D38" s="39" t="s">
        <v>135</v>
      </c>
      <c r="E38" s="39" t="s">
        <v>135</v>
      </c>
      <c r="F38" s="39" t="s">
        <v>135</v>
      </c>
    </row>
    <row r="39" spans="1:6" x14ac:dyDescent="0.3">
      <c r="A39" s="40" t="s">
        <v>178</v>
      </c>
      <c r="B39" s="41">
        <f>SUBTOTAL(9,B43:B51)</f>
        <v>18263.849999999999</v>
      </c>
      <c r="C39" s="41">
        <f>SUBTOTAL(9,C43:C51)</f>
        <v>25000</v>
      </c>
      <c r="D39" s="41">
        <f>SUBTOTAL(9,D43:D51)</f>
        <v>30100</v>
      </c>
      <c r="E39" s="41">
        <f>SUBTOTAL(9,E43:E51)</f>
        <v>30100</v>
      </c>
      <c r="F39" s="41">
        <f>SUBTOTAL(9,F43:F51)</f>
        <v>30100</v>
      </c>
    </row>
    <row r="40" spans="1:6" x14ac:dyDescent="0.3">
      <c r="A40" s="42" t="s">
        <v>179</v>
      </c>
      <c r="B40" s="43">
        <f>SUBTOTAL(9,B43:B43)</f>
        <v>8364</v>
      </c>
      <c r="C40" s="43">
        <f>SUBTOTAL(9,C43:C43)</f>
        <v>12000</v>
      </c>
      <c r="D40" s="43">
        <f>SUBTOTAL(9,D43:D43)</f>
        <v>15000</v>
      </c>
      <c r="E40" s="43">
        <f>SUBTOTAL(9,E43:E43)</f>
        <v>15000</v>
      </c>
      <c r="F40" s="43">
        <f>SUBTOTAL(9,F43:F43)</f>
        <v>15000</v>
      </c>
    </row>
    <row r="41" spans="1:6" x14ac:dyDescent="0.3">
      <c r="A41" s="44" t="s">
        <v>180</v>
      </c>
      <c r="B41" s="45">
        <f>SUBTOTAL(9,B43:B43)</f>
        <v>8364</v>
      </c>
      <c r="C41" s="45">
        <f>SUBTOTAL(9,C43:C43)</f>
        <v>12000</v>
      </c>
      <c r="D41" s="45">
        <f>SUBTOTAL(9,D43:D43)</f>
        <v>15000</v>
      </c>
      <c r="E41" s="45">
        <f>SUBTOTAL(9,E43:E43)</f>
        <v>15000</v>
      </c>
      <c r="F41" s="45">
        <f>SUBTOTAL(9,F43:F43)</f>
        <v>15000</v>
      </c>
    </row>
    <row r="42" spans="1:6" x14ac:dyDescent="0.3">
      <c r="A42" s="46" t="s">
        <v>181</v>
      </c>
      <c r="B42" s="47">
        <f>SUBTOTAL(9,B43:B43)</f>
        <v>8364</v>
      </c>
      <c r="C42" s="47">
        <f>SUBTOTAL(9,C43:C43)</f>
        <v>12000</v>
      </c>
      <c r="D42" s="47">
        <f>SUBTOTAL(9,D43:D43)</f>
        <v>15000</v>
      </c>
      <c r="E42" s="47">
        <f>SUBTOTAL(9,E43:E43)</f>
        <v>15000</v>
      </c>
      <c r="F42" s="47">
        <f>SUBTOTAL(9,F43:F43)</f>
        <v>15000</v>
      </c>
    </row>
    <row r="43" spans="1:6" x14ac:dyDescent="0.3">
      <c r="A43" s="30" t="s">
        <v>182</v>
      </c>
      <c r="B43" s="31">
        <v>8364</v>
      </c>
      <c r="C43" s="31">
        <v>12000</v>
      </c>
      <c r="D43" s="31">
        <v>15000</v>
      </c>
      <c r="E43" s="31">
        <v>15000</v>
      </c>
      <c r="F43" s="31">
        <v>15000</v>
      </c>
    </row>
    <row r="44" spans="1:6" x14ac:dyDescent="0.3">
      <c r="A44" s="42" t="s">
        <v>183</v>
      </c>
      <c r="B44" s="43">
        <f>SUBTOTAL(9,B47:B47)</f>
        <v>4499.8500000000004</v>
      </c>
      <c r="C44" s="43">
        <f>SUBTOTAL(9,C47:C47)</f>
        <v>6000</v>
      </c>
      <c r="D44" s="43">
        <f>SUBTOTAL(9,D47:D47)</f>
        <v>6100</v>
      </c>
      <c r="E44" s="43">
        <f>SUBTOTAL(9,E47:E47)</f>
        <v>6100</v>
      </c>
      <c r="F44" s="43">
        <f>SUBTOTAL(9,F47:F47)</f>
        <v>6100</v>
      </c>
    </row>
    <row r="45" spans="1:6" x14ac:dyDescent="0.3">
      <c r="A45" s="44" t="s">
        <v>180</v>
      </c>
      <c r="B45" s="45">
        <f>SUBTOTAL(9,B47:B47)</f>
        <v>4499.8500000000004</v>
      </c>
      <c r="C45" s="45">
        <f>SUBTOTAL(9,C47:C47)</f>
        <v>6000</v>
      </c>
      <c r="D45" s="45">
        <f>SUBTOTAL(9,D47:D47)</f>
        <v>6100</v>
      </c>
      <c r="E45" s="45">
        <f>SUBTOTAL(9,E47:E47)</f>
        <v>6100</v>
      </c>
      <c r="F45" s="45">
        <f>SUBTOTAL(9,F47:F47)</f>
        <v>6100</v>
      </c>
    </row>
    <row r="46" spans="1:6" x14ac:dyDescent="0.3">
      <c r="A46" s="46" t="s">
        <v>181</v>
      </c>
      <c r="B46" s="47">
        <f>SUBTOTAL(9,B47:B47)</f>
        <v>4499.8500000000004</v>
      </c>
      <c r="C46" s="47">
        <f>SUBTOTAL(9,C47:C47)</f>
        <v>6000</v>
      </c>
      <c r="D46" s="47">
        <f>SUBTOTAL(9,D47:D47)</f>
        <v>6100</v>
      </c>
      <c r="E46" s="47">
        <f>SUBTOTAL(9,E47:E47)</f>
        <v>6100</v>
      </c>
      <c r="F46" s="47">
        <f>SUBTOTAL(9,F47:F47)</f>
        <v>6100</v>
      </c>
    </row>
    <row r="47" spans="1:6" x14ac:dyDescent="0.3">
      <c r="A47" s="30" t="s">
        <v>184</v>
      </c>
      <c r="B47" s="31">
        <v>4499.8500000000004</v>
      </c>
      <c r="C47" s="31">
        <v>6000</v>
      </c>
      <c r="D47" s="31">
        <v>6100</v>
      </c>
      <c r="E47" s="31">
        <v>6100</v>
      </c>
      <c r="F47" s="31">
        <v>6100</v>
      </c>
    </row>
    <row r="48" spans="1:6" x14ac:dyDescent="0.3">
      <c r="A48" s="42" t="s">
        <v>185</v>
      </c>
      <c r="B48" s="43">
        <f>SUBTOTAL(9,B51:B51)</f>
        <v>5400</v>
      </c>
      <c r="C48" s="43">
        <f>SUBTOTAL(9,C51:C51)</f>
        <v>7000</v>
      </c>
      <c r="D48" s="43">
        <f>SUBTOTAL(9,D51:D51)</f>
        <v>9000</v>
      </c>
      <c r="E48" s="43">
        <f>SUBTOTAL(9,E51:E51)</f>
        <v>9000</v>
      </c>
      <c r="F48" s="43">
        <f>SUBTOTAL(9,F51:F51)</f>
        <v>9000</v>
      </c>
    </row>
    <row r="49" spans="1:6" x14ac:dyDescent="0.3">
      <c r="A49" s="44" t="s">
        <v>180</v>
      </c>
      <c r="B49" s="45">
        <f>SUBTOTAL(9,B51:B51)</f>
        <v>5400</v>
      </c>
      <c r="C49" s="45">
        <f>SUBTOTAL(9,C51:C51)</f>
        <v>7000</v>
      </c>
      <c r="D49" s="45">
        <f>SUBTOTAL(9,D51:D51)</f>
        <v>9000</v>
      </c>
      <c r="E49" s="45">
        <f>SUBTOTAL(9,E51:E51)</f>
        <v>9000</v>
      </c>
      <c r="F49" s="45">
        <f>SUBTOTAL(9,F51:F51)</f>
        <v>9000</v>
      </c>
    </row>
    <row r="50" spans="1:6" x14ac:dyDescent="0.3">
      <c r="A50" s="46" t="s">
        <v>181</v>
      </c>
      <c r="B50" s="47">
        <f>SUBTOTAL(9,B51:B51)</f>
        <v>5400</v>
      </c>
      <c r="C50" s="47">
        <f>SUBTOTAL(9,C51:C51)</f>
        <v>7000</v>
      </c>
      <c r="D50" s="47">
        <f>SUBTOTAL(9,D51:D51)</f>
        <v>9000</v>
      </c>
      <c r="E50" s="47">
        <f>SUBTOTAL(9,E51:E51)</f>
        <v>9000</v>
      </c>
      <c r="F50" s="47">
        <f>SUBTOTAL(9,F51:F51)</f>
        <v>9000</v>
      </c>
    </row>
    <row r="51" spans="1:6" x14ac:dyDescent="0.3">
      <c r="A51" s="30" t="s">
        <v>184</v>
      </c>
      <c r="B51" s="31">
        <v>5400</v>
      </c>
      <c r="C51" s="31">
        <v>7000</v>
      </c>
      <c r="D51" s="31">
        <v>9000</v>
      </c>
      <c r="E51" s="31">
        <v>9000</v>
      </c>
      <c r="F51" s="31">
        <v>9000</v>
      </c>
    </row>
    <row r="52" spans="1:6" x14ac:dyDescent="0.3">
      <c r="A52" s="40" t="s">
        <v>186</v>
      </c>
      <c r="B52" s="41">
        <f>SUBTOTAL(9,B56:B91)</f>
        <v>137112.61000000002</v>
      </c>
      <c r="C52" s="41">
        <f>SUBTOTAL(9,C56:C91)</f>
        <v>317586</v>
      </c>
      <c r="D52" s="41">
        <f>SUBTOTAL(9,D56:D91)</f>
        <v>214210</v>
      </c>
      <c r="E52" s="41">
        <f>SUBTOTAL(9,E56:E91)</f>
        <v>214786</v>
      </c>
      <c r="F52" s="41">
        <f>SUBTOTAL(9,F56:F91)</f>
        <v>201586</v>
      </c>
    </row>
    <row r="53" spans="1:6" x14ac:dyDescent="0.3">
      <c r="A53" s="42" t="s">
        <v>187</v>
      </c>
      <c r="B53" s="43">
        <f>SUBTOTAL(9,B56:B56)</f>
        <v>5546.71</v>
      </c>
      <c r="C53" s="43">
        <f>SUBTOTAL(9,C56:C56)</f>
        <v>13000</v>
      </c>
      <c r="D53" s="43">
        <f>SUBTOTAL(9,D56:D56)</f>
        <v>13000</v>
      </c>
      <c r="E53" s="43">
        <f>SUBTOTAL(9,E56:E56)</f>
        <v>13000</v>
      </c>
      <c r="F53" s="43">
        <f>SUBTOTAL(9,F56:F56)</f>
        <v>13000</v>
      </c>
    </row>
    <row r="54" spans="1:6" x14ac:dyDescent="0.3">
      <c r="A54" s="44" t="s">
        <v>180</v>
      </c>
      <c r="B54" s="45">
        <f>SUBTOTAL(9,B56:B56)</f>
        <v>5546.71</v>
      </c>
      <c r="C54" s="45">
        <f>SUBTOTAL(9,C56:C56)</f>
        <v>13000</v>
      </c>
      <c r="D54" s="45">
        <f>SUBTOTAL(9,D56:D56)</f>
        <v>13000</v>
      </c>
      <c r="E54" s="45">
        <f>SUBTOTAL(9,E56:E56)</f>
        <v>13000</v>
      </c>
      <c r="F54" s="45">
        <f>SUBTOTAL(9,F56:F56)</f>
        <v>13000</v>
      </c>
    </row>
    <row r="55" spans="1:6" x14ac:dyDescent="0.3">
      <c r="A55" s="46" t="s">
        <v>181</v>
      </c>
      <c r="B55" s="47">
        <f>SUBTOTAL(9,B56:B56)</f>
        <v>5546.71</v>
      </c>
      <c r="C55" s="47">
        <f>SUBTOTAL(9,C56:C56)</f>
        <v>13000</v>
      </c>
      <c r="D55" s="47">
        <f>SUBTOTAL(9,D56:D56)</f>
        <v>13000</v>
      </c>
      <c r="E55" s="47">
        <f>SUBTOTAL(9,E56:E56)</f>
        <v>13000</v>
      </c>
      <c r="F55" s="47">
        <f>SUBTOTAL(9,F56:F56)</f>
        <v>13000</v>
      </c>
    </row>
    <row r="56" spans="1:6" x14ac:dyDescent="0.3">
      <c r="A56" s="30" t="s">
        <v>188</v>
      </c>
      <c r="B56" s="31">
        <v>5546.71</v>
      </c>
      <c r="C56" s="31">
        <v>13000</v>
      </c>
      <c r="D56" s="31">
        <v>13000</v>
      </c>
      <c r="E56" s="31">
        <v>13000</v>
      </c>
      <c r="F56" s="31">
        <v>13000</v>
      </c>
    </row>
    <row r="57" spans="1:6" x14ac:dyDescent="0.3">
      <c r="A57" s="42" t="s">
        <v>189</v>
      </c>
      <c r="B57" s="43">
        <f>SUBTOTAL(9,B60:B83)</f>
        <v>120803.27000000002</v>
      </c>
      <c r="C57" s="43">
        <f>SUBTOTAL(9,C60:C83)</f>
        <v>288186</v>
      </c>
      <c r="D57" s="43">
        <f>SUBTOTAL(9,D60:D83)</f>
        <v>195410</v>
      </c>
      <c r="E57" s="43">
        <f>SUBTOTAL(9,E60:E83)</f>
        <v>195986</v>
      </c>
      <c r="F57" s="43">
        <f>SUBTOTAL(9,F60:F83)</f>
        <v>182786</v>
      </c>
    </row>
    <row r="58" spans="1:6" x14ac:dyDescent="0.3">
      <c r="A58" s="44" t="s">
        <v>180</v>
      </c>
      <c r="B58" s="45">
        <f>SUBTOTAL(9,B60:B64)</f>
        <v>55888.98</v>
      </c>
      <c r="C58" s="45">
        <f>SUBTOTAL(9,C60:C64)</f>
        <v>117086</v>
      </c>
      <c r="D58" s="45">
        <f>SUBTOTAL(9,D60:D64)</f>
        <v>89210</v>
      </c>
      <c r="E58" s="45">
        <f>SUBTOTAL(9,E60:E64)</f>
        <v>89786</v>
      </c>
      <c r="F58" s="45">
        <f>SUBTOTAL(9,F60:F64)</f>
        <v>89786</v>
      </c>
    </row>
    <row r="59" spans="1:6" x14ac:dyDescent="0.3">
      <c r="A59" s="46" t="s">
        <v>181</v>
      </c>
      <c r="B59" s="47">
        <f>SUBTOTAL(9,B60:B62)</f>
        <v>54888.98</v>
      </c>
      <c r="C59" s="47">
        <f>SUBTOTAL(9,C60:C62)</f>
        <v>81786</v>
      </c>
      <c r="D59" s="47">
        <f>SUBTOTAL(9,D60:D62)</f>
        <v>85210</v>
      </c>
      <c r="E59" s="47">
        <f>SUBTOTAL(9,E60:E62)</f>
        <v>85786</v>
      </c>
      <c r="F59" s="47">
        <f>SUBTOTAL(9,F60:F62)</f>
        <v>85786</v>
      </c>
    </row>
    <row r="60" spans="1:6" x14ac:dyDescent="0.3">
      <c r="A60" s="30" t="s">
        <v>188</v>
      </c>
      <c r="B60" s="31">
        <v>54888.98</v>
      </c>
      <c r="C60" s="31">
        <v>78786</v>
      </c>
      <c r="D60" s="31">
        <v>75210</v>
      </c>
      <c r="E60" s="31">
        <v>75786</v>
      </c>
      <c r="F60" s="31">
        <v>75786</v>
      </c>
    </row>
    <row r="61" spans="1:6" x14ac:dyDescent="0.3">
      <c r="A61" s="30" t="s">
        <v>190</v>
      </c>
      <c r="B61" s="31"/>
      <c r="C61" s="31">
        <v>0</v>
      </c>
      <c r="D61" s="31">
        <v>7000</v>
      </c>
      <c r="E61" s="31">
        <v>7000</v>
      </c>
      <c r="F61" s="31">
        <v>7000</v>
      </c>
    </row>
    <row r="62" spans="1:6" x14ac:dyDescent="0.3">
      <c r="A62" s="30" t="s">
        <v>184</v>
      </c>
      <c r="B62" s="31">
        <v>0</v>
      </c>
      <c r="C62" s="31">
        <v>3000</v>
      </c>
      <c r="D62" s="31">
        <v>3000</v>
      </c>
      <c r="E62" s="31">
        <v>3000</v>
      </c>
      <c r="F62" s="31">
        <v>3000</v>
      </c>
    </row>
    <row r="63" spans="1:6" x14ac:dyDescent="0.3">
      <c r="A63" s="46" t="s">
        <v>191</v>
      </c>
      <c r="B63" s="47">
        <f>SUBTOTAL(9,B64:B64)</f>
        <v>1000</v>
      </c>
      <c r="C63" s="47">
        <f>SUBTOTAL(9,C64:C64)</f>
        <v>35300</v>
      </c>
      <c r="D63" s="47">
        <f>SUBTOTAL(9,D64:D64)</f>
        <v>4000</v>
      </c>
      <c r="E63" s="47">
        <f>SUBTOTAL(9,E64:E64)</f>
        <v>4000</v>
      </c>
      <c r="F63" s="47">
        <f>SUBTOTAL(9,F64:F64)</f>
        <v>4000</v>
      </c>
    </row>
    <row r="64" spans="1:6" x14ac:dyDescent="0.3">
      <c r="A64" s="30" t="s">
        <v>192</v>
      </c>
      <c r="B64" s="31">
        <v>1000</v>
      </c>
      <c r="C64" s="31">
        <v>35300</v>
      </c>
      <c r="D64" s="31">
        <v>4000</v>
      </c>
      <c r="E64" s="31">
        <v>4000</v>
      </c>
      <c r="F64" s="31">
        <v>4000</v>
      </c>
    </row>
    <row r="65" spans="1:6" x14ac:dyDescent="0.3">
      <c r="A65" s="44" t="s">
        <v>193</v>
      </c>
      <c r="B65" s="45">
        <f>SUBTOTAL(9,B67:B69)</f>
        <v>0</v>
      </c>
      <c r="C65" s="45">
        <f>SUBTOTAL(9,C67:C69)</f>
        <v>0</v>
      </c>
      <c r="D65" s="45">
        <f>SUBTOTAL(9,D67:D69)</f>
        <v>73200</v>
      </c>
      <c r="E65" s="45">
        <f>SUBTOTAL(9,E67:E69)</f>
        <v>73200</v>
      </c>
      <c r="F65" s="45">
        <f>SUBTOTAL(9,F67:F69)</f>
        <v>57000</v>
      </c>
    </row>
    <row r="66" spans="1:6" x14ac:dyDescent="0.3">
      <c r="A66" s="46" t="s">
        <v>191</v>
      </c>
      <c r="B66" s="47">
        <f>SUBTOTAL(9,B67:B67)</f>
        <v>0</v>
      </c>
      <c r="C66" s="47">
        <f>SUBTOTAL(9,C67:C67)</f>
        <v>0</v>
      </c>
      <c r="D66" s="47">
        <f>SUBTOTAL(9,D67:D67)</f>
        <v>16200</v>
      </c>
      <c r="E66" s="47">
        <f>SUBTOTAL(9,E67:E67)</f>
        <v>16200</v>
      </c>
      <c r="F66" s="47">
        <f>SUBTOTAL(9,F67:F67)</f>
        <v>0</v>
      </c>
    </row>
    <row r="67" spans="1:6" x14ac:dyDescent="0.3">
      <c r="A67" s="30" t="s">
        <v>192</v>
      </c>
      <c r="B67" s="31"/>
      <c r="C67" s="31">
        <v>0</v>
      </c>
      <c r="D67" s="31">
        <v>16200</v>
      </c>
      <c r="E67" s="31">
        <v>16200</v>
      </c>
      <c r="F67" s="31">
        <v>0</v>
      </c>
    </row>
    <row r="68" spans="1:6" x14ac:dyDescent="0.3">
      <c r="A68" s="46" t="s">
        <v>194</v>
      </c>
      <c r="B68" s="47">
        <f>SUBTOTAL(9,B69:B69)</f>
        <v>0</v>
      </c>
      <c r="C68" s="47">
        <f>SUBTOTAL(9,C69:C69)</f>
        <v>0</v>
      </c>
      <c r="D68" s="47">
        <f>SUBTOTAL(9,D69:D69)</f>
        <v>57000</v>
      </c>
      <c r="E68" s="47">
        <f>SUBTOTAL(9,E69:E69)</f>
        <v>57000</v>
      </c>
      <c r="F68" s="47">
        <f>SUBTOTAL(9,F69:F69)</f>
        <v>57000</v>
      </c>
    </row>
    <row r="69" spans="1:6" x14ac:dyDescent="0.3">
      <c r="A69" s="30" t="s">
        <v>195</v>
      </c>
      <c r="B69" s="31"/>
      <c r="C69" s="31">
        <v>0</v>
      </c>
      <c r="D69" s="31">
        <v>57000</v>
      </c>
      <c r="E69" s="31">
        <v>57000</v>
      </c>
      <c r="F69" s="31">
        <v>57000</v>
      </c>
    </row>
    <row r="70" spans="1:6" x14ac:dyDescent="0.3">
      <c r="A70" s="44" t="s">
        <v>196</v>
      </c>
      <c r="B70" s="45">
        <f>SUBTOTAL(9,B72:B77)</f>
        <v>60599.130000000005</v>
      </c>
      <c r="C70" s="45">
        <f>SUBTOTAL(9,C72:C77)</f>
        <v>164200</v>
      </c>
      <c r="D70" s="45">
        <f>SUBTOTAL(9,D72:D77)</f>
        <v>33000</v>
      </c>
      <c r="E70" s="45">
        <f>SUBTOTAL(9,E72:E77)</f>
        <v>33000</v>
      </c>
      <c r="F70" s="45">
        <f>SUBTOTAL(9,F72:F77)</f>
        <v>36000</v>
      </c>
    </row>
    <row r="71" spans="1:6" x14ac:dyDescent="0.3">
      <c r="A71" s="46" t="s">
        <v>181</v>
      </c>
      <c r="B71" s="47">
        <f>SUBTOTAL(9,B72:B72)</f>
        <v>2400</v>
      </c>
      <c r="C71" s="47">
        <f>SUBTOTAL(9,C72:C72)</f>
        <v>0</v>
      </c>
      <c r="D71" s="47">
        <f>SUBTOTAL(9,D72:D72)</f>
        <v>0</v>
      </c>
      <c r="E71" s="47">
        <f>SUBTOTAL(9,E72:E72)</f>
        <v>0</v>
      </c>
      <c r="F71" s="47">
        <f>SUBTOTAL(9,F72:F72)</f>
        <v>0</v>
      </c>
    </row>
    <row r="72" spans="1:6" x14ac:dyDescent="0.3">
      <c r="A72" s="30" t="s">
        <v>188</v>
      </c>
      <c r="B72" s="31">
        <v>2400</v>
      </c>
      <c r="C72" s="31">
        <v>0</v>
      </c>
      <c r="D72" s="31">
        <v>0</v>
      </c>
      <c r="E72" s="31">
        <v>0</v>
      </c>
      <c r="F72" s="31">
        <v>0</v>
      </c>
    </row>
    <row r="73" spans="1:6" x14ac:dyDescent="0.3">
      <c r="A73" s="46" t="s">
        <v>191</v>
      </c>
      <c r="B73" s="47">
        <f>SUBTOTAL(9,B74:B75)</f>
        <v>1948.65</v>
      </c>
      <c r="C73" s="47">
        <f>SUBTOTAL(9,C74:C75)</f>
        <v>107200</v>
      </c>
      <c r="D73" s="47">
        <f>SUBTOTAL(9,D74:D75)</f>
        <v>33000</v>
      </c>
      <c r="E73" s="47">
        <f>SUBTOTAL(9,E74:E75)</f>
        <v>33000</v>
      </c>
      <c r="F73" s="47">
        <f>SUBTOTAL(9,F74:F75)</f>
        <v>36000</v>
      </c>
    </row>
    <row r="74" spans="1:6" x14ac:dyDescent="0.3">
      <c r="A74" s="30" t="s">
        <v>197</v>
      </c>
      <c r="B74" s="31">
        <v>300</v>
      </c>
      <c r="C74" s="31">
        <v>30000</v>
      </c>
      <c r="D74" s="31">
        <v>30000</v>
      </c>
      <c r="E74" s="31">
        <v>30000</v>
      </c>
      <c r="F74" s="31">
        <v>30000</v>
      </c>
    </row>
    <row r="75" spans="1:6" x14ac:dyDescent="0.3">
      <c r="A75" s="30" t="s">
        <v>192</v>
      </c>
      <c r="B75" s="31">
        <v>1648.65</v>
      </c>
      <c r="C75" s="31">
        <v>77200</v>
      </c>
      <c r="D75" s="31">
        <v>3000</v>
      </c>
      <c r="E75" s="31">
        <v>3000</v>
      </c>
      <c r="F75" s="31">
        <v>6000</v>
      </c>
    </row>
    <row r="76" spans="1:6" x14ac:dyDescent="0.3">
      <c r="A76" s="46" t="s">
        <v>194</v>
      </c>
      <c r="B76" s="47">
        <f>SUBTOTAL(9,B77:B77)</f>
        <v>56250.48</v>
      </c>
      <c r="C76" s="47">
        <f>SUBTOTAL(9,C77:C77)</f>
        <v>57000</v>
      </c>
      <c r="D76" s="47">
        <f>SUBTOTAL(9,D77:D77)</f>
        <v>0</v>
      </c>
      <c r="E76" s="47">
        <f>SUBTOTAL(9,E77:E77)</f>
        <v>0</v>
      </c>
      <c r="F76" s="47">
        <f>SUBTOTAL(9,F77:F77)</f>
        <v>0</v>
      </c>
    </row>
    <row r="77" spans="1:6" x14ac:dyDescent="0.3">
      <c r="A77" s="30" t="s">
        <v>195</v>
      </c>
      <c r="B77" s="31">
        <v>56250.48</v>
      </c>
      <c r="C77" s="31">
        <v>57000</v>
      </c>
      <c r="D77" s="31">
        <v>0</v>
      </c>
      <c r="E77" s="31">
        <v>0</v>
      </c>
      <c r="F77" s="31">
        <v>0</v>
      </c>
    </row>
    <row r="78" spans="1:6" x14ac:dyDescent="0.3">
      <c r="A78" s="44" t="s">
        <v>198</v>
      </c>
      <c r="B78" s="45">
        <f>SUBTOTAL(9,B80:B80)</f>
        <v>4315.16</v>
      </c>
      <c r="C78" s="45">
        <f>SUBTOTAL(9,C80:C80)</f>
        <v>4500</v>
      </c>
      <c r="D78" s="45">
        <f>SUBTOTAL(9,D80:D80)</f>
        <v>0</v>
      </c>
      <c r="E78" s="45">
        <f>SUBTOTAL(9,E80:E80)</f>
        <v>0</v>
      </c>
      <c r="F78" s="45">
        <f>SUBTOTAL(9,F80:F80)</f>
        <v>0</v>
      </c>
    </row>
    <row r="79" spans="1:6" x14ac:dyDescent="0.3">
      <c r="A79" s="46" t="s">
        <v>181</v>
      </c>
      <c r="B79" s="47">
        <f>SUBTOTAL(9,B80:B80)</f>
        <v>4315.16</v>
      </c>
      <c r="C79" s="47">
        <f>SUBTOTAL(9,C80:C80)</f>
        <v>4500</v>
      </c>
      <c r="D79" s="47">
        <f>SUBTOTAL(9,D80:D80)</f>
        <v>0</v>
      </c>
      <c r="E79" s="47">
        <f>SUBTOTAL(9,E80:E80)</f>
        <v>0</v>
      </c>
      <c r="F79" s="47">
        <f>SUBTOTAL(9,F80:F80)</f>
        <v>0</v>
      </c>
    </row>
    <row r="80" spans="1:6" x14ac:dyDescent="0.3">
      <c r="A80" s="30" t="s">
        <v>190</v>
      </c>
      <c r="B80" s="31">
        <v>4315.16</v>
      </c>
      <c r="C80" s="31">
        <v>4500</v>
      </c>
      <c r="D80" s="31">
        <v>0</v>
      </c>
      <c r="E80" s="31">
        <v>0</v>
      </c>
      <c r="F80" s="31">
        <v>0</v>
      </c>
    </row>
    <row r="81" spans="1:6" x14ac:dyDescent="0.3">
      <c r="A81" s="44" t="s">
        <v>199</v>
      </c>
      <c r="B81" s="45">
        <f>SUBTOTAL(9,B83:B83)</f>
        <v>0</v>
      </c>
      <c r="C81" s="45">
        <f>SUBTOTAL(9,C83:C83)</f>
        <v>2400</v>
      </c>
      <c r="D81" s="45">
        <f>SUBTOTAL(9,D83:D83)</f>
        <v>0</v>
      </c>
      <c r="E81" s="45">
        <f>SUBTOTAL(9,E83:E83)</f>
        <v>0</v>
      </c>
      <c r="F81" s="45">
        <f>SUBTOTAL(9,F83:F83)</f>
        <v>0</v>
      </c>
    </row>
    <row r="82" spans="1:6" x14ac:dyDescent="0.3">
      <c r="A82" s="46" t="s">
        <v>181</v>
      </c>
      <c r="B82" s="47">
        <f>SUBTOTAL(9,B83:B83)</f>
        <v>0</v>
      </c>
      <c r="C82" s="47">
        <f>SUBTOTAL(9,C83:C83)</f>
        <v>2400</v>
      </c>
      <c r="D82" s="47">
        <f>SUBTOTAL(9,D83:D83)</f>
        <v>0</v>
      </c>
      <c r="E82" s="47">
        <f>SUBTOTAL(9,E83:E83)</f>
        <v>0</v>
      </c>
      <c r="F82" s="47">
        <f>SUBTOTAL(9,F83:F83)</f>
        <v>0</v>
      </c>
    </row>
    <row r="83" spans="1:6" x14ac:dyDescent="0.3">
      <c r="A83" s="30" t="s">
        <v>188</v>
      </c>
      <c r="B83" s="31">
        <v>0</v>
      </c>
      <c r="C83" s="31">
        <v>2400</v>
      </c>
      <c r="D83" s="31">
        <v>0</v>
      </c>
      <c r="E83" s="31">
        <v>0</v>
      </c>
      <c r="F83" s="31">
        <v>0</v>
      </c>
    </row>
    <row r="84" spans="1:6" x14ac:dyDescent="0.3">
      <c r="A84" s="42" t="s">
        <v>200</v>
      </c>
      <c r="B84" s="43">
        <f>SUBTOTAL(9,B87:B87)</f>
        <v>1791.76</v>
      </c>
      <c r="C84" s="43">
        <f>SUBTOTAL(9,C87:C87)</f>
        <v>1800</v>
      </c>
      <c r="D84" s="43">
        <f>SUBTOTAL(9,D87:D87)</f>
        <v>1800</v>
      </c>
      <c r="E84" s="43">
        <f>SUBTOTAL(9,E87:E87)</f>
        <v>1800</v>
      </c>
      <c r="F84" s="43">
        <f>SUBTOTAL(9,F87:F87)</f>
        <v>1800</v>
      </c>
    </row>
    <row r="85" spans="1:6" x14ac:dyDescent="0.3">
      <c r="A85" s="44" t="s">
        <v>180</v>
      </c>
      <c r="B85" s="45">
        <f>SUBTOTAL(9,B87:B87)</f>
        <v>1791.76</v>
      </c>
      <c r="C85" s="45">
        <f>SUBTOTAL(9,C87:C87)</f>
        <v>1800</v>
      </c>
      <c r="D85" s="45">
        <f>SUBTOTAL(9,D87:D87)</f>
        <v>1800</v>
      </c>
      <c r="E85" s="45">
        <f>SUBTOTAL(9,E87:E87)</f>
        <v>1800</v>
      </c>
      <c r="F85" s="45">
        <f>SUBTOTAL(9,F87:F87)</f>
        <v>1800</v>
      </c>
    </row>
    <row r="86" spans="1:6" x14ac:dyDescent="0.3">
      <c r="A86" s="46" t="s">
        <v>181</v>
      </c>
      <c r="B86" s="47">
        <f>SUBTOTAL(9,B87:B87)</f>
        <v>1791.76</v>
      </c>
      <c r="C86" s="47">
        <f>SUBTOTAL(9,C87:C87)</f>
        <v>1800</v>
      </c>
      <c r="D86" s="47">
        <f>SUBTOTAL(9,D87:D87)</f>
        <v>1800</v>
      </c>
      <c r="E86" s="47">
        <f>SUBTOTAL(9,E87:E87)</f>
        <v>1800</v>
      </c>
      <c r="F86" s="47">
        <f>SUBTOTAL(9,F87:F87)</f>
        <v>1800</v>
      </c>
    </row>
    <row r="87" spans="1:6" x14ac:dyDescent="0.3">
      <c r="A87" s="30" t="s">
        <v>184</v>
      </c>
      <c r="B87" s="31">
        <v>1791.76</v>
      </c>
      <c r="C87" s="31">
        <v>1800</v>
      </c>
      <c r="D87" s="31">
        <v>1800</v>
      </c>
      <c r="E87" s="31">
        <v>1800</v>
      </c>
      <c r="F87" s="31">
        <v>1800</v>
      </c>
    </row>
    <row r="88" spans="1:6" x14ac:dyDescent="0.3">
      <c r="A88" s="42" t="s">
        <v>201</v>
      </c>
      <c r="B88" s="43">
        <f>SUBTOTAL(9,B91:B91)</f>
        <v>8970.869999999999</v>
      </c>
      <c r="C88" s="43">
        <f>SUBTOTAL(9,C91:C91)</f>
        <v>14600</v>
      </c>
      <c r="D88" s="43">
        <f>SUBTOTAL(9,D91:D91)</f>
        <v>4000</v>
      </c>
      <c r="E88" s="43">
        <f>SUBTOTAL(9,E91:E91)</f>
        <v>4000</v>
      </c>
      <c r="F88" s="43">
        <f>SUBTOTAL(9,F91:F91)</f>
        <v>4000</v>
      </c>
    </row>
    <row r="89" spans="1:6" x14ac:dyDescent="0.3">
      <c r="A89" s="44" t="s">
        <v>180</v>
      </c>
      <c r="B89" s="45">
        <f>SUBTOTAL(9,B91:B91)</f>
        <v>8970.869999999999</v>
      </c>
      <c r="C89" s="45">
        <f>SUBTOTAL(9,C91:C91)</f>
        <v>14600</v>
      </c>
      <c r="D89" s="45">
        <f>SUBTOTAL(9,D91:D91)</f>
        <v>4000</v>
      </c>
      <c r="E89" s="45">
        <f>SUBTOTAL(9,E91:E91)</f>
        <v>4000</v>
      </c>
      <c r="F89" s="45">
        <f>SUBTOTAL(9,F91:F91)</f>
        <v>4000</v>
      </c>
    </row>
    <row r="90" spans="1:6" x14ac:dyDescent="0.3">
      <c r="A90" s="46" t="s">
        <v>181</v>
      </c>
      <c r="B90" s="47">
        <f>SUBTOTAL(9,B91:B91)</f>
        <v>8970.869999999999</v>
      </c>
      <c r="C90" s="47">
        <f>SUBTOTAL(9,C91:C91)</f>
        <v>14600</v>
      </c>
      <c r="D90" s="47">
        <f>SUBTOTAL(9,D91:D91)</f>
        <v>4000</v>
      </c>
      <c r="E90" s="47">
        <f>SUBTOTAL(9,E91:E91)</f>
        <v>4000</v>
      </c>
      <c r="F90" s="47">
        <f>SUBTOTAL(9,F91:F91)</f>
        <v>4000</v>
      </c>
    </row>
    <row r="91" spans="1:6" x14ac:dyDescent="0.3">
      <c r="A91" s="30" t="s">
        <v>188</v>
      </c>
      <c r="B91" s="31">
        <v>8970.869999999999</v>
      </c>
      <c r="C91" s="31">
        <v>14600</v>
      </c>
      <c r="D91" s="31">
        <v>4000</v>
      </c>
      <c r="E91" s="31">
        <v>4000</v>
      </c>
      <c r="F91" s="31">
        <v>4000</v>
      </c>
    </row>
    <row r="92" spans="1:6" x14ac:dyDescent="0.3">
      <c r="A92" s="40" t="s">
        <v>202</v>
      </c>
      <c r="B92" s="41">
        <f>SUBTOTAL(9,B96:B120)</f>
        <v>68498.149999999994</v>
      </c>
      <c r="C92" s="41">
        <f>SUBTOTAL(9,C96:C120)</f>
        <v>806829.02</v>
      </c>
      <c r="D92" s="41">
        <f>SUBTOTAL(9,D96:D120)</f>
        <v>692800</v>
      </c>
      <c r="E92" s="41">
        <f>SUBTOTAL(9,E96:E120)</f>
        <v>1392800</v>
      </c>
      <c r="F92" s="41">
        <f>SUBTOTAL(9,F96:F120)</f>
        <v>92800</v>
      </c>
    </row>
    <row r="93" spans="1:6" x14ac:dyDescent="0.3">
      <c r="A93" s="42" t="s">
        <v>203</v>
      </c>
      <c r="B93" s="43">
        <f>SUBTOTAL(9,B96:B97)</f>
        <v>1450</v>
      </c>
      <c r="C93" s="43">
        <f>SUBTOTAL(9,C96:C97)</f>
        <v>3000</v>
      </c>
      <c r="D93" s="43">
        <f>SUBTOTAL(9,D96:D97)</f>
        <v>3500</v>
      </c>
      <c r="E93" s="43">
        <f>SUBTOTAL(9,E96:E97)</f>
        <v>3500</v>
      </c>
      <c r="F93" s="43">
        <f>SUBTOTAL(9,F96:F97)</f>
        <v>3500</v>
      </c>
    </row>
    <row r="94" spans="1:6" x14ac:dyDescent="0.3">
      <c r="A94" s="44" t="s">
        <v>180</v>
      </c>
      <c r="B94" s="45">
        <f>SUBTOTAL(9,B96:B97)</f>
        <v>1450</v>
      </c>
      <c r="C94" s="45">
        <f>SUBTOTAL(9,C96:C97)</f>
        <v>3000</v>
      </c>
      <c r="D94" s="45">
        <f>SUBTOTAL(9,D96:D97)</f>
        <v>3500</v>
      </c>
      <c r="E94" s="45">
        <f>SUBTOTAL(9,E96:E97)</f>
        <v>3500</v>
      </c>
      <c r="F94" s="45">
        <f>SUBTOTAL(9,F96:F97)</f>
        <v>3500</v>
      </c>
    </row>
    <row r="95" spans="1:6" x14ac:dyDescent="0.3">
      <c r="A95" s="46" t="s">
        <v>181</v>
      </c>
      <c r="B95" s="47">
        <f>SUBTOTAL(9,B96:B97)</f>
        <v>1450</v>
      </c>
      <c r="C95" s="47">
        <f>SUBTOTAL(9,C96:C97)</f>
        <v>3000</v>
      </c>
      <c r="D95" s="47">
        <f>SUBTOTAL(9,D96:D97)</f>
        <v>3500</v>
      </c>
      <c r="E95" s="47">
        <f>SUBTOTAL(9,E96:E97)</f>
        <v>3500</v>
      </c>
      <c r="F95" s="47">
        <f>SUBTOTAL(9,F96:F97)</f>
        <v>3500</v>
      </c>
    </row>
    <row r="96" spans="1:6" x14ac:dyDescent="0.3">
      <c r="A96" s="30" t="s">
        <v>188</v>
      </c>
      <c r="B96" s="31">
        <v>1050</v>
      </c>
      <c r="C96" s="31">
        <v>1300</v>
      </c>
      <c r="D96" s="31">
        <v>1300</v>
      </c>
      <c r="E96" s="31">
        <v>1300</v>
      </c>
      <c r="F96" s="31">
        <v>1300</v>
      </c>
    </row>
    <row r="97" spans="1:6" x14ac:dyDescent="0.3">
      <c r="A97" s="30" t="s">
        <v>184</v>
      </c>
      <c r="B97" s="31">
        <v>400</v>
      </c>
      <c r="C97" s="31">
        <v>1700</v>
      </c>
      <c r="D97" s="31">
        <v>2200</v>
      </c>
      <c r="E97" s="31">
        <v>2200</v>
      </c>
      <c r="F97" s="31">
        <v>2200</v>
      </c>
    </row>
    <row r="98" spans="1:6" x14ac:dyDescent="0.3">
      <c r="A98" s="42" t="s">
        <v>204</v>
      </c>
      <c r="B98" s="43">
        <f>SUBTOTAL(9,B101:B107)</f>
        <v>51423.15</v>
      </c>
      <c r="C98" s="43">
        <f>SUBTOTAL(9,C101:C107)</f>
        <v>76000</v>
      </c>
      <c r="D98" s="43">
        <f>SUBTOTAL(9,D101:D107)</f>
        <v>89300</v>
      </c>
      <c r="E98" s="43">
        <f>SUBTOTAL(9,E101:E107)</f>
        <v>89300</v>
      </c>
      <c r="F98" s="43">
        <f>SUBTOTAL(9,F101:F107)</f>
        <v>89300</v>
      </c>
    </row>
    <row r="99" spans="1:6" x14ac:dyDescent="0.3">
      <c r="A99" s="44" t="s">
        <v>180</v>
      </c>
      <c r="B99" s="45">
        <f>SUBTOTAL(9,B101:B101)</f>
        <v>24423.16</v>
      </c>
      <c r="C99" s="45">
        <f>SUBTOTAL(9,C101:C101)</f>
        <v>48000</v>
      </c>
      <c r="D99" s="45">
        <f>SUBTOTAL(9,D101:D101)</f>
        <v>53000</v>
      </c>
      <c r="E99" s="45">
        <f>SUBTOTAL(9,E101:E101)</f>
        <v>53000</v>
      </c>
      <c r="F99" s="45">
        <f>SUBTOTAL(9,F101:F101)</f>
        <v>53000</v>
      </c>
    </row>
    <row r="100" spans="1:6" x14ac:dyDescent="0.3">
      <c r="A100" s="46" t="s">
        <v>181</v>
      </c>
      <c r="B100" s="47">
        <f>SUBTOTAL(9,B101:B101)</f>
        <v>24423.16</v>
      </c>
      <c r="C100" s="47">
        <f>SUBTOTAL(9,C101:C101)</f>
        <v>48000</v>
      </c>
      <c r="D100" s="47">
        <f>SUBTOTAL(9,D101:D101)</f>
        <v>53000</v>
      </c>
      <c r="E100" s="47">
        <f>SUBTOTAL(9,E101:E101)</f>
        <v>53000</v>
      </c>
      <c r="F100" s="47">
        <f>SUBTOTAL(9,F101:F101)</f>
        <v>53000</v>
      </c>
    </row>
    <row r="101" spans="1:6" x14ac:dyDescent="0.3">
      <c r="A101" s="30" t="s">
        <v>184</v>
      </c>
      <c r="B101" s="31">
        <v>24423.16</v>
      </c>
      <c r="C101" s="31">
        <v>48000</v>
      </c>
      <c r="D101" s="31">
        <v>53000</v>
      </c>
      <c r="E101" s="31">
        <v>53000</v>
      </c>
      <c r="F101" s="31">
        <v>53000</v>
      </c>
    </row>
    <row r="102" spans="1:6" x14ac:dyDescent="0.3">
      <c r="A102" s="44" t="s">
        <v>193</v>
      </c>
      <c r="B102" s="45">
        <f>SUBTOTAL(9,B104:B104)</f>
        <v>0</v>
      </c>
      <c r="C102" s="45">
        <f>SUBTOTAL(9,C104:C104)</f>
        <v>0</v>
      </c>
      <c r="D102" s="45">
        <f>SUBTOTAL(9,D104:D104)</f>
        <v>36300</v>
      </c>
      <c r="E102" s="45">
        <f>SUBTOTAL(9,E104:E104)</f>
        <v>36300</v>
      </c>
      <c r="F102" s="45">
        <f>SUBTOTAL(9,F104:F104)</f>
        <v>36300</v>
      </c>
    </row>
    <row r="103" spans="1:6" x14ac:dyDescent="0.3">
      <c r="A103" s="46" t="s">
        <v>181</v>
      </c>
      <c r="B103" s="47">
        <f>SUBTOTAL(9,B104:B104)</f>
        <v>0</v>
      </c>
      <c r="C103" s="47">
        <f>SUBTOTAL(9,C104:C104)</f>
        <v>0</v>
      </c>
      <c r="D103" s="47">
        <f>SUBTOTAL(9,D104:D104)</f>
        <v>36300</v>
      </c>
      <c r="E103" s="47">
        <f>SUBTOTAL(9,E104:E104)</f>
        <v>36300</v>
      </c>
      <c r="F103" s="47">
        <f>SUBTOTAL(9,F104:F104)</f>
        <v>36300</v>
      </c>
    </row>
    <row r="104" spans="1:6" x14ac:dyDescent="0.3">
      <c r="A104" s="30" t="s">
        <v>184</v>
      </c>
      <c r="B104" s="31"/>
      <c r="C104" s="31">
        <v>0</v>
      </c>
      <c r="D104" s="31">
        <v>36300</v>
      </c>
      <c r="E104" s="31">
        <v>36300</v>
      </c>
      <c r="F104" s="31">
        <v>36300</v>
      </c>
    </row>
    <row r="105" spans="1:6" x14ac:dyDescent="0.3">
      <c r="A105" s="44" t="s">
        <v>196</v>
      </c>
      <c r="B105" s="45">
        <f>SUBTOTAL(9,B107:B107)</f>
        <v>26999.99</v>
      </c>
      <c r="C105" s="45">
        <f>SUBTOTAL(9,C107:C107)</f>
        <v>28000</v>
      </c>
      <c r="D105" s="45">
        <f>SUBTOTAL(9,D107:D107)</f>
        <v>0</v>
      </c>
      <c r="E105" s="45">
        <f>SUBTOTAL(9,E107:E107)</f>
        <v>0</v>
      </c>
      <c r="F105" s="45">
        <f>SUBTOTAL(9,F107:F107)</f>
        <v>0</v>
      </c>
    </row>
    <row r="106" spans="1:6" x14ac:dyDescent="0.3">
      <c r="A106" s="46" t="s">
        <v>181</v>
      </c>
      <c r="B106" s="47">
        <f>SUBTOTAL(9,B107:B107)</f>
        <v>26999.99</v>
      </c>
      <c r="C106" s="47">
        <f>SUBTOTAL(9,C107:C107)</f>
        <v>28000</v>
      </c>
      <c r="D106" s="47">
        <f>SUBTOTAL(9,D107:D107)</f>
        <v>0</v>
      </c>
      <c r="E106" s="47">
        <f>SUBTOTAL(9,E107:E107)</f>
        <v>0</v>
      </c>
      <c r="F106" s="47">
        <f>SUBTOTAL(9,F107:F107)</f>
        <v>0</v>
      </c>
    </row>
    <row r="107" spans="1:6" x14ac:dyDescent="0.3">
      <c r="A107" s="30" t="s">
        <v>184</v>
      </c>
      <c r="B107" s="31">
        <v>26999.99</v>
      </c>
      <c r="C107" s="31">
        <v>28000</v>
      </c>
      <c r="D107" s="31">
        <v>0</v>
      </c>
      <c r="E107" s="31">
        <v>0</v>
      </c>
      <c r="F107" s="31">
        <v>0</v>
      </c>
    </row>
    <row r="108" spans="1:6" x14ac:dyDescent="0.3">
      <c r="A108" s="42" t="s">
        <v>205</v>
      </c>
      <c r="B108" s="43">
        <f>SUBTOTAL(9,B111:B120)</f>
        <v>15625</v>
      </c>
      <c r="C108" s="43">
        <f>SUBTOTAL(9,C111:C120)</f>
        <v>727829.02</v>
      </c>
      <c r="D108" s="43">
        <f>SUBTOTAL(9,D111:D120)</f>
        <v>600000</v>
      </c>
      <c r="E108" s="43">
        <f>SUBTOTAL(9,E111:E120)</f>
        <v>1300000</v>
      </c>
      <c r="F108" s="43">
        <f>SUBTOTAL(9,F111:F120)</f>
        <v>0</v>
      </c>
    </row>
    <row r="109" spans="1:6" x14ac:dyDescent="0.3">
      <c r="A109" s="44" t="s">
        <v>180</v>
      </c>
      <c r="B109" s="45">
        <f>SUBTOTAL(9,B111:B111)</f>
        <v>15625</v>
      </c>
      <c r="C109" s="45">
        <f>SUBTOTAL(9,C111:C111)</f>
        <v>217829.02</v>
      </c>
      <c r="D109" s="45">
        <f>SUBTOTAL(9,D111:D111)</f>
        <v>0</v>
      </c>
      <c r="E109" s="45">
        <f>SUBTOTAL(9,E111:E111)</f>
        <v>0</v>
      </c>
      <c r="F109" s="45">
        <f>SUBTOTAL(9,F111:F111)</f>
        <v>0</v>
      </c>
    </row>
    <row r="110" spans="1:6" x14ac:dyDescent="0.3">
      <c r="A110" s="46" t="s">
        <v>191</v>
      </c>
      <c r="B110" s="47">
        <f>SUBTOTAL(9,B111:B111)</f>
        <v>15625</v>
      </c>
      <c r="C110" s="47">
        <f>SUBTOTAL(9,C111:C111)</f>
        <v>217829.02</v>
      </c>
      <c r="D110" s="47">
        <f>SUBTOTAL(9,D111:D111)</f>
        <v>0</v>
      </c>
      <c r="E110" s="47">
        <f>SUBTOTAL(9,E111:E111)</f>
        <v>0</v>
      </c>
      <c r="F110" s="47">
        <f>SUBTOTAL(9,F111:F111)</f>
        <v>0</v>
      </c>
    </row>
    <row r="111" spans="1:6" x14ac:dyDescent="0.3">
      <c r="A111" s="30" t="s">
        <v>192</v>
      </c>
      <c r="B111" s="31">
        <v>15625</v>
      </c>
      <c r="C111" s="31">
        <v>217829.02</v>
      </c>
      <c r="D111" s="31">
        <v>0</v>
      </c>
      <c r="E111" s="31">
        <v>0</v>
      </c>
      <c r="F111" s="31">
        <v>0</v>
      </c>
    </row>
    <row r="112" spans="1:6" x14ac:dyDescent="0.3">
      <c r="A112" s="44" t="s">
        <v>206</v>
      </c>
      <c r="B112" s="45">
        <f>SUBTOTAL(9,B114:B114)</f>
        <v>0</v>
      </c>
      <c r="C112" s="45">
        <f>SUBTOTAL(9,C114:C114)</f>
        <v>510000</v>
      </c>
      <c r="D112" s="45">
        <f>SUBTOTAL(9,D114:D114)</f>
        <v>0</v>
      </c>
      <c r="E112" s="45">
        <f>SUBTOTAL(9,E114:E114)</f>
        <v>0</v>
      </c>
      <c r="F112" s="45">
        <f>SUBTOTAL(9,F114:F114)</f>
        <v>0</v>
      </c>
    </row>
    <row r="113" spans="1:6" x14ac:dyDescent="0.3">
      <c r="A113" s="46" t="s">
        <v>191</v>
      </c>
      <c r="B113" s="47">
        <f>SUBTOTAL(9,B114:B114)</f>
        <v>0</v>
      </c>
      <c r="C113" s="47">
        <f>SUBTOTAL(9,C114:C114)</f>
        <v>510000</v>
      </c>
      <c r="D113" s="47">
        <f>SUBTOTAL(9,D114:D114)</f>
        <v>0</v>
      </c>
      <c r="E113" s="47">
        <f>SUBTOTAL(9,E114:E114)</f>
        <v>0</v>
      </c>
      <c r="F113" s="47">
        <f>SUBTOTAL(9,F114:F114)</f>
        <v>0</v>
      </c>
    </row>
    <row r="114" spans="1:6" x14ac:dyDescent="0.3">
      <c r="A114" s="30" t="s">
        <v>192</v>
      </c>
      <c r="B114" s="31">
        <v>0</v>
      </c>
      <c r="C114" s="31">
        <v>510000</v>
      </c>
      <c r="D114" s="31">
        <v>0</v>
      </c>
      <c r="E114" s="31">
        <v>0</v>
      </c>
      <c r="F114" s="31">
        <v>0</v>
      </c>
    </row>
    <row r="115" spans="1:6" x14ac:dyDescent="0.3">
      <c r="A115" s="44" t="s">
        <v>207</v>
      </c>
      <c r="B115" s="45">
        <f>SUBTOTAL(9,B117:B117)</f>
        <v>0</v>
      </c>
      <c r="C115" s="45">
        <f>SUBTOTAL(9,C117:C117)</f>
        <v>0</v>
      </c>
      <c r="D115" s="45">
        <f>SUBTOTAL(9,D117:D117)</f>
        <v>600000</v>
      </c>
      <c r="E115" s="45">
        <f>SUBTOTAL(9,E117:E117)</f>
        <v>960000</v>
      </c>
      <c r="F115" s="45">
        <f>SUBTOTAL(9,F117:F117)</f>
        <v>0</v>
      </c>
    </row>
    <row r="116" spans="1:6" x14ac:dyDescent="0.3">
      <c r="A116" s="46" t="s">
        <v>191</v>
      </c>
      <c r="B116" s="47">
        <f>SUBTOTAL(9,B117:B117)</f>
        <v>0</v>
      </c>
      <c r="C116" s="47">
        <f>SUBTOTAL(9,C117:C117)</f>
        <v>0</v>
      </c>
      <c r="D116" s="47">
        <f>SUBTOTAL(9,D117:D117)</f>
        <v>600000</v>
      </c>
      <c r="E116" s="47">
        <f>SUBTOTAL(9,E117:E117)</f>
        <v>960000</v>
      </c>
      <c r="F116" s="47">
        <f>SUBTOTAL(9,F117:F117)</f>
        <v>0</v>
      </c>
    </row>
    <row r="117" spans="1:6" x14ac:dyDescent="0.3">
      <c r="A117" s="30" t="s">
        <v>192</v>
      </c>
      <c r="B117" s="31"/>
      <c r="C117" s="31">
        <v>0</v>
      </c>
      <c r="D117" s="31">
        <v>600000</v>
      </c>
      <c r="E117" s="31">
        <v>960000</v>
      </c>
      <c r="F117" s="31">
        <v>0</v>
      </c>
    </row>
    <row r="118" spans="1:6" x14ac:dyDescent="0.3">
      <c r="A118" s="44" t="s">
        <v>208</v>
      </c>
      <c r="B118" s="45">
        <f>SUBTOTAL(9,B120:B120)</f>
        <v>0</v>
      </c>
      <c r="C118" s="45">
        <f>SUBTOTAL(9,C120:C120)</f>
        <v>0</v>
      </c>
      <c r="D118" s="45">
        <f>SUBTOTAL(9,D120:D120)</f>
        <v>0</v>
      </c>
      <c r="E118" s="45">
        <f>SUBTOTAL(9,E120:E120)</f>
        <v>340000</v>
      </c>
      <c r="F118" s="45">
        <f>SUBTOTAL(9,F120:F120)</f>
        <v>0</v>
      </c>
    </row>
    <row r="119" spans="1:6" x14ac:dyDescent="0.3">
      <c r="A119" s="46" t="s">
        <v>191</v>
      </c>
      <c r="B119" s="47">
        <f>SUBTOTAL(9,B120:B120)</f>
        <v>0</v>
      </c>
      <c r="C119" s="47">
        <f>SUBTOTAL(9,C120:C120)</f>
        <v>0</v>
      </c>
      <c r="D119" s="47">
        <f>SUBTOTAL(9,D120:D120)</f>
        <v>0</v>
      </c>
      <c r="E119" s="47">
        <f>SUBTOTAL(9,E120:E120)</f>
        <v>340000</v>
      </c>
      <c r="F119" s="47">
        <f>SUBTOTAL(9,F120:F120)</f>
        <v>0</v>
      </c>
    </row>
    <row r="120" spans="1:6" x14ac:dyDescent="0.3">
      <c r="A120" s="30" t="s">
        <v>192</v>
      </c>
      <c r="B120" s="31"/>
      <c r="C120" s="31">
        <v>0</v>
      </c>
      <c r="D120" s="31">
        <v>0</v>
      </c>
      <c r="E120" s="31">
        <v>340000</v>
      </c>
      <c r="F120" s="31">
        <v>0</v>
      </c>
    </row>
    <row r="121" spans="1:6" x14ac:dyDescent="0.3">
      <c r="A121" s="40" t="s">
        <v>209</v>
      </c>
      <c r="B121" s="41">
        <f>SUBTOTAL(9,B125:B141)</f>
        <v>5631.33</v>
      </c>
      <c r="C121" s="41">
        <f>SUBTOTAL(9,C125:C141)</f>
        <v>41300</v>
      </c>
      <c r="D121" s="41">
        <f>SUBTOTAL(9,D125:D141)</f>
        <v>55300</v>
      </c>
      <c r="E121" s="41">
        <f>SUBTOTAL(9,E125:E141)</f>
        <v>55300</v>
      </c>
      <c r="F121" s="41">
        <f>SUBTOTAL(9,F125:F141)</f>
        <v>55300</v>
      </c>
    </row>
    <row r="122" spans="1:6" x14ac:dyDescent="0.3">
      <c r="A122" s="42" t="s">
        <v>210</v>
      </c>
      <c r="B122" s="43">
        <f>SUBTOTAL(9,B125:B128)</f>
        <v>5631.33</v>
      </c>
      <c r="C122" s="43">
        <f>SUBTOTAL(9,C125:C128)</f>
        <v>5300</v>
      </c>
      <c r="D122" s="43">
        <f>SUBTOTAL(9,D125:D128)</f>
        <v>5300</v>
      </c>
      <c r="E122" s="43">
        <f>SUBTOTAL(9,E125:E128)</f>
        <v>5300</v>
      </c>
      <c r="F122" s="43">
        <f>SUBTOTAL(9,F125:F128)</f>
        <v>5300</v>
      </c>
    </row>
    <row r="123" spans="1:6" x14ac:dyDescent="0.3">
      <c r="A123" s="44" t="s">
        <v>211</v>
      </c>
      <c r="B123" s="45">
        <f>SUBTOTAL(9,B125:B125)</f>
        <v>5631.33</v>
      </c>
      <c r="C123" s="45">
        <f>SUBTOTAL(9,C125:C125)</f>
        <v>5300</v>
      </c>
      <c r="D123" s="45">
        <f>SUBTOTAL(9,D125:D125)</f>
        <v>0</v>
      </c>
      <c r="E123" s="45">
        <f>SUBTOTAL(9,E125:E125)</f>
        <v>0</v>
      </c>
      <c r="F123" s="45">
        <f>SUBTOTAL(9,F125:F125)</f>
        <v>0</v>
      </c>
    </row>
    <row r="124" spans="1:6" x14ac:dyDescent="0.3">
      <c r="A124" s="46" t="s">
        <v>181</v>
      </c>
      <c r="B124" s="47">
        <f>SUBTOTAL(9,B125:B125)</f>
        <v>5631.33</v>
      </c>
      <c r="C124" s="47">
        <f>SUBTOTAL(9,C125:C125)</f>
        <v>5300</v>
      </c>
      <c r="D124" s="47">
        <f>SUBTOTAL(9,D125:D125)</f>
        <v>0</v>
      </c>
      <c r="E124" s="47">
        <f>SUBTOTAL(9,E125:E125)</f>
        <v>0</v>
      </c>
      <c r="F124" s="47">
        <f>SUBTOTAL(9,F125:F125)</f>
        <v>0</v>
      </c>
    </row>
    <row r="125" spans="1:6" x14ac:dyDescent="0.3">
      <c r="A125" s="30" t="s">
        <v>188</v>
      </c>
      <c r="B125" s="31">
        <v>5631.33</v>
      </c>
      <c r="C125" s="31">
        <v>5300</v>
      </c>
      <c r="D125" s="31">
        <v>0</v>
      </c>
      <c r="E125" s="31">
        <v>0</v>
      </c>
      <c r="F125" s="31">
        <v>0</v>
      </c>
    </row>
    <row r="126" spans="1:6" x14ac:dyDescent="0.3">
      <c r="A126" s="44" t="s">
        <v>212</v>
      </c>
      <c r="B126" s="45">
        <f>SUBTOTAL(9,B128:B128)</f>
        <v>0</v>
      </c>
      <c r="C126" s="45">
        <f>SUBTOTAL(9,C128:C128)</f>
        <v>0</v>
      </c>
      <c r="D126" s="45">
        <f>SUBTOTAL(9,D128:D128)</f>
        <v>5300</v>
      </c>
      <c r="E126" s="45">
        <f>SUBTOTAL(9,E128:E128)</f>
        <v>5300</v>
      </c>
      <c r="F126" s="45">
        <f>SUBTOTAL(9,F128:F128)</f>
        <v>5300</v>
      </c>
    </row>
    <row r="127" spans="1:6" x14ac:dyDescent="0.3">
      <c r="A127" s="46" t="s">
        <v>181</v>
      </c>
      <c r="B127" s="47">
        <f>SUBTOTAL(9,B128:B128)</f>
        <v>0</v>
      </c>
      <c r="C127" s="47">
        <f>SUBTOTAL(9,C128:C128)</f>
        <v>0</v>
      </c>
      <c r="D127" s="47">
        <f>SUBTOTAL(9,D128:D128)</f>
        <v>5300</v>
      </c>
      <c r="E127" s="47">
        <f>SUBTOTAL(9,E128:E128)</f>
        <v>5300</v>
      </c>
      <c r="F127" s="47">
        <f>SUBTOTAL(9,F128:F128)</f>
        <v>5300</v>
      </c>
    </row>
    <row r="128" spans="1:6" x14ac:dyDescent="0.3">
      <c r="A128" s="30" t="s">
        <v>188</v>
      </c>
      <c r="B128" s="31"/>
      <c r="C128" s="31">
        <v>0</v>
      </c>
      <c r="D128" s="31">
        <v>5300</v>
      </c>
      <c r="E128" s="31">
        <v>5300</v>
      </c>
      <c r="F128" s="31">
        <v>5300</v>
      </c>
    </row>
    <row r="129" spans="1:6" x14ac:dyDescent="0.3">
      <c r="A129" s="42" t="s">
        <v>213</v>
      </c>
      <c r="B129" s="43">
        <f>SUBTOTAL(9,B132:B141)</f>
        <v>0</v>
      </c>
      <c r="C129" s="43">
        <f>SUBTOTAL(9,C132:C141)</f>
        <v>36000</v>
      </c>
      <c r="D129" s="43">
        <v>20000</v>
      </c>
      <c r="E129" s="43">
        <v>20000</v>
      </c>
      <c r="F129" s="43">
        <v>20000</v>
      </c>
    </row>
    <row r="130" spans="1:6" x14ac:dyDescent="0.3">
      <c r="A130" s="44" t="s">
        <v>193</v>
      </c>
      <c r="B130" s="45">
        <f>SUBTOTAL(9,B132:B132)</f>
        <v>0</v>
      </c>
      <c r="C130" s="45">
        <f>SUBTOTAL(9,C132:C132)</f>
        <v>0</v>
      </c>
      <c r="D130" s="45">
        <f>SUBTOTAL(9,D132:D132)</f>
        <v>10000</v>
      </c>
      <c r="E130" s="45">
        <f>SUBTOTAL(9,E132:E132)</f>
        <v>10000</v>
      </c>
      <c r="F130" s="45">
        <f>SUBTOTAL(9,F132:F132)</f>
        <v>10000</v>
      </c>
    </row>
    <row r="131" spans="1:6" x14ac:dyDescent="0.3">
      <c r="A131" s="46" t="s">
        <v>181</v>
      </c>
      <c r="B131" s="47">
        <f>SUBTOTAL(9,B132:B132)</f>
        <v>0</v>
      </c>
      <c r="C131" s="47">
        <f>SUBTOTAL(9,C132:C132)</f>
        <v>0</v>
      </c>
      <c r="D131" s="47">
        <f>SUBTOTAL(9,D132:D132)</f>
        <v>10000</v>
      </c>
      <c r="E131" s="47">
        <f>SUBTOTAL(9,E132:E132)</f>
        <v>10000</v>
      </c>
      <c r="F131" s="47">
        <f>SUBTOTAL(9,F132:F132)</f>
        <v>10000</v>
      </c>
    </row>
    <row r="132" spans="1:6" x14ac:dyDescent="0.3">
      <c r="A132" s="30" t="s">
        <v>184</v>
      </c>
      <c r="B132" s="31"/>
      <c r="C132" s="31">
        <v>0</v>
      </c>
      <c r="D132" s="31">
        <v>10000</v>
      </c>
      <c r="E132" s="31">
        <v>10000</v>
      </c>
      <c r="F132" s="31">
        <v>10000</v>
      </c>
    </row>
    <row r="133" spans="1:6" x14ac:dyDescent="0.3">
      <c r="A133" s="44" t="s">
        <v>214</v>
      </c>
      <c r="B133" s="45">
        <f>SUBTOTAL(9,B135:B135)</f>
        <v>0</v>
      </c>
      <c r="C133" s="45">
        <f>SUBTOTAL(9,C135:C135)</f>
        <v>18000</v>
      </c>
      <c r="D133" s="45">
        <f>SUBTOTAL(9,D135:D135)</f>
        <v>0</v>
      </c>
      <c r="E133" s="45">
        <f>SUBTOTAL(9,E135:E135)</f>
        <v>0</v>
      </c>
      <c r="F133" s="45">
        <f>SUBTOTAL(9,F135:F135)</f>
        <v>0</v>
      </c>
    </row>
    <row r="134" spans="1:6" x14ac:dyDescent="0.3">
      <c r="A134" s="46" t="s">
        <v>181</v>
      </c>
      <c r="B134" s="47">
        <f>SUBTOTAL(9,B135:B135)</f>
        <v>0</v>
      </c>
      <c r="C134" s="47">
        <f>SUBTOTAL(9,C135:C135)</f>
        <v>18000</v>
      </c>
      <c r="D134" s="47">
        <f>SUBTOTAL(9,D135:D135)</f>
        <v>0</v>
      </c>
      <c r="E134" s="47">
        <f>SUBTOTAL(9,E135:E135)</f>
        <v>0</v>
      </c>
      <c r="F134" s="47">
        <f>SUBTOTAL(9,F135:F135)</f>
        <v>0</v>
      </c>
    </row>
    <row r="135" spans="1:6" x14ac:dyDescent="0.3">
      <c r="A135" s="30" t="s">
        <v>184</v>
      </c>
      <c r="B135" s="31">
        <v>0</v>
      </c>
      <c r="C135" s="31">
        <v>18000</v>
      </c>
      <c r="D135" s="31">
        <v>0</v>
      </c>
      <c r="E135" s="31">
        <v>0</v>
      </c>
      <c r="F135" s="31">
        <v>0</v>
      </c>
    </row>
    <row r="136" spans="1:6" x14ac:dyDescent="0.3">
      <c r="A136" s="44" t="s">
        <v>196</v>
      </c>
      <c r="B136" s="45">
        <f>SUBTOTAL(9,B138:B138)</f>
        <v>0</v>
      </c>
      <c r="C136" s="45">
        <f>SUBTOTAL(9,C138:C138)</f>
        <v>18000</v>
      </c>
      <c r="D136" s="45">
        <v>10000</v>
      </c>
      <c r="E136" s="45">
        <v>10000</v>
      </c>
      <c r="F136" s="45">
        <v>10000</v>
      </c>
    </row>
    <row r="137" spans="1:6" x14ac:dyDescent="0.3">
      <c r="A137" s="46" t="s">
        <v>181</v>
      </c>
      <c r="B137" s="47">
        <f>SUBTOTAL(9,B138:B138)</f>
        <v>0</v>
      </c>
      <c r="C137" s="47">
        <f>SUBTOTAL(9,C138:C138)</f>
        <v>18000</v>
      </c>
      <c r="D137" s="47">
        <f>SUBTOTAL(9,D138:D138)</f>
        <v>10000</v>
      </c>
      <c r="E137" s="47">
        <f>SUBTOTAL(9,E138:E138)</f>
        <v>10000</v>
      </c>
      <c r="F137" s="47">
        <f>SUBTOTAL(9,F138:F138)</f>
        <v>10000</v>
      </c>
    </row>
    <row r="138" spans="1:6" x14ac:dyDescent="0.3">
      <c r="A138" s="30" t="s">
        <v>184</v>
      </c>
      <c r="B138" s="31">
        <v>0</v>
      </c>
      <c r="C138" s="31">
        <v>18000</v>
      </c>
      <c r="D138" s="31">
        <v>10000</v>
      </c>
      <c r="E138" s="31">
        <v>10000</v>
      </c>
      <c r="F138" s="31">
        <v>10000</v>
      </c>
    </row>
    <row r="139" spans="1:6" x14ac:dyDescent="0.3">
      <c r="A139" s="44" t="s">
        <v>215</v>
      </c>
      <c r="B139" s="45">
        <f>SUBTOTAL(9,B141:B141)</f>
        <v>0</v>
      </c>
      <c r="C139" s="45">
        <f>SUBTOTAL(9,C141:C141)</f>
        <v>0</v>
      </c>
      <c r="D139" s="45">
        <v>0</v>
      </c>
      <c r="E139" s="45">
        <v>0</v>
      </c>
      <c r="F139" s="45">
        <v>0</v>
      </c>
    </row>
    <row r="140" spans="1:6" x14ac:dyDescent="0.3">
      <c r="A140" s="46" t="s">
        <v>181</v>
      </c>
      <c r="B140" s="47">
        <f>SUBTOTAL(9,B141:B141)</f>
        <v>0</v>
      </c>
      <c r="C140" s="47">
        <f>SUBTOTAL(9,C141:C141)</f>
        <v>0</v>
      </c>
      <c r="D140" s="47">
        <f>SUBTOTAL(9,D141:D141)</f>
        <v>0</v>
      </c>
      <c r="E140" s="47">
        <f>SUBTOTAL(9,E141:E141)</f>
        <v>0</v>
      </c>
      <c r="F140" s="47">
        <f>SUBTOTAL(9,F141:F141)</f>
        <v>0</v>
      </c>
    </row>
    <row r="141" spans="1:6" x14ac:dyDescent="0.3">
      <c r="A141" s="30" t="s">
        <v>184</v>
      </c>
      <c r="B141" s="31"/>
      <c r="C141" s="31">
        <v>0</v>
      </c>
      <c r="D141" s="31">
        <v>0</v>
      </c>
      <c r="E141" s="31">
        <v>0</v>
      </c>
      <c r="F141" s="31">
        <v>0</v>
      </c>
    </row>
    <row r="142" spans="1:6" x14ac:dyDescent="0.3">
      <c r="A142" s="40" t="s">
        <v>216</v>
      </c>
      <c r="B142" s="41">
        <v>662700.42000000004</v>
      </c>
      <c r="C142" s="41">
        <f>SUBTOTAL(9,C146:C308)</f>
        <v>1763102</v>
      </c>
      <c r="D142" s="41">
        <f>SUBTOTAL(9,D146:D308)</f>
        <v>2572001.9699999997</v>
      </c>
      <c r="E142" s="41">
        <f>SUBTOTAL(9,E146:E308)</f>
        <v>2039002</v>
      </c>
      <c r="F142" s="41">
        <f>SUBTOTAL(9,F146:F308)</f>
        <v>1380888.7</v>
      </c>
    </row>
    <row r="143" spans="1:6" x14ac:dyDescent="0.3">
      <c r="A143" s="42" t="s">
        <v>217</v>
      </c>
      <c r="B143" s="43">
        <f>SUBTOTAL(9,B146:B152)</f>
        <v>8113.01</v>
      </c>
      <c r="C143" s="43">
        <f>SUBTOTAL(9,C146:C152)</f>
        <v>12000</v>
      </c>
      <c r="D143" s="43">
        <f>SUBTOTAL(9,D146:D152)</f>
        <v>12000</v>
      </c>
      <c r="E143" s="43">
        <f>SUBTOTAL(9,E146:E152)</f>
        <v>12000</v>
      </c>
      <c r="F143" s="43">
        <f>SUBTOTAL(9,F146:F152)</f>
        <v>12000</v>
      </c>
    </row>
    <row r="144" spans="1:6" x14ac:dyDescent="0.3">
      <c r="A144" s="44" t="s">
        <v>180</v>
      </c>
      <c r="B144" s="45">
        <f>SUBTOTAL(9,B146:B146)</f>
        <v>0</v>
      </c>
      <c r="C144" s="45">
        <f>SUBTOTAL(9,C146:C146)</f>
        <v>0</v>
      </c>
      <c r="D144" s="45">
        <f>SUBTOTAL(9,D146:D146)</f>
        <v>11200</v>
      </c>
      <c r="E144" s="45">
        <f>SUBTOTAL(9,E146:E146)</f>
        <v>11200</v>
      </c>
      <c r="F144" s="45">
        <f>SUBTOTAL(9,F146:F146)</f>
        <v>11200</v>
      </c>
    </row>
    <row r="145" spans="1:6" x14ac:dyDescent="0.3">
      <c r="A145" s="46" t="s">
        <v>181</v>
      </c>
      <c r="B145" s="47">
        <f>SUBTOTAL(9,B146:B146)</f>
        <v>0</v>
      </c>
      <c r="C145" s="47">
        <f>SUBTOTAL(9,C146:C146)</f>
        <v>0</v>
      </c>
      <c r="D145" s="47">
        <f>SUBTOTAL(9,D146:D146)</f>
        <v>11200</v>
      </c>
      <c r="E145" s="47">
        <f>SUBTOTAL(9,E146:E146)</f>
        <v>11200</v>
      </c>
      <c r="F145" s="47">
        <f>SUBTOTAL(9,F146:F146)</f>
        <v>11200</v>
      </c>
    </row>
    <row r="146" spans="1:6" x14ac:dyDescent="0.3">
      <c r="A146" s="30" t="s">
        <v>188</v>
      </c>
      <c r="B146" s="31"/>
      <c r="C146" s="31">
        <v>0</v>
      </c>
      <c r="D146" s="31">
        <v>11200</v>
      </c>
      <c r="E146" s="31">
        <v>11200</v>
      </c>
      <c r="F146" s="31">
        <v>11200</v>
      </c>
    </row>
    <row r="147" spans="1:6" x14ac:dyDescent="0.3">
      <c r="A147" s="44" t="s">
        <v>211</v>
      </c>
      <c r="B147" s="45">
        <f>SUBTOTAL(9,B149:B149)</f>
        <v>8113.01</v>
      </c>
      <c r="C147" s="45">
        <f>SUBTOTAL(9,C149:C149)</f>
        <v>12000</v>
      </c>
      <c r="D147" s="45">
        <f>SUBTOTAL(9,D149:D149)</f>
        <v>0</v>
      </c>
      <c r="E147" s="45">
        <f>SUBTOTAL(9,E149:E149)</f>
        <v>0</v>
      </c>
      <c r="F147" s="45">
        <f>SUBTOTAL(9,F149:F149)</f>
        <v>0</v>
      </c>
    </row>
    <row r="148" spans="1:6" x14ac:dyDescent="0.3">
      <c r="A148" s="46" t="s">
        <v>181</v>
      </c>
      <c r="B148" s="47">
        <f>SUBTOTAL(9,B149:B149)</f>
        <v>8113.01</v>
      </c>
      <c r="C148" s="47">
        <f>SUBTOTAL(9,C149:C149)</f>
        <v>12000</v>
      </c>
      <c r="D148" s="47">
        <f>SUBTOTAL(9,D149:D149)</f>
        <v>0</v>
      </c>
      <c r="E148" s="47">
        <f>SUBTOTAL(9,E149:E149)</f>
        <v>0</v>
      </c>
      <c r="F148" s="47">
        <f>SUBTOTAL(9,F149:F149)</f>
        <v>0</v>
      </c>
    </row>
    <row r="149" spans="1:6" x14ac:dyDescent="0.3">
      <c r="A149" s="30" t="s">
        <v>188</v>
      </c>
      <c r="B149" s="31">
        <v>8113.01</v>
      </c>
      <c r="C149" s="31">
        <v>12000</v>
      </c>
      <c r="D149" s="31">
        <v>0</v>
      </c>
      <c r="E149" s="31">
        <v>0</v>
      </c>
      <c r="F149" s="31">
        <v>0</v>
      </c>
    </row>
    <row r="150" spans="1:6" x14ac:dyDescent="0.3">
      <c r="A150" s="44" t="s">
        <v>212</v>
      </c>
      <c r="B150" s="45">
        <f>SUBTOTAL(9,B152:B152)</f>
        <v>0</v>
      </c>
      <c r="C150" s="45">
        <f>SUBTOTAL(9,C152:C152)</f>
        <v>0</v>
      </c>
      <c r="D150" s="45">
        <f>SUBTOTAL(9,D152:D152)</f>
        <v>800</v>
      </c>
      <c r="E150" s="45">
        <f>SUBTOTAL(9,E152:E152)</f>
        <v>800</v>
      </c>
      <c r="F150" s="45">
        <f>SUBTOTAL(9,F152:F152)</f>
        <v>800</v>
      </c>
    </row>
    <row r="151" spans="1:6" x14ac:dyDescent="0.3">
      <c r="A151" s="46" t="s">
        <v>181</v>
      </c>
      <c r="B151" s="47">
        <f>SUBTOTAL(9,B152:B152)</f>
        <v>0</v>
      </c>
      <c r="C151" s="47">
        <f>SUBTOTAL(9,C152:C152)</f>
        <v>0</v>
      </c>
      <c r="D151" s="47">
        <f>SUBTOTAL(9,D152:D152)</f>
        <v>800</v>
      </c>
      <c r="E151" s="47">
        <f>SUBTOTAL(9,E152:E152)</f>
        <v>800</v>
      </c>
      <c r="F151" s="47">
        <f>SUBTOTAL(9,F152:F152)</f>
        <v>800</v>
      </c>
    </row>
    <row r="152" spans="1:6" x14ac:dyDescent="0.3">
      <c r="A152" s="30" t="s">
        <v>188</v>
      </c>
      <c r="B152" s="31"/>
      <c r="C152" s="31">
        <v>0</v>
      </c>
      <c r="D152" s="31">
        <v>800</v>
      </c>
      <c r="E152" s="31">
        <v>800</v>
      </c>
      <c r="F152" s="31">
        <v>800</v>
      </c>
    </row>
    <row r="153" spans="1:6" x14ac:dyDescent="0.3">
      <c r="A153" s="42" t="s">
        <v>218</v>
      </c>
      <c r="B153" s="43">
        <v>129710.19</v>
      </c>
      <c r="C153" s="43">
        <f>SUBTOTAL(9,C156:C183)</f>
        <v>152902</v>
      </c>
      <c r="D153" s="43">
        <f>SUBTOTAL(9,D156:D183)</f>
        <v>153602</v>
      </c>
      <c r="E153" s="43">
        <f>SUBTOTAL(9,E156:E183)</f>
        <v>153602</v>
      </c>
      <c r="F153" s="43">
        <f>SUBTOTAL(9,F156:F183)</f>
        <v>154102</v>
      </c>
    </row>
    <row r="154" spans="1:6" x14ac:dyDescent="0.3">
      <c r="A154" s="44" t="s">
        <v>180</v>
      </c>
      <c r="B154" s="45">
        <f>SUBTOTAL(9,B156:B158)</f>
        <v>21368.62</v>
      </c>
      <c r="C154" s="45">
        <f>SUBTOTAL(9,C156:C158)</f>
        <v>46222</v>
      </c>
      <c r="D154" s="45">
        <f>SUBTOTAL(9,D156:D158)</f>
        <v>51722</v>
      </c>
      <c r="E154" s="45">
        <f>SUBTOTAL(9,E156:E158)</f>
        <v>54222</v>
      </c>
      <c r="F154" s="45">
        <f>SUBTOTAL(9,F156:F158)</f>
        <v>52222</v>
      </c>
    </row>
    <row r="155" spans="1:6" x14ac:dyDescent="0.3">
      <c r="A155" s="46" t="s">
        <v>181</v>
      </c>
      <c r="B155" s="47">
        <f>SUBTOTAL(9,B156:B156)</f>
        <v>21368.62</v>
      </c>
      <c r="C155" s="47">
        <f>SUBTOTAL(9,C156:C156)</f>
        <v>25222</v>
      </c>
      <c r="D155" s="47">
        <f>SUBTOTAL(9,D156:D156)</f>
        <v>30722</v>
      </c>
      <c r="E155" s="47">
        <f>SUBTOTAL(9,E156:E156)</f>
        <v>33222</v>
      </c>
      <c r="F155" s="47">
        <f>SUBTOTAL(9,F156:F156)</f>
        <v>31222</v>
      </c>
    </row>
    <row r="156" spans="1:6" x14ac:dyDescent="0.3">
      <c r="A156" s="30" t="s">
        <v>188</v>
      </c>
      <c r="B156" s="31">
        <v>21368.62</v>
      </c>
      <c r="C156" s="31">
        <v>25222</v>
      </c>
      <c r="D156" s="31">
        <v>30722</v>
      </c>
      <c r="E156" s="31">
        <v>33222</v>
      </c>
      <c r="F156" s="31">
        <v>31222</v>
      </c>
    </row>
    <row r="157" spans="1:6" x14ac:dyDescent="0.3">
      <c r="A157" s="46" t="s">
        <v>191</v>
      </c>
      <c r="B157" s="47">
        <f>SUBTOTAL(9,B158:B158)</f>
        <v>0</v>
      </c>
      <c r="C157" s="47">
        <f>SUBTOTAL(9,C158:C158)</f>
        <v>21000</v>
      </c>
      <c r="D157" s="47">
        <f>SUBTOTAL(9,D158:D158)</f>
        <v>21000</v>
      </c>
      <c r="E157" s="47">
        <f>SUBTOTAL(9,E158:E158)</f>
        <v>21000</v>
      </c>
      <c r="F157" s="47">
        <f>SUBTOTAL(9,F158:F158)</f>
        <v>21000</v>
      </c>
    </row>
    <row r="158" spans="1:6" x14ac:dyDescent="0.3">
      <c r="A158" s="30" t="s">
        <v>192</v>
      </c>
      <c r="B158" s="31">
        <v>0</v>
      </c>
      <c r="C158" s="31">
        <v>21000</v>
      </c>
      <c r="D158" s="31">
        <v>21000</v>
      </c>
      <c r="E158" s="31">
        <v>21000</v>
      </c>
      <c r="F158" s="31">
        <v>21000</v>
      </c>
    </row>
    <row r="159" spans="1:6" x14ac:dyDescent="0.3">
      <c r="A159" s="44" t="s">
        <v>219</v>
      </c>
      <c r="B159" s="45">
        <f>SUBTOTAL(9,B161:B161)</f>
        <v>0</v>
      </c>
      <c r="C159" s="45">
        <f>SUBTOTAL(9,C161:C161)</f>
        <v>5400</v>
      </c>
      <c r="D159" s="45">
        <f>SUBTOTAL(9,D161:D161)</f>
        <v>5400</v>
      </c>
      <c r="E159" s="45">
        <f>SUBTOTAL(9,E161:E161)</f>
        <v>5400</v>
      </c>
      <c r="F159" s="45">
        <f>SUBTOTAL(9,F161:F161)</f>
        <v>5400</v>
      </c>
    </row>
    <row r="160" spans="1:6" x14ac:dyDescent="0.3">
      <c r="A160" s="46" t="s">
        <v>181</v>
      </c>
      <c r="B160" s="47">
        <f>SUBTOTAL(9,B161:B161)</f>
        <v>0</v>
      </c>
      <c r="C160" s="47">
        <f>SUBTOTAL(9,C161:C161)</f>
        <v>5400</v>
      </c>
      <c r="D160" s="47">
        <f>SUBTOTAL(9,D161:D161)</f>
        <v>5400</v>
      </c>
      <c r="E160" s="47">
        <f>SUBTOTAL(9,E161:E161)</f>
        <v>5400</v>
      </c>
      <c r="F160" s="47">
        <f>SUBTOTAL(9,F161:F161)</f>
        <v>5400</v>
      </c>
    </row>
    <row r="161" spans="1:6" x14ac:dyDescent="0.3">
      <c r="A161" s="30" t="s">
        <v>188</v>
      </c>
      <c r="B161" s="31">
        <v>0</v>
      </c>
      <c r="C161" s="31">
        <v>5400</v>
      </c>
      <c r="D161" s="31">
        <v>5400</v>
      </c>
      <c r="E161" s="31">
        <v>5400</v>
      </c>
      <c r="F161" s="31">
        <v>5400</v>
      </c>
    </row>
    <row r="162" spans="1:6" x14ac:dyDescent="0.3">
      <c r="A162" s="44" t="s">
        <v>220</v>
      </c>
      <c r="B162" s="45">
        <f>SUBTOTAL(9,B164:B164)</f>
        <v>0</v>
      </c>
      <c r="C162" s="45">
        <f>SUBTOTAL(9,C164:C164)</f>
        <v>0</v>
      </c>
      <c r="D162" s="45">
        <f>SUBTOTAL(9,D164:D164)</f>
        <v>55000</v>
      </c>
      <c r="E162" s="45">
        <f>SUBTOTAL(9,E164:E164)</f>
        <v>55000</v>
      </c>
      <c r="F162" s="45">
        <f>SUBTOTAL(9,F164:F164)</f>
        <v>55000</v>
      </c>
    </row>
    <row r="163" spans="1:6" x14ac:dyDescent="0.3">
      <c r="A163" s="46" t="s">
        <v>181</v>
      </c>
      <c r="B163" s="47">
        <f>SUBTOTAL(9,B164:B164)</f>
        <v>0</v>
      </c>
      <c r="C163" s="47">
        <f>SUBTOTAL(9,C164:C164)</f>
        <v>0</v>
      </c>
      <c r="D163" s="47">
        <f>SUBTOTAL(9,D164:D164)</f>
        <v>55000</v>
      </c>
      <c r="E163" s="47">
        <f>SUBTOTAL(9,E164:E164)</f>
        <v>55000</v>
      </c>
      <c r="F163" s="47">
        <f>SUBTOTAL(9,F164:F164)</f>
        <v>55000</v>
      </c>
    </row>
    <row r="164" spans="1:6" x14ac:dyDescent="0.3">
      <c r="A164" s="30" t="s">
        <v>188</v>
      </c>
      <c r="B164" s="31"/>
      <c r="C164" s="31">
        <v>0</v>
      </c>
      <c r="D164" s="31">
        <v>55000</v>
      </c>
      <c r="E164" s="31">
        <v>55000</v>
      </c>
      <c r="F164" s="31">
        <v>55000</v>
      </c>
    </row>
    <row r="165" spans="1:6" x14ac:dyDescent="0.3">
      <c r="A165" s="44" t="s">
        <v>211</v>
      </c>
      <c r="B165" s="45">
        <f>SUBTOTAL(9,B167:B167)</f>
        <v>75596.2</v>
      </c>
      <c r="C165" s="45">
        <f>SUBTOTAL(9,C167:C167)</f>
        <v>76780</v>
      </c>
      <c r="D165" s="45">
        <f>SUBTOTAL(9,D167:D167)</f>
        <v>0</v>
      </c>
      <c r="E165" s="45">
        <f>SUBTOTAL(9,E167:E167)</f>
        <v>0</v>
      </c>
      <c r="F165" s="45">
        <f>SUBTOTAL(9,F167:F167)</f>
        <v>0</v>
      </c>
    </row>
    <row r="166" spans="1:6" x14ac:dyDescent="0.3">
      <c r="A166" s="46" t="s">
        <v>181</v>
      </c>
      <c r="B166" s="47">
        <f>SUBTOTAL(9,B167:B167)</f>
        <v>75596.2</v>
      </c>
      <c r="C166" s="47">
        <f>SUBTOTAL(9,C167:C167)</f>
        <v>76780</v>
      </c>
      <c r="D166" s="47">
        <f>SUBTOTAL(9,D167:D167)</f>
        <v>0</v>
      </c>
      <c r="E166" s="47">
        <f>SUBTOTAL(9,E167:E167)</f>
        <v>0</v>
      </c>
      <c r="F166" s="47">
        <f>SUBTOTAL(9,F167:F167)</f>
        <v>0</v>
      </c>
    </row>
    <row r="167" spans="1:6" x14ac:dyDescent="0.3">
      <c r="A167" s="30" t="s">
        <v>188</v>
      </c>
      <c r="B167" s="31">
        <v>75596.2</v>
      </c>
      <c r="C167" s="31">
        <v>76780</v>
      </c>
      <c r="D167" s="31">
        <v>0</v>
      </c>
      <c r="E167" s="31">
        <v>0</v>
      </c>
      <c r="F167" s="31">
        <v>0</v>
      </c>
    </row>
    <row r="168" spans="1:6" x14ac:dyDescent="0.3">
      <c r="A168" s="44" t="s">
        <v>212</v>
      </c>
      <c r="B168" s="45">
        <f>SUBTOTAL(9,B170:B170)</f>
        <v>0</v>
      </c>
      <c r="C168" s="45">
        <f>SUBTOTAL(9,C170:C170)</f>
        <v>0</v>
      </c>
      <c r="D168" s="45">
        <f>SUBTOTAL(9,D170:D170)</f>
        <v>20480</v>
      </c>
      <c r="E168" s="45">
        <f>SUBTOTAL(9,E170:E170)</f>
        <v>17980</v>
      </c>
      <c r="F168" s="45">
        <f>SUBTOTAL(9,F170:F170)</f>
        <v>20480</v>
      </c>
    </row>
    <row r="169" spans="1:6" x14ac:dyDescent="0.3">
      <c r="A169" s="46" t="s">
        <v>181</v>
      </c>
      <c r="B169" s="47">
        <f>SUBTOTAL(9,B170:B170)</f>
        <v>0</v>
      </c>
      <c r="C169" s="47">
        <f>SUBTOTAL(9,C170:C170)</f>
        <v>0</v>
      </c>
      <c r="D169" s="47">
        <f>SUBTOTAL(9,D170:D170)</f>
        <v>20480</v>
      </c>
      <c r="E169" s="47">
        <f>SUBTOTAL(9,E170:E170)</f>
        <v>17980</v>
      </c>
      <c r="F169" s="47">
        <f>SUBTOTAL(9,F170:F170)</f>
        <v>20480</v>
      </c>
    </row>
    <row r="170" spans="1:6" x14ac:dyDescent="0.3">
      <c r="A170" s="30" t="s">
        <v>188</v>
      </c>
      <c r="B170" s="31"/>
      <c r="C170" s="31">
        <v>0</v>
      </c>
      <c r="D170" s="31">
        <v>20480</v>
      </c>
      <c r="E170" s="31">
        <v>17980</v>
      </c>
      <c r="F170" s="31">
        <v>20480</v>
      </c>
    </row>
    <row r="171" spans="1:6" x14ac:dyDescent="0.3">
      <c r="A171" s="44" t="s">
        <v>193</v>
      </c>
      <c r="B171" s="45">
        <f>SUBTOTAL(9,B173:B175)</f>
        <v>0</v>
      </c>
      <c r="C171" s="45">
        <f>SUBTOTAL(9,C173:C175)</f>
        <v>0</v>
      </c>
      <c r="D171" s="45">
        <f>SUBTOTAL(9,D173:D175)</f>
        <v>21000</v>
      </c>
      <c r="E171" s="45">
        <f>SUBTOTAL(9,E173:E175)</f>
        <v>21000</v>
      </c>
      <c r="F171" s="45">
        <f>SUBTOTAL(9,F173:F175)</f>
        <v>0</v>
      </c>
    </row>
    <row r="172" spans="1:6" x14ac:dyDescent="0.3">
      <c r="A172" s="46" t="s">
        <v>181</v>
      </c>
      <c r="B172" s="47">
        <f>SUBTOTAL(9,B173:B173)</f>
        <v>0</v>
      </c>
      <c r="C172" s="47">
        <f>SUBTOTAL(9,C173:C173)</f>
        <v>0</v>
      </c>
      <c r="D172" s="47">
        <f>SUBTOTAL(9,D173:D173)</f>
        <v>16000</v>
      </c>
      <c r="E172" s="47">
        <f>SUBTOTAL(9,E173:E173)</f>
        <v>16000</v>
      </c>
      <c r="F172" s="47">
        <f>SUBTOTAL(9,F173:F173)</f>
        <v>0</v>
      </c>
    </row>
    <row r="173" spans="1:6" x14ac:dyDescent="0.3">
      <c r="A173" s="30" t="s">
        <v>188</v>
      </c>
      <c r="B173" s="31"/>
      <c r="C173" s="31">
        <v>0</v>
      </c>
      <c r="D173" s="31">
        <v>16000</v>
      </c>
      <c r="E173" s="31">
        <v>16000</v>
      </c>
      <c r="F173" s="31">
        <v>0</v>
      </c>
    </row>
    <row r="174" spans="1:6" x14ac:dyDescent="0.3">
      <c r="A174" s="46" t="s">
        <v>191</v>
      </c>
      <c r="B174" s="47">
        <f>SUBTOTAL(9,B175:B175)</f>
        <v>0</v>
      </c>
      <c r="C174" s="47">
        <f>SUBTOTAL(9,C175:C175)</f>
        <v>0</v>
      </c>
      <c r="D174" s="47">
        <f>SUBTOTAL(9,D175:D175)</f>
        <v>5000</v>
      </c>
      <c r="E174" s="47">
        <f>SUBTOTAL(9,E175:E175)</f>
        <v>5000</v>
      </c>
      <c r="F174" s="47">
        <f>SUBTOTAL(9,F175:F175)</f>
        <v>0</v>
      </c>
    </row>
    <row r="175" spans="1:6" x14ac:dyDescent="0.3">
      <c r="A175" s="30" t="s">
        <v>197</v>
      </c>
      <c r="B175" s="31"/>
      <c r="C175" s="31">
        <v>0</v>
      </c>
      <c r="D175" s="31">
        <v>5000</v>
      </c>
      <c r="E175" s="31">
        <v>5000</v>
      </c>
      <c r="F175" s="31">
        <v>0</v>
      </c>
    </row>
    <row r="176" spans="1:6" x14ac:dyDescent="0.3">
      <c r="A176" s="44" t="s">
        <v>196</v>
      </c>
      <c r="B176" s="45">
        <f>SUBTOTAL(9,B178:B180)</f>
        <v>15750.4</v>
      </c>
      <c r="C176" s="45">
        <f>SUBTOTAL(9,C178:C180)</f>
        <v>21000</v>
      </c>
      <c r="D176" s="45">
        <f>SUBTOTAL(9,D178:D180)</f>
        <v>0</v>
      </c>
      <c r="E176" s="45">
        <f>SUBTOTAL(9,E178:E180)</f>
        <v>0</v>
      </c>
      <c r="F176" s="45">
        <f>SUBTOTAL(9,F178:F180)</f>
        <v>21000</v>
      </c>
    </row>
    <row r="177" spans="1:6" x14ac:dyDescent="0.3">
      <c r="A177" s="46" t="s">
        <v>181</v>
      </c>
      <c r="B177" s="47">
        <f>SUBTOTAL(9,B178:B178)</f>
        <v>15750.4</v>
      </c>
      <c r="C177" s="47">
        <f>SUBTOTAL(9,C178:C178)</f>
        <v>16000</v>
      </c>
      <c r="D177" s="47">
        <f>SUBTOTAL(9,D178:D178)</f>
        <v>0</v>
      </c>
      <c r="E177" s="47">
        <f>SUBTOTAL(9,E178:E178)</f>
        <v>0</v>
      </c>
      <c r="F177" s="47">
        <f>SUBTOTAL(9,F178:F178)</f>
        <v>16000</v>
      </c>
    </row>
    <row r="178" spans="1:6" x14ac:dyDescent="0.3">
      <c r="A178" s="30" t="s">
        <v>188</v>
      </c>
      <c r="B178" s="31">
        <v>15750.4</v>
      </c>
      <c r="C178" s="31">
        <v>16000</v>
      </c>
      <c r="D178" s="31">
        <v>0</v>
      </c>
      <c r="E178" s="31">
        <v>0</v>
      </c>
      <c r="F178" s="31">
        <v>16000</v>
      </c>
    </row>
    <row r="179" spans="1:6" x14ac:dyDescent="0.3">
      <c r="A179" s="46" t="s">
        <v>191</v>
      </c>
      <c r="B179" s="47">
        <f>SUBTOTAL(9,B180:B180)</f>
        <v>0</v>
      </c>
      <c r="C179" s="47">
        <f>SUBTOTAL(9,C180:C180)</f>
        <v>5000</v>
      </c>
      <c r="D179" s="47">
        <f>SUBTOTAL(9,D180:D180)</f>
        <v>0</v>
      </c>
      <c r="E179" s="47">
        <f>SUBTOTAL(9,E180:E180)</f>
        <v>0</v>
      </c>
      <c r="F179" s="47">
        <f>SUBTOTAL(9,F180:F180)</f>
        <v>5000</v>
      </c>
    </row>
    <row r="180" spans="1:6" x14ac:dyDescent="0.3">
      <c r="A180" s="30" t="s">
        <v>197</v>
      </c>
      <c r="B180" s="31">
        <v>0</v>
      </c>
      <c r="C180" s="31">
        <v>5000</v>
      </c>
      <c r="D180" s="31">
        <v>0</v>
      </c>
      <c r="E180" s="31">
        <v>0</v>
      </c>
      <c r="F180" s="31">
        <v>5000</v>
      </c>
    </row>
    <row r="181" spans="1:6" x14ac:dyDescent="0.3">
      <c r="A181" s="44" t="s">
        <v>198</v>
      </c>
      <c r="B181" s="45">
        <f>SUBTOTAL(9,B183:B183)</f>
        <v>520</v>
      </c>
      <c r="C181" s="45">
        <f>SUBTOTAL(9,C183:C183)</f>
        <v>3500</v>
      </c>
      <c r="D181" s="45">
        <f>SUBTOTAL(9,D183:D183)</f>
        <v>0</v>
      </c>
      <c r="E181" s="45">
        <f>SUBTOTAL(9,E183:E183)</f>
        <v>0</v>
      </c>
      <c r="F181" s="45">
        <f>SUBTOTAL(9,F183:F183)</f>
        <v>0</v>
      </c>
    </row>
    <row r="182" spans="1:6" x14ac:dyDescent="0.3">
      <c r="A182" s="46" t="s">
        <v>181</v>
      </c>
      <c r="B182" s="47">
        <f>SUBTOTAL(9,B183:B183)</f>
        <v>520</v>
      </c>
      <c r="C182" s="47">
        <f>SUBTOTAL(9,C183:C183)</f>
        <v>3500</v>
      </c>
      <c r="D182" s="47">
        <f>SUBTOTAL(9,D183:D183)</f>
        <v>0</v>
      </c>
      <c r="E182" s="47">
        <f>SUBTOTAL(9,E183:E183)</f>
        <v>0</v>
      </c>
      <c r="F182" s="47">
        <f>SUBTOTAL(9,F183:F183)</f>
        <v>0</v>
      </c>
    </row>
    <row r="183" spans="1:6" x14ac:dyDescent="0.3">
      <c r="A183" s="30" t="s">
        <v>188</v>
      </c>
      <c r="B183" s="31">
        <v>520</v>
      </c>
      <c r="C183" s="31">
        <v>3500</v>
      </c>
      <c r="D183" s="31">
        <v>0</v>
      </c>
      <c r="E183" s="31">
        <v>0</v>
      </c>
      <c r="F183" s="31">
        <v>0</v>
      </c>
    </row>
    <row r="184" spans="1:6" x14ac:dyDescent="0.3">
      <c r="A184" s="42" t="s">
        <v>221</v>
      </c>
      <c r="B184" s="43">
        <f>SUBTOTAL(9,B187:B190)</f>
        <v>0</v>
      </c>
      <c r="C184" s="43">
        <f>SUBTOTAL(9,C187:C190)</f>
        <v>0</v>
      </c>
      <c r="D184" s="43">
        <f>SUBTOTAL(9,D187:D190)</f>
        <v>98000</v>
      </c>
      <c r="E184" s="43">
        <f>SUBTOTAL(9,E187:E190)</f>
        <v>0</v>
      </c>
      <c r="F184" s="43">
        <f>SUBTOTAL(9,F187:F190)</f>
        <v>0</v>
      </c>
    </row>
    <row r="185" spans="1:6" x14ac:dyDescent="0.3">
      <c r="A185" s="44" t="s">
        <v>180</v>
      </c>
      <c r="B185" s="45">
        <f>SUBTOTAL(9,B187:B187)</f>
        <v>0</v>
      </c>
      <c r="C185" s="45">
        <f>SUBTOTAL(9,C187:C187)</f>
        <v>0</v>
      </c>
      <c r="D185" s="45">
        <f>SUBTOTAL(9,D187:D187)</f>
        <v>40000</v>
      </c>
      <c r="E185" s="45">
        <f>SUBTOTAL(9,E187:E187)</f>
        <v>0</v>
      </c>
      <c r="F185" s="45">
        <f>SUBTOTAL(9,F187:F187)</f>
        <v>0</v>
      </c>
    </row>
    <row r="186" spans="1:6" x14ac:dyDescent="0.3">
      <c r="A186" s="46" t="s">
        <v>191</v>
      </c>
      <c r="B186" s="47">
        <f>SUBTOTAL(9,B187:B187)</f>
        <v>0</v>
      </c>
      <c r="C186" s="47">
        <f>SUBTOTAL(9,C187:C187)</f>
        <v>0</v>
      </c>
      <c r="D186" s="47">
        <f>SUBTOTAL(9,D187:D187)</f>
        <v>40000</v>
      </c>
      <c r="E186" s="47">
        <f>SUBTOTAL(9,E187:E187)</f>
        <v>0</v>
      </c>
      <c r="F186" s="47">
        <f>SUBTOTAL(9,F187:F187)</f>
        <v>0</v>
      </c>
    </row>
    <row r="187" spans="1:6" x14ac:dyDescent="0.3">
      <c r="A187" s="30" t="s">
        <v>192</v>
      </c>
      <c r="B187" s="31"/>
      <c r="C187" s="31">
        <v>0</v>
      </c>
      <c r="D187" s="31">
        <v>40000</v>
      </c>
      <c r="E187" s="31">
        <v>0</v>
      </c>
      <c r="F187" s="31">
        <v>0</v>
      </c>
    </row>
    <row r="188" spans="1:6" x14ac:dyDescent="0.3">
      <c r="A188" s="44" t="s">
        <v>196</v>
      </c>
      <c r="B188" s="45">
        <f>SUBTOTAL(9,B190:B190)</f>
        <v>0</v>
      </c>
      <c r="C188" s="45">
        <f>SUBTOTAL(9,C190:C190)</f>
        <v>0</v>
      </c>
      <c r="D188" s="45">
        <f>SUBTOTAL(9,D190:D190)</f>
        <v>58000</v>
      </c>
      <c r="E188" s="45">
        <f>SUBTOTAL(9,E190:E190)</f>
        <v>0</v>
      </c>
      <c r="F188" s="45">
        <f>SUBTOTAL(9,F190:F190)</f>
        <v>0</v>
      </c>
    </row>
    <row r="189" spans="1:6" x14ac:dyDescent="0.3">
      <c r="A189" s="46" t="s">
        <v>191</v>
      </c>
      <c r="B189" s="47">
        <f>SUBTOTAL(9,B190:B190)</f>
        <v>0</v>
      </c>
      <c r="C189" s="47">
        <f>SUBTOTAL(9,C190:C190)</f>
        <v>0</v>
      </c>
      <c r="D189" s="47">
        <f>SUBTOTAL(9,D190:D190)</f>
        <v>58000</v>
      </c>
      <c r="E189" s="47">
        <f>SUBTOTAL(9,E190:E190)</f>
        <v>0</v>
      </c>
      <c r="F189" s="47">
        <f>SUBTOTAL(9,F190:F190)</f>
        <v>0</v>
      </c>
    </row>
    <row r="190" spans="1:6" x14ac:dyDescent="0.3">
      <c r="A190" s="30" t="s">
        <v>192</v>
      </c>
      <c r="B190" s="31"/>
      <c r="C190" s="31">
        <v>0</v>
      </c>
      <c r="D190" s="31">
        <v>58000</v>
      </c>
      <c r="E190" s="31">
        <v>0</v>
      </c>
      <c r="F190" s="31">
        <v>0</v>
      </c>
    </row>
    <row r="191" spans="1:6" x14ac:dyDescent="0.3">
      <c r="A191" s="42" t="s">
        <v>222</v>
      </c>
      <c r="B191" s="43">
        <f>SUBTOTAL(9,B194:B197)</f>
        <v>5470.87</v>
      </c>
      <c r="C191" s="43">
        <f>SUBTOTAL(9,C194:C197)</f>
        <v>6500</v>
      </c>
      <c r="D191" s="43">
        <f>SUBTOTAL(9,D194:D197)</f>
        <v>6500</v>
      </c>
      <c r="E191" s="43">
        <f>SUBTOTAL(9,E194:E197)</f>
        <v>6500</v>
      </c>
      <c r="F191" s="43">
        <f>SUBTOTAL(9,F194:F197)</f>
        <v>6500</v>
      </c>
    </row>
    <row r="192" spans="1:6" x14ac:dyDescent="0.3">
      <c r="A192" s="44" t="s">
        <v>193</v>
      </c>
      <c r="B192" s="45">
        <f>SUBTOTAL(9,B194:B194)</f>
        <v>0</v>
      </c>
      <c r="C192" s="45">
        <f>SUBTOTAL(9,C194:C194)</f>
        <v>0</v>
      </c>
      <c r="D192" s="45">
        <f>SUBTOTAL(9,D194:D194)</f>
        <v>6500</v>
      </c>
      <c r="E192" s="45">
        <f>SUBTOTAL(9,E194:E194)</f>
        <v>6500</v>
      </c>
      <c r="F192" s="45">
        <f>SUBTOTAL(9,F194:F194)</f>
        <v>0</v>
      </c>
    </row>
    <row r="193" spans="1:6" x14ac:dyDescent="0.3">
      <c r="A193" s="46" t="s">
        <v>181</v>
      </c>
      <c r="B193" s="47">
        <f>SUBTOTAL(9,B194:B194)</f>
        <v>0</v>
      </c>
      <c r="C193" s="47">
        <f>SUBTOTAL(9,C194:C194)</f>
        <v>0</v>
      </c>
      <c r="D193" s="47">
        <f>SUBTOTAL(9,D194:D194)</f>
        <v>6500</v>
      </c>
      <c r="E193" s="47">
        <f>SUBTOTAL(9,E194:E194)</f>
        <v>6500</v>
      </c>
      <c r="F193" s="47">
        <f>SUBTOTAL(9,F194:F194)</f>
        <v>0</v>
      </c>
    </row>
    <row r="194" spans="1:6" x14ac:dyDescent="0.3">
      <c r="A194" s="30" t="s">
        <v>188</v>
      </c>
      <c r="B194" s="31"/>
      <c r="C194" s="31">
        <v>0</v>
      </c>
      <c r="D194" s="31">
        <v>6500</v>
      </c>
      <c r="E194" s="31">
        <v>6500</v>
      </c>
      <c r="F194" s="31">
        <v>0</v>
      </c>
    </row>
    <row r="195" spans="1:6" x14ac:dyDescent="0.3">
      <c r="A195" s="44" t="s">
        <v>196</v>
      </c>
      <c r="B195" s="45">
        <f>SUBTOTAL(9,B197:B197)</f>
        <v>5470.87</v>
      </c>
      <c r="C195" s="45">
        <f>SUBTOTAL(9,C197:C197)</f>
        <v>6500</v>
      </c>
      <c r="D195" s="45">
        <f>SUBTOTAL(9,D197:D197)</f>
        <v>0</v>
      </c>
      <c r="E195" s="45">
        <f>SUBTOTAL(9,E197:E197)</f>
        <v>0</v>
      </c>
      <c r="F195" s="45">
        <f>SUBTOTAL(9,F197:F197)</f>
        <v>6500</v>
      </c>
    </row>
    <row r="196" spans="1:6" x14ac:dyDescent="0.3">
      <c r="A196" s="46" t="s">
        <v>181</v>
      </c>
      <c r="B196" s="47">
        <f>SUBTOTAL(9,B197:B197)</f>
        <v>5470.87</v>
      </c>
      <c r="C196" s="47">
        <f>SUBTOTAL(9,C197:C197)</f>
        <v>6500</v>
      </c>
      <c r="D196" s="47">
        <f>SUBTOTAL(9,D197:D197)</f>
        <v>0</v>
      </c>
      <c r="E196" s="47">
        <f>SUBTOTAL(9,E197:E197)</f>
        <v>0</v>
      </c>
      <c r="F196" s="47">
        <f>SUBTOTAL(9,F197:F197)</f>
        <v>6500</v>
      </c>
    </row>
    <row r="197" spans="1:6" x14ac:dyDescent="0.3">
      <c r="A197" s="30" t="s">
        <v>188</v>
      </c>
      <c r="B197" s="31">
        <v>5470.87</v>
      </c>
      <c r="C197" s="31">
        <v>6500</v>
      </c>
      <c r="D197" s="31">
        <v>0</v>
      </c>
      <c r="E197" s="31">
        <v>0</v>
      </c>
      <c r="F197" s="31">
        <v>6500</v>
      </c>
    </row>
    <row r="198" spans="1:6" x14ac:dyDescent="0.3">
      <c r="A198" s="42" t="s">
        <v>223</v>
      </c>
      <c r="B198" s="43">
        <f>SUBTOTAL(9,B201:B212)</f>
        <v>445889.8</v>
      </c>
      <c r="C198" s="43">
        <f>SUBTOTAL(9,C201:C212)</f>
        <v>363700</v>
      </c>
      <c r="D198" s="43">
        <f>SUBTOTAL(9,D201:D212)</f>
        <v>166700</v>
      </c>
      <c r="E198" s="43">
        <f>SUBTOTAL(9,E201:E212)</f>
        <v>156700</v>
      </c>
      <c r="F198" s="43">
        <f>SUBTOTAL(9,F201:F212)</f>
        <v>156700</v>
      </c>
    </row>
    <row r="199" spans="1:6" x14ac:dyDescent="0.3">
      <c r="A199" s="44" t="s">
        <v>180</v>
      </c>
      <c r="B199" s="45">
        <f>SUBTOTAL(9,B201:B203)</f>
        <v>184754.56</v>
      </c>
      <c r="C199" s="45">
        <f>SUBTOTAL(9,C201:C203)</f>
        <v>96700</v>
      </c>
      <c r="D199" s="45">
        <f>SUBTOTAL(9,D201:D203)</f>
        <v>96700</v>
      </c>
      <c r="E199" s="45">
        <f>SUBTOTAL(9,E201:E203)</f>
        <v>96700</v>
      </c>
      <c r="F199" s="45">
        <f>SUBTOTAL(9,F201:F203)</f>
        <v>96700</v>
      </c>
    </row>
    <row r="200" spans="1:6" x14ac:dyDescent="0.3">
      <c r="A200" s="46" t="s">
        <v>181</v>
      </c>
      <c r="B200" s="47">
        <f>SUBTOTAL(9,B201:B201)</f>
        <v>0</v>
      </c>
      <c r="C200" s="47">
        <f>SUBTOTAL(9,C201:C201)</f>
        <v>12700</v>
      </c>
      <c r="D200" s="47">
        <f>SUBTOTAL(9,D201:D201)</f>
        <v>12700</v>
      </c>
      <c r="E200" s="47">
        <f>SUBTOTAL(9,E201:E201)</f>
        <v>12700</v>
      </c>
      <c r="F200" s="47">
        <f>SUBTOTAL(9,F201:F201)</f>
        <v>12700</v>
      </c>
    </row>
    <row r="201" spans="1:6" x14ac:dyDescent="0.3">
      <c r="A201" s="30" t="s">
        <v>224</v>
      </c>
      <c r="B201" s="31">
        <v>0</v>
      </c>
      <c r="C201" s="31">
        <v>12700</v>
      </c>
      <c r="D201" s="31">
        <v>12700</v>
      </c>
      <c r="E201" s="31">
        <v>12700</v>
      </c>
      <c r="F201" s="31">
        <v>12700</v>
      </c>
    </row>
    <row r="202" spans="1:6" x14ac:dyDescent="0.3">
      <c r="A202" s="46" t="s">
        <v>191</v>
      </c>
      <c r="B202" s="47">
        <f>SUBTOTAL(9,B203:B203)</f>
        <v>184754.56</v>
      </c>
      <c r="C202" s="47">
        <f>SUBTOTAL(9,C203:C203)</f>
        <v>84000</v>
      </c>
      <c r="D202" s="47">
        <f>SUBTOTAL(9,D203:D203)</f>
        <v>84000</v>
      </c>
      <c r="E202" s="47">
        <f>SUBTOTAL(9,E203:E203)</f>
        <v>84000</v>
      </c>
      <c r="F202" s="47">
        <f>SUBTOTAL(9,F203:F203)</f>
        <v>84000</v>
      </c>
    </row>
    <row r="203" spans="1:6" x14ac:dyDescent="0.3">
      <c r="A203" s="30" t="s">
        <v>225</v>
      </c>
      <c r="B203" s="31">
        <v>184754.56</v>
      </c>
      <c r="C203" s="31">
        <v>84000</v>
      </c>
      <c r="D203" s="31">
        <v>84000</v>
      </c>
      <c r="E203" s="31">
        <v>84000</v>
      </c>
      <c r="F203" s="31">
        <v>84000</v>
      </c>
    </row>
    <row r="204" spans="1:6" x14ac:dyDescent="0.3">
      <c r="A204" s="44" t="s">
        <v>196</v>
      </c>
      <c r="B204" s="45">
        <f>SUBTOTAL(9,B206:B206)</f>
        <v>104441.68999999997</v>
      </c>
      <c r="C204" s="45">
        <f>SUBTOTAL(9,C206:C206)</f>
        <v>76400</v>
      </c>
      <c r="D204" s="45">
        <f>SUBTOTAL(9,D206:D206)</f>
        <v>30000</v>
      </c>
      <c r="E204" s="45">
        <f>SUBTOTAL(9,E206:E206)</f>
        <v>30000</v>
      </c>
      <c r="F204" s="45">
        <f>SUBTOTAL(9,F206:F206)</f>
        <v>30000</v>
      </c>
    </row>
    <row r="205" spans="1:6" x14ac:dyDescent="0.3">
      <c r="A205" s="46" t="s">
        <v>191</v>
      </c>
      <c r="B205" s="47">
        <f>SUBTOTAL(9,B206:B206)</f>
        <v>104441.68999999997</v>
      </c>
      <c r="C205" s="47">
        <f>SUBTOTAL(9,C206:C206)</f>
        <v>76400</v>
      </c>
      <c r="D205" s="47">
        <f>SUBTOTAL(9,D206:D206)</f>
        <v>30000</v>
      </c>
      <c r="E205" s="47">
        <f>SUBTOTAL(9,E206:E206)</f>
        <v>30000</v>
      </c>
      <c r="F205" s="47">
        <f>SUBTOTAL(9,F206:F206)</f>
        <v>30000</v>
      </c>
    </row>
    <row r="206" spans="1:6" x14ac:dyDescent="0.3">
      <c r="A206" s="30" t="s">
        <v>225</v>
      </c>
      <c r="B206" s="31">
        <v>104441.68999999997</v>
      </c>
      <c r="C206" s="31">
        <v>76400</v>
      </c>
      <c r="D206" s="31">
        <v>30000</v>
      </c>
      <c r="E206" s="31">
        <v>30000</v>
      </c>
      <c r="F206" s="31">
        <v>30000</v>
      </c>
    </row>
    <row r="207" spans="1:6" x14ac:dyDescent="0.3">
      <c r="A207" s="44" t="s">
        <v>215</v>
      </c>
      <c r="B207" s="45">
        <f>SUBTOTAL(9,B209:B209)</f>
        <v>40000</v>
      </c>
      <c r="C207" s="45">
        <f>SUBTOTAL(9,C209:C209)</f>
        <v>45000</v>
      </c>
      <c r="D207" s="45">
        <f>SUBTOTAL(9,D209:D209)</f>
        <v>0</v>
      </c>
      <c r="E207" s="45">
        <f>SUBTOTAL(9,E209:E209)</f>
        <v>0</v>
      </c>
      <c r="F207" s="45">
        <f>SUBTOTAL(9,F209:F209)</f>
        <v>0</v>
      </c>
    </row>
    <row r="208" spans="1:6" x14ac:dyDescent="0.3">
      <c r="A208" s="46" t="s">
        <v>191</v>
      </c>
      <c r="B208" s="47">
        <f>SUBTOTAL(9,B209:B209)</f>
        <v>40000</v>
      </c>
      <c r="C208" s="47">
        <f>SUBTOTAL(9,C209:C209)</f>
        <v>45000</v>
      </c>
      <c r="D208" s="47">
        <f>SUBTOTAL(9,D209:D209)</f>
        <v>0</v>
      </c>
      <c r="E208" s="47">
        <f>SUBTOTAL(9,E209:E209)</f>
        <v>0</v>
      </c>
      <c r="F208" s="47">
        <f>SUBTOTAL(9,F209:F209)</f>
        <v>0</v>
      </c>
    </row>
    <row r="209" spans="1:6" x14ac:dyDescent="0.3">
      <c r="A209" s="30" t="s">
        <v>225</v>
      </c>
      <c r="B209" s="31">
        <v>40000</v>
      </c>
      <c r="C209" s="31">
        <v>45000</v>
      </c>
      <c r="D209" s="31">
        <v>0</v>
      </c>
      <c r="E209" s="31">
        <v>0</v>
      </c>
      <c r="F209" s="31">
        <v>0</v>
      </c>
    </row>
    <row r="210" spans="1:6" x14ac:dyDescent="0.3">
      <c r="A210" s="44" t="s">
        <v>226</v>
      </c>
      <c r="B210" s="45">
        <v>116693.55</v>
      </c>
      <c r="C210" s="45">
        <f>SUBTOTAL(9,C212:C212)</f>
        <v>145600</v>
      </c>
      <c r="D210" s="45">
        <f>SUBTOTAL(9,D212:D212)</f>
        <v>40000</v>
      </c>
      <c r="E210" s="45">
        <f>SUBTOTAL(9,E212:E212)</f>
        <v>30000</v>
      </c>
      <c r="F210" s="45">
        <f>SUBTOTAL(9,F212:F212)</f>
        <v>30000</v>
      </c>
    </row>
    <row r="211" spans="1:6" x14ac:dyDescent="0.3">
      <c r="A211" s="46" t="s">
        <v>191</v>
      </c>
      <c r="B211" s="47">
        <f>SUBTOTAL(9,B212:B212)</f>
        <v>0</v>
      </c>
      <c r="C211" s="47">
        <f>SUBTOTAL(9,C212:C212)</f>
        <v>145600</v>
      </c>
      <c r="D211" s="47">
        <f>SUBTOTAL(9,D212:D212)</f>
        <v>40000</v>
      </c>
      <c r="E211" s="47">
        <f>SUBTOTAL(9,E212:E212)</f>
        <v>30000</v>
      </c>
      <c r="F211" s="47">
        <f>SUBTOTAL(9,F212:F212)</f>
        <v>30000</v>
      </c>
    </row>
    <row r="212" spans="1:6" x14ac:dyDescent="0.3">
      <c r="A212" s="30" t="s">
        <v>225</v>
      </c>
      <c r="B212" s="31"/>
      <c r="C212" s="31">
        <v>145600</v>
      </c>
      <c r="D212" s="31">
        <v>40000</v>
      </c>
      <c r="E212" s="31">
        <v>30000</v>
      </c>
      <c r="F212" s="31">
        <v>30000</v>
      </c>
    </row>
    <row r="213" spans="1:6" x14ac:dyDescent="0.3">
      <c r="A213" s="42" t="s">
        <v>227</v>
      </c>
      <c r="B213" s="43">
        <v>40954.050000000003</v>
      </c>
      <c r="C213" s="43">
        <f>SUBTOTAL(9,C216:C231)</f>
        <v>207000</v>
      </c>
      <c r="D213" s="43">
        <v>197600</v>
      </c>
      <c r="E213" s="43">
        <v>372600</v>
      </c>
      <c r="F213" s="43">
        <v>372600</v>
      </c>
    </row>
    <row r="214" spans="1:6" x14ac:dyDescent="0.3">
      <c r="A214" s="44" t="s">
        <v>180</v>
      </c>
      <c r="B214" s="45">
        <f>SUBTOTAL(9,B216:B216)</f>
        <v>0</v>
      </c>
      <c r="C214" s="45">
        <f>SUBTOTAL(9,C216:C216)</f>
        <v>93700</v>
      </c>
      <c r="D214" s="45">
        <f>SUBTOTAL(9,D216:D216)</f>
        <v>82600</v>
      </c>
      <c r="E214" s="45">
        <f>SUBTOTAL(9,E216:E216)</f>
        <v>249745.56</v>
      </c>
      <c r="F214" s="45">
        <f>SUBTOTAL(9,F216:F216)</f>
        <v>257600</v>
      </c>
    </row>
    <row r="215" spans="1:6" x14ac:dyDescent="0.3">
      <c r="A215" s="46" t="s">
        <v>191</v>
      </c>
      <c r="B215" s="47">
        <f>SUBTOTAL(9,B216:B216)</f>
        <v>0</v>
      </c>
      <c r="C215" s="47">
        <f>SUBTOTAL(9,C216:C216)</f>
        <v>93700</v>
      </c>
      <c r="D215" s="47">
        <f>SUBTOTAL(9,D216:D216)</f>
        <v>82600</v>
      </c>
      <c r="E215" s="47">
        <f>SUBTOTAL(9,E216:E216)</f>
        <v>249745.56</v>
      </c>
      <c r="F215" s="47">
        <f>SUBTOTAL(9,F216:F216)</f>
        <v>257600</v>
      </c>
    </row>
    <row r="216" spans="1:6" x14ac:dyDescent="0.3">
      <c r="A216" s="30" t="s">
        <v>225</v>
      </c>
      <c r="B216" s="31">
        <v>0</v>
      </c>
      <c r="C216" s="31">
        <v>93700</v>
      </c>
      <c r="D216" s="31">
        <v>82600</v>
      </c>
      <c r="E216" s="31">
        <v>249745.56</v>
      </c>
      <c r="F216" s="31">
        <v>257600</v>
      </c>
    </row>
    <row r="217" spans="1:6" x14ac:dyDescent="0.3">
      <c r="A217" s="44" t="s">
        <v>212</v>
      </c>
      <c r="B217" s="45">
        <f>SUBTOTAL(9,B219:B219)</f>
        <v>0</v>
      </c>
      <c r="C217" s="45">
        <f>SUBTOTAL(9,C219:C219)</f>
        <v>0</v>
      </c>
      <c r="D217" s="45">
        <f>SUBTOTAL(9,D219:D219)</f>
        <v>0</v>
      </c>
      <c r="E217" s="45">
        <f>SUBTOTAL(9,E219:E219)</f>
        <v>3305</v>
      </c>
      <c r="F217" s="45">
        <f>SUBTOTAL(9,F219:F219)</f>
        <v>0</v>
      </c>
    </row>
    <row r="218" spans="1:6" x14ac:dyDescent="0.3">
      <c r="A218" s="46" t="s">
        <v>191</v>
      </c>
      <c r="B218" s="47">
        <f>SUBTOTAL(9,B219:B219)</f>
        <v>0</v>
      </c>
      <c r="C218" s="47">
        <f>SUBTOTAL(9,C219:C219)</f>
        <v>0</v>
      </c>
      <c r="D218" s="47">
        <f>SUBTOTAL(9,D219:D219)</f>
        <v>0</v>
      </c>
      <c r="E218" s="47">
        <f>SUBTOTAL(9,E219:E219)</f>
        <v>3305</v>
      </c>
      <c r="F218" s="47">
        <f>SUBTOTAL(9,F219:F219)</f>
        <v>0</v>
      </c>
    </row>
    <row r="219" spans="1:6" x14ac:dyDescent="0.3">
      <c r="A219" s="30" t="s">
        <v>225</v>
      </c>
      <c r="B219" s="31"/>
      <c r="C219" s="31">
        <v>0</v>
      </c>
      <c r="D219" s="31">
        <v>0</v>
      </c>
      <c r="E219" s="31">
        <v>3305</v>
      </c>
      <c r="F219" s="31">
        <v>0</v>
      </c>
    </row>
    <row r="220" spans="1:6" x14ac:dyDescent="0.3">
      <c r="A220" s="44" t="s">
        <v>193</v>
      </c>
      <c r="B220" s="45">
        <f>SUBTOTAL(9,B222:B222)</f>
        <v>0</v>
      </c>
      <c r="C220" s="45">
        <f>SUBTOTAL(9,C222:C222)</f>
        <v>0</v>
      </c>
      <c r="D220" s="45">
        <f>SUBTOTAL(9,D222:D222)</f>
        <v>0</v>
      </c>
      <c r="E220" s="45">
        <f>SUBTOTAL(9,E222:E222)</f>
        <v>4549.4399999999996</v>
      </c>
      <c r="F220" s="45">
        <f>SUBTOTAL(9,F222:F222)</f>
        <v>60000</v>
      </c>
    </row>
    <row r="221" spans="1:6" x14ac:dyDescent="0.3">
      <c r="A221" s="46" t="s">
        <v>191</v>
      </c>
      <c r="B221" s="47">
        <f>SUBTOTAL(9,B222:B222)</f>
        <v>0</v>
      </c>
      <c r="C221" s="47">
        <f>SUBTOTAL(9,C222:C222)</f>
        <v>0</v>
      </c>
      <c r="D221" s="47">
        <f>SUBTOTAL(9,D222:D222)</f>
        <v>0</v>
      </c>
      <c r="E221" s="47">
        <f>SUBTOTAL(9,E222:E222)</f>
        <v>4549.4399999999996</v>
      </c>
      <c r="F221" s="47">
        <f>SUBTOTAL(9,F222:F222)</f>
        <v>60000</v>
      </c>
    </row>
    <row r="222" spans="1:6" x14ac:dyDescent="0.3">
      <c r="A222" s="30" t="s">
        <v>225</v>
      </c>
      <c r="B222" s="31"/>
      <c r="C222" s="31">
        <v>0</v>
      </c>
      <c r="D222" s="31">
        <v>0</v>
      </c>
      <c r="E222" s="31">
        <v>4549.4399999999996</v>
      </c>
      <c r="F222" s="31">
        <v>60000</v>
      </c>
    </row>
    <row r="223" spans="1:6" x14ac:dyDescent="0.3">
      <c r="A223" s="44" t="s">
        <v>196</v>
      </c>
      <c r="B223" s="45">
        <f>SUBTOTAL(9,B225:B225)</f>
        <v>0</v>
      </c>
      <c r="C223" s="45">
        <f>SUBTOTAL(9,C225:C225)</f>
        <v>60000</v>
      </c>
      <c r="D223" s="45">
        <v>115000</v>
      </c>
      <c r="E223" s="45">
        <v>115000</v>
      </c>
      <c r="F223" s="45">
        <v>55000</v>
      </c>
    </row>
    <row r="224" spans="1:6" x14ac:dyDescent="0.3">
      <c r="A224" s="46" t="s">
        <v>191</v>
      </c>
      <c r="B224" s="47">
        <f>SUBTOTAL(9,B225:B225)</f>
        <v>0</v>
      </c>
      <c r="C224" s="47">
        <f>SUBTOTAL(9,C225:C225)</f>
        <v>60000</v>
      </c>
      <c r="D224" s="47">
        <f>SUBTOTAL(9,D225:D225)</f>
        <v>115000</v>
      </c>
      <c r="E224" s="47">
        <f>SUBTOTAL(9,E225:E225)</f>
        <v>115000</v>
      </c>
      <c r="F224" s="47">
        <f>SUBTOTAL(9,F225:F225)</f>
        <v>55000</v>
      </c>
    </row>
    <row r="225" spans="1:6" x14ac:dyDescent="0.3">
      <c r="A225" s="30" t="s">
        <v>225</v>
      </c>
      <c r="B225" s="31">
        <v>0</v>
      </c>
      <c r="C225" s="31">
        <v>60000</v>
      </c>
      <c r="D225" s="31">
        <v>115000</v>
      </c>
      <c r="E225" s="31">
        <v>115000</v>
      </c>
      <c r="F225" s="31">
        <v>55000</v>
      </c>
    </row>
    <row r="226" spans="1:6" x14ac:dyDescent="0.3">
      <c r="A226" s="44" t="s">
        <v>215</v>
      </c>
      <c r="B226" s="45">
        <f>SUBTOTAL(9,B228:B228)</f>
        <v>0</v>
      </c>
      <c r="C226" s="45">
        <f>SUBTOTAL(9,C228:C228)</f>
        <v>53300</v>
      </c>
      <c r="D226" s="45">
        <v>0</v>
      </c>
      <c r="E226" s="45">
        <v>0</v>
      </c>
      <c r="F226" s="45">
        <v>0</v>
      </c>
    </row>
    <row r="227" spans="1:6" x14ac:dyDescent="0.3">
      <c r="A227" s="46" t="s">
        <v>191</v>
      </c>
      <c r="B227" s="47">
        <f>SUBTOTAL(9,B228:B228)</f>
        <v>0</v>
      </c>
      <c r="C227" s="47">
        <f>SUBTOTAL(9,C228:C228)</f>
        <v>53300</v>
      </c>
      <c r="D227" s="47">
        <f>SUBTOTAL(9,D228:D228)</f>
        <v>0</v>
      </c>
      <c r="E227" s="47">
        <f>SUBTOTAL(9,E228:E228)</f>
        <v>0</v>
      </c>
      <c r="F227" s="47">
        <f>SUBTOTAL(9,F228:F228)</f>
        <v>0</v>
      </c>
    </row>
    <row r="228" spans="1:6" x14ac:dyDescent="0.3">
      <c r="A228" s="30" t="s">
        <v>225</v>
      </c>
      <c r="B228" s="31">
        <v>0</v>
      </c>
      <c r="C228" s="31">
        <v>53300</v>
      </c>
      <c r="D228" s="31">
        <v>0</v>
      </c>
      <c r="E228" s="31">
        <v>0</v>
      </c>
      <c r="F228" s="31">
        <v>0</v>
      </c>
    </row>
    <row r="229" spans="1:6" x14ac:dyDescent="0.3">
      <c r="A229" s="44" t="s">
        <v>226</v>
      </c>
      <c r="B229" s="45">
        <f>SUBTOTAL(9,B231:B231)</f>
        <v>0</v>
      </c>
      <c r="C229" s="45">
        <f>SUBTOTAL(9,C231:C231)</f>
        <v>0</v>
      </c>
      <c r="D229" s="45">
        <f>SUBTOTAL(9,D231:D231)</f>
        <v>0</v>
      </c>
      <c r="E229" s="45">
        <f>SUBTOTAL(9,E231:E231)</f>
        <v>0</v>
      </c>
      <c r="F229" s="45">
        <f>SUBTOTAL(9,F231:F231)</f>
        <v>0</v>
      </c>
    </row>
    <row r="230" spans="1:6" x14ac:dyDescent="0.3">
      <c r="A230" s="46" t="s">
        <v>191</v>
      </c>
      <c r="B230" s="47">
        <f>SUBTOTAL(9,B231:B231)</f>
        <v>0</v>
      </c>
      <c r="C230" s="47">
        <f>SUBTOTAL(9,C231:C231)</f>
        <v>0</v>
      </c>
      <c r="D230" s="47">
        <f>SUBTOTAL(9,D231:D231)</f>
        <v>0</v>
      </c>
      <c r="E230" s="47">
        <f>SUBTOTAL(9,E231:E231)</f>
        <v>0</v>
      </c>
      <c r="F230" s="47">
        <f>SUBTOTAL(9,F231:F231)</f>
        <v>0</v>
      </c>
    </row>
    <row r="231" spans="1:6" x14ac:dyDescent="0.3">
      <c r="A231" s="30" t="s">
        <v>225</v>
      </c>
      <c r="B231" s="31">
        <v>0</v>
      </c>
      <c r="C231" s="31">
        <v>0</v>
      </c>
      <c r="D231" s="31">
        <v>0</v>
      </c>
      <c r="E231" s="31">
        <v>0</v>
      </c>
      <c r="F231" s="31">
        <v>0</v>
      </c>
    </row>
    <row r="232" spans="1:6" x14ac:dyDescent="0.3">
      <c r="A232" s="42" t="s">
        <v>228</v>
      </c>
      <c r="B232" s="43">
        <f>SUBTOTAL(9,B235:B241)</f>
        <v>0</v>
      </c>
      <c r="C232" s="43">
        <f>SUBTOTAL(9,C235:C241)</f>
        <v>50000</v>
      </c>
      <c r="D232" s="43">
        <f>SUBTOTAL(9,D235:D241)</f>
        <v>50000</v>
      </c>
      <c r="E232" s="43">
        <f>SUBTOTAL(9,E235:E241)</f>
        <v>50000</v>
      </c>
      <c r="F232" s="43">
        <f>SUBTOTAL(9,F235:F241)</f>
        <v>251386.7</v>
      </c>
    </row>
    <row r="233" spans="1:6" x14ac:dyDescent="0.3">
      <c r="A233" s="44" t="s">
        <v>180</v>
      </c>
      <c r="B233" s="45">
        <f>SUBTOTAL(9,B235:B235)</f>
        <v>0</v>
      </c>
      <c r="C233" s="45">
        <f>SUBTOTAL(9,C235:C235)</f>
        <v>0</v>
      </c>
      <c r="D233" s="45">
        <f>SUBTOTAL(9,D235:D235)</f>
        <v>0</v>
      </c>
      <c r="E233" s="45">
        <f>SUBTOTAL(9,E235:E235)</f>
        <v>0</v>
      </c>
      <c r="F233" s="45">
        <f>SUBTOTAL(9,F235:F235)</f>
        <v>0</v>
      </c>
    </row>
    <row r="234" spans="1:6" x14ac:dyDescent="0.3">
      <c r="A234" s="46" t="s">
        <v>191</v>
      </c>
      <c r="B234" s="47">
        <f>SUBTOTAL(9,B235:B235)</f>
        <v>0</v>
      </c>
      <c r="C234" s="47">
        <f>SUBTOTAL(9,C235:C235)</f>
        <v>0</v>
      </c>
      <c r="D234" s="47">
        <f>SUBTOTAL(9,D235:D235)</f>
        <v>0</v>
      </c>
      <c r="E234" s="47">
        <f>SUBTOTAL(9,E235:E235)</f>
        <v>0</v>
      </c>
      <c r="F234" s="47">
        <f>SUBTOTAL(9,F235:F235)</f>
        <v>0</v>
      </c>
    </row>
    <row r="235" spans="1:6" x14ac:dyDescent="0.3">
      <c r="A235" s="30" t="s">
        <v>225</v>
      </c>
      <c r="B235" s="31">
        <v>0</v>
      </c>
      <c r="C235" s="31">
        <v>0</v>
      </c>
      <c r="D235" s="31">
        <v>0</v>
      </c>
      <c r="E235" s="31">
        <v>0</v>
      </c>
      <c r="F235" s="31">
        <v>0</v>
      </c>
    </row>
    <row r="236" spans="1:6" x14ac:dyDescent="0.3">
      <c r="A236" s="44" t="s">
        <v>193</v>
      </c>
      <c r="B236" s="45">
        <f>SUBTOTAL(9,B238:B238)</f>
        <v>0</v>
      </c>
      <c r="C236" s="45">
        <f>SUBTOTAL(9,C238:C238)</f>
        <v>0</v>
      </c>
      <c r="D236" s="45">
        <f>SUBTOTAL(9,D238:D238)</f>
        <v>0</v>
      </c>
      <c r="E236" s="45">
        <f>SUBTOTAL(9,E238:E238)</f>
        <v>39350.559999999998</v>
      </c>
      <c r="F236" s="45">
        <f>SUBTOTAL(9,F238:F238)</f>
        <v>0</v>
      </c>
    </row>
    <row r="237" spans="1:6" x14ac:dyDescent="0.3">
      <c r="A237" s="46" t="s">
        <v>191</v>
      </c>
      <c r="B237" s="47">
        <f>SUBTOTAL(9,B238:B238)</f>
        <v>0</v>
      </c>
      <c r="C237" s="47">
        <f>SUBTOTAL(9,C238:C238)</f>
        <v>0</v>
      </c>
      <c r="D237" s="47">
        <f>SUBTOTAL(9,D238:D238)</f>
        <v>0</v>
      </c>
      <c r="E237" s="47">
        <f>SUBTOTAL(9,E238:E238)</f>
        <v>39350.559999999998</v>
      </c>
      <c r="F237" s="47">
        <f>SUBTOTAL(9,F238:F238)</f>
        <v>0</v>
      </c>
    </row>
    <row r="238" spans="1:6" x14ac:dyDescent="0.3">
      <c r="A238" s="30" t="s">
        <v>225</v>
      </c>
      <c r="B238" s="31"/>
      <c r="C238" s="31">
        <v>0</v>
      </c>
      <c r="D238" s="31">
        <v>0</v>
      </c>
      <c r="E238" s="31">
        <v>39350.559999999998</v>
      </c>
      <c r="F238" s="31">
        <v>0</v>
      </c>
    </row>
    <row r="239" spans="1:6" x14ac:dyDescent="0.3">
      <c r="A239" s="44" t="s">
        <v>196</v>
      </c>
      <c r="B239" s="45">
        <f>SUBTOTAL(9,B241:B241)</f>
        <v>0</v>
      </c>
      <c r="C239" s="45">
        <f>SUBTOTAL(9,C241:C241)</f>
        <v>50000</v>
      </c>
      <c r="D239" s="45">
        <f>SUBTOTAL(9,D241:D241)</f>
        <v>50000</v>
      </c>
      <c r="E239" s="45">
        <f>SUBTOTAL(9,E241:E241)</f>
        <v>10649.44</v>
      </c>
      <c r="F239" s="45">
        <f>SUBTOTAL(9,F241:F241)</f>
        <v>251386.7</v>
      </c>
    </row>
    <row r="240" spans="1:6" x14ac:dyDescent="0.3">
      <c r="A240" s="46" t="s">
        <v>191</v>
      </c>
      <c r="B240" s="47">
        <f>SUBTOTAL(9,B241:B241)</f>
        <v>0</v>
      </c>
      <c r="C240" s="47">
        <f>SUBTOTAL(9,C241:C241)</f>
        <v>50000</v>
      </c>
      <c r="D240" s="47">
        <f>SUBTOTAL(9,D241:D241)</f>
        <v>50000</v>
      </c>
      <c r="E240" s="47">
        <f>SUBTOTAL(9,E241:E241)</f>
        <v>10649.44</v>
      </c>
      <c r="F240" s="47">
        <f>SUBTOTAL(9,F241:F241)</f>
        <v>251386.7</v>
      </c>
    </row>
    <row r="241" spans="1:6" x14ac:dyDescent="0.3">
      <c r="A241" s="30" t="s">
        <v>225</v>
      </c>
      <c r="B241" s="31">
        <v>0</v>
      </c>
      <c r="C241" s="31">
        <v>50000</v>
      </c>
      <c r="D241" s="31">
        <v>50000</v>
      </c>
      <c r="E241" s="31">
        <v>10649.44</v>
      </c>
      <c r="F241" s="31">
        <v>251386.7</v>
      </c>
    </row>
    <row r="242" spans="1:6" x14ac:dyDescent="0.3">
      <c r="A242" s="42" t="s">
        <v>229</v>
      </c>
      <c r="B242" s="43">
        <f>SUBTOTAL(9,B245:B257)</f>
        <v>11125</v>
      </c>
      <c r="C242" s="43">
        <f>SUBTOTAL(9,C245:C257)</f>
        <v>700000</v>
      </c>
      <c r="D242" s="43">
        <f>SUBTOTAL(9,D245:D257)</f>
        <v>900000</v>
      </c>
      <c r="E242" s="43">
        <f>SUBTOTAL(9,E245:E257)</f>
        <v>300000</v>
      </c>
      <c r="F242" s="43">
        <f>SUBTOTAL(9,F245:F257)</f>
        <v>0</v>
      </c>
    </row>
    <row r="243" spans="1:6" x14ac:dyDescent="0.3">
      <c r="A243" s="44" t="s">
        <v>180</v>
      </c>
      <c r="B243" s="45">
        <f>SUBTOTAL(9,B245:B245)</f>
        <v>11125</v>
      </c>
      <c r="C243" s="45">
        <f>SUBTOTAL(9,C245:C245)</f>
        <v>0</v>
      </c>
      <c r="D243" s="45">
        <f>SUBTOTAL(9,D245:D245)</f>
        <v>0</v>
      </c>
      <c r="E243" s="45">
        <f>SUBTOTAL(9,E245:E245)</f>
        <v>0</v>
      </c>
      <c r="F243" s="45">
        <f>SUBTOTAL(9,F245:F245)</f>
        <v>0</v>
      </c>
    </row>
    <row r="244" spans="1:6" x14ac:dyDescent="0.3">
      <c r="A244" s="46" t="s">
        <v>191</v>
      </c>
      <c r="B244" s="47">
        <f>SUBTOTAL(9,B245:B245)</f>
        <v>11125</v>
      </c>
      <c r="C244" s="47">
        <f>SUBTOTAL(9,C245:C245)</f>
        <v>0</v>
      </c>
      <c r="D244" s="47">
        <f>SUBTOTAL(9,D245:D245)</f>
        <v>0</v>
      </c>
      <c r="E244" s="47">
        <f>SUBTOTAL(9,E245:E245)</f>
        <v>0</v>
      </c>
      <c r="F244" s="47">
        <f>SUBTOTAL(9,F245:F245)</f>
        <v>0</v>
      </c>
    </row>
    <row r="245" spans="1:6" x14ac:dyDescent="0.3">
      <c r="A245" s="30" t="s">
        <v>225</v>
      </c>
      <c r="B245" s="31">
        <v>11125</v>
      </c>
      <c r="C245" s="31">
        <v>0</v>
      </c>
      <c r="D245" s="31">
        <v>0</v>
      </c>
      <c r="E245" s="31">
        <v>0</v>
      </c>
      <c r="F245" s="31">
        <v>0</v>
      </c>
    </row>
    <row r="246" spans="1:6" x14ac:dyDescent="0.3">
      <c r="A246" s="44" t="s">
        <v>206</v>
      </c>
      <c r="B246" s="45">
        <f>SUBTOTAL(9,B248:B248)</f>
        <v>0</v>
      </c>
      <c r="C246" s="45">
        <f>SUBTOTAL(9,C248:C248)</f>
        <v>0</v>
      </c>
      <c r="D246" s="45">
        <f>SUBTOTAL(9,D248:D248)</f>
        <v>0</v>
      </c>
      <c r="E246" s="45">
        <f>SUBTOTAL(9,E248:E248)</f>
        <v>0</v>
      </c>
      <c r="F246" s="45">
        <f>SUBTOTAL(9,F248:F248)</f>
        <v>0</v>
      </c>
    </row>
    <row r="247" spans="1:6" x14ac:dyDescent="0.3">
      <c r="A247" s="46" t="s">
        <v>191</v>
      </c>
      <c r="B247" s="47">
        <f>SUBTOTAL(9,B248:B248)</f>
        <v>0</v>
      </c>
      <c r="C247" s="47">
        <f>SUBTOTAL(9,C248:C248)</f>
        <v>0</v>
      </c>
      <c r="D247" s="47">
        <f>SUBTOTAL(9,D248:D248)</f>
        <v>0</v>
      </c>
      <c r="E247" s="47">
        <f>SUBTOTAL(9,E248:E248)</f>
        <v>0</v>
      </c>
      <c r="F247" s="47">
        <f>SUBTOTAL(9,F248:F248)</f>
        <v>0</v>
      </c>
    </row>
    <row r="248" spans="1:6" x14ac:dyDescent="0.3">
      <c r="A248" s="30" t="s">
        <v>225</v>
      </c>
      <c r="B248" s="31">
        <v>0</v>
      </c>
      <c r="C248" s="31">
        <v>0</v>
      </c>
      <c r="D248" s="31">
        <v>0</v>
      </c>
      <c r="E248" s="31">
        <v>0</v>
      </c>
      <c r="F248" s="31">
        <v>0</v>
      </c>
    </row>
    <row r="249" spans="1:6" x14ac:dyDescent="0.3">
      <c r="A249" s="44" t="s">
        <v>230</v>
      </c>
      <c r="B249" s="45">
        <f>SUBTOTAL(9,B251:B251)</f>
        <v>0</v>
      </c>
      <c r="C249" s="45">
        <f>SUBTOTAL(9,C251:C251)</f>
        <v>0</v>
      </c>
      <c r="D249" s="45">
        <f>SUBTOTAL(9,D251:D251)</f>
        <v>300000</v>
      </c>
      <c r="E249" s="45">
        <f>SUBTOTAL(9,E251:E251)</f>
        <v>300000</v>
      </c>
      <c r="F249" s="45">
        <f>SUBTOTAL(9,F251:F251)</f>
        <v>0</v>
      </c>
    </row>
    <row r="250" spans="1:6" x14ac:dyDescent="0.3">
      <c r="A250" s="46" t="s">
        <v>194</v>
      </c>
      <c r="B250" s="47">
        <f>SUBTOTAL(9,B251:B251)</f>
        <v>0</v>
      </c>
      <c r="C250" s="47">
        <f>SUBTOTAL(9,C251:C251)</f>
        <v>0</v>
      </c>
      <c r="D250" s="47">
        <f>SUBTOTAL(9,D251:D251)</f>
        <v>300000</v>
      </c>
      <c r="E250" s="47">
        <f>SUBTOTAL(9,E251:E251)</f>
        <v>300000</v>
      </c>
      <c r="F250" s="47">
        <f>SUBTOTAL(9,F251:F251)</f>
        <v>0</v>
      </c>
    </row>
    <row r="251" spans="1:6" x14ac:dyDescent="0.3">
      <c r="A251" s="30" t="s">
        <v>195</v>
      </c>
      <c r="B251" s="31"/>
      <c r="C251" s="31">
        <v>0</v>
      </c>
      <c r="D251" s="31">
        <v>300000</v>
      </c>
      <c r="E251" s="31">
        <v>300000</v>
      </c>
      <c r="F251" s="31">
        <v>0</v>
      </c>
    </row>
    <row r="252" spans="1:6" x14ac:dyDescent="0.3">
      <c r="A252" s="44" t="s">
        <v>231</v>
      </c>
      <c r="B252" s="45">
        <f>SUBTOTAL(9,B254:B254)</f>
        <v>0</v>
      </c>
      <c r="C252" s="45">
        <f>SUBTOTAL(9,C254:C254)</f>
        <v>700000</v>
      </c>
      <c r="D252" s="45">
        <f>SUBTOTAL(9,D254:D254)</f>
        <v>0</v>
      </c>
      <c r="E252" s="45">
        <f>SUBTOTAL(9,E254:E254)</f>
        <v>0</v>
      </c>
      <c r="F252" s="45">
        <f>SUBTOTAL(9,F254:F254)</f>
        <v>0</v>
      </c>
    </row>
    <row r="253" spans="1:6" x14ac:dyDescent="0.3">
      <c r="A253" s="46" t="s">
        <v>191</v>
      </c>
      <c r="B253" s="47">
        <f>SUBTOTAL(9,B254:B254)</f>
        <v>0</v>
      </c>
      <c r="C253" s="47">
        <f>SUBTOTAL(9,C254:C254)</f>
        <v>700000</v>
      </c>
      <c r="D253" s="47">
        <f>SUBTOTAL(9,D254:D254)</f>
        <v>0</v>
      </c>
      <c r="E253" s="47">
        <f>SUBTOTAL(9,E254:E254)</f>
        <v>0</v>
      </c>
      <c r="F253" s="47">
        <f>SUBTOTAL(9,F254:F254)</f>
        <v>0</v>
      </c>
    </row>
    <row r="254" spans="1:6" x14ac:dyDescent="0.3">
      <c r="A254" s="30" t="s">
        <v>225</v>
      </c>
      <c r="B254" s="31">
        <v>0</v>
      </c>
      <c r="C254" s="31">
        <v>700000</v>
      </c>
      <c r="D254" s="31">
        <v>0</v>
      </c>
      <c r="E254" s="31">
        <v>0</v>
      </c>
      <c r="F254" s="31">
        <v>0</v>
      </c>
    </row>
    <row r="255" spans="1:6" x14ac:dyDescent="0.3">
      <c r="A255" s="44" t="s">
        <v>208</v>
      </c>
      <c r="B255" s="45">
        <f>SUBTOTAL(9,B257:B257)</f>
        <v>0</v>
      </c>
      <c r="C255" s="45">
        <f>SUBTOTAL(9,C257:C257)</f>
        <v>0</v>
      </c>
      <c r="D255" s="45">
        <f>SUBTOTAL(9,D257:D257)</f>
        <v>600000</v>
      </c>
      <c r="E255" s="45">
        <f>SUBTOTAL(9,E257:E257)</f>
        <v>0</v>
      </c>
      <c r="F255" s="45">
        <f>SUBTOTAL(9,F257:F257)</f>
        <v>0</v>
      </c>
    </row>
    <row r="256" spans="1:6" x14ac:dyDescent="0.3">
      <c r="A256" s="46" t="s">
        <v>191</v>
      </c>
      <c r="B256" s="47">
        <f>SUBTOTAL(9,B257:B257)</f>
        <v>0</v>
      </c>
      <c r="C256" s="47">
        <f>SUBTOTAL(9,C257:C257)</f>
        <v>0</v>
      </c>
      <c r="D256" s="47">
        <f>SUBTOTAL(9,D257:D257)</f>
        <v>600000</v>
      </c>
      <c r="E256" s="47">
        <f>SUBTOTAL(9,E257:E257)</f>
        <v>0</v>
      </c>
      <c r="F256" s="47">
        <f>SUBTOTAL(9,F257:F257)</f>
        <v>0</v>
      </c>
    </row>
    <row r="257" spans="1:6" x14ac:dyDescent="0.3">
      <c r="A257" s="30" t="s">
        <v>225</v>
      </c>
      <c r="B257" s="31"/>
      <c r="C257" s="31">
        <v>0</v>
      </c>
      <c r="D257" s="31">
        <v>600000</v>
      </c>
      <c r="E257" s="31">
        <v>0</v>
      </c>
      <c r="F257" s="31">
        <v>0</v>
      </c>
    </row>
    <row r="258" spans="1:6" x14ac:dyDescent="0.3">
      <c r="A258" s="42" t="s">
        <v>232</v>
      </c>
      <c r="B258" s="43">
        <f>SUBTOTAL(9,B261:B273)</f>
        <v>0</v>
      </c>
      <c r="C258" s="43">
        <f>SUBTOTAL(9,C261:C273)</f>
        <v>55000</v>
      </c>
      <c r="D258" s="43">
        <f>SUBTOTAL(9,D261:D273)</f>
        <v>54999.97</v>
      </c>
      <c r="E258" s="43">
        <f>SUBTOTAL(9,E261:E273)</f>
        <v>0</v>
      </c>
      <c r="F258" s="43">
        <f>SUBTOTAL(9,F261:F273)</f>
        <v>0</v>
      </c>
    </row>
    <row r="259" spans="1:6" x14ac:dyDescent="0.3">
      <c r="A259" s="44" t="s">
        <v>180</v>
      </c>
      <c r="B259" s="45">
        <f>SUBTOTAL(9,B261:B261)</f>
        <v>0</v>
      </c>
      <c r="C259" s="45">
        <f>SUBTOTAL(9,C261:C261)</f>
        <v>3587.97</v>
      </c>
      <c r="D259" s="45">
        <f>SUBTOTAL(9,D261:D261)</f>
        <v>3587.97</v>
      </c>
      <c r="E259" s="45">
        <f>SUBTOTAL(9,E261:E261)</f>
        <v>0</v>
      </c>
      <c r="F259" s="45">
        <f>SUBTOTAL(9,F261:F261)</f>
        <v>0</v>
      </c>
    </row>
    <row r="260" spans="1:6" x14ac:dyDescent="0.3">
      <c r="A260" s="46" t="s">
        <v>191</v>
      </c>
      <c r="B260" s="47">
        <f>SUBTOTAL(9,B261:B261)</f>
        <v>0</v>
      </c>
      <c r="C260" s="47">
        <f>SUBTOTAL(9,C261:C261)</f>
        <v>3587.97</v>
      </c>
      <c r="D260" s="47">
        <f>SUBTOTAL(9,D261:D261)</f>
        <v>3587.97</v>
      </c>
      <c r="E260" s="47">
        <f>SUBTOTAL(9,E261:E261)</f>
        <v>0</v>
      </c>
      <c r="F260" s="47">
        <f>SUBTOTAL(9,F261:F261)</f>
        <v>0</v>
      </c>
    </row>
    <row r="261" spans="1:6" x14ac:dyDescent="0.3">
      <c r="A261" s="30" t="s">
        <v>225</v>
      </c>
      <c r="B261" s="31">
        <v>0</v>
      </c>
      <c r="C261" s="31">
        <v>3587.97</v>
      </c>
      <c r="D261" s="31">
        <v>3587.97</v>
      </c>
      <c r="E261" s="31">
        <v>0</v>
      </c>
      <c r="F261" s="31">
        <v>0</v>
      </c>
    </row>
    <row r="262" spans="1:6" x14ac:dyDescent="0.3">
      <c r="A262" s="44" t="s">
        <v>193</v>
      </c>
      <c r="B262" s="45">
        <f>SUBTOTAL(9,B264:B264)</f>
        <v>0</v>
      </c>
      <c r="C262" s="45">
        <f>SUBTOTAL(9,C264:C264)</f>
        <v>0</v>
      </c>
      <c r="D262" s="45">
        <f>SUBTOTAL(9,D264:D264)</f>
        <v>18412</v>
      </c>
      <c r="E262" s="45">
        <f>SUBTOTAL(9,E264:E264)</f>
        <v>0</v>
      </c>
      <c r="F262" s="45">
        <f>SUBTOTAL(9,F264:F264)</f>
        <v>0</v>
      </c>
    </row>
    <row r="263" spans="1:6" x14ac:dyDescent="0.3">
      <c r="A263" s="46" t="s">
        <v>191</v>
      </c>
      <c r="B263" s="47">
        <f>SUBTOTAL(9,B264:B264)</f>
        <v>0</v>
      </c>
      <c r="C263" s="47">
        <f>SUBTOTAL(9,C264:C264)</f>
        <v>0</v>
      </c>
      <c r="D263" s="47">
        <f>SUBTOTAL(9,D264:D264)</f>
        <v>18412</v>
      </c>
      <c r="E263" s="47">
        <f>SUBTOTAL(9,E264:E264)</f>
        <v>0</v>
      </c>
      <c r="F263" s="47">
        <f>SUBTOTAL(9,F264:F264)</f>
        <v>0</v>
      </c>
    </row>
    <row r="264" spans="1:6" x14ac:dyDescent="0.3">
      <c r="A264" s="30" t="s">
        <v>225</v>
      </c>
      <c r="B264" s="31"/>
      <c r="C264" s="31">
        <v>0</v>
      </c>
      <c r="D264" s="31">
        <v>18412</v>
      </c>
      <c r="E264" s="31">
        <v>0</v>
      </c>
      <c r="F264" s="31">
        <v>0</v>
      </c>
    </row>
    <row r="265" spans="1:6" x14ac:dyDescent="0.3">
      <c r="A265" s="44" t="s">
        <v>196</v>
      </c>
      <c r="B265" s="45">
        <f>SUBTOTAL(9,B267:B267)</f>
        <v>0</v>
      </c>
      <c r="C265" s="45">
        <f>SUBTOTAL(9,C267:C267)</f>
        <v>0</v>
      </c>
      <c r="D265" s="45">
        <f>SUBTOTAL(9,D267:D267)</f>
        <v>33000</v>
      </c>
      <c r="E265" s="45">
        <f>SUBTOTAL(9,E267:E267)</f>
        <v>0</v>
      </c>
      <c r="F265" s="45">
        <f>SUBTOTAL(9,F267:F267)</f>
        <v>0</v>
      </c>
    </row>
    <row r="266" spans="1:6" x14ac:dyDescent="0.3">
      <c r="A266" s="46" t="s">
        <v>191</v>
      </c>
      <c r="B266" s="47">
        <f>SUBTOTAL(9,B267:B267)</f>
        <v>0</v>
      </c>
      <c r="C266" s="47">
        <f>SUBTOTAL(9,C267:C267)</f>
        <v>0</v>
      </c>
      <c r="D266" s="47">
        <f>SUBTOTAL(9,D267:D267)</f>
        <v>33000</v>
      </c>
      <c r="E266" s="47">
        <f>SUBTOTAL(9,E267:E267)</f>
        <v>0</v>
      </c>
      <c r="F266" s="47">
        <f>SUBTOTAL(9,F267:F267)</f>
        <v>0</v>
      </c>
    </row>
    <row r="267" spans="1:6" x14ac:dyDescent="0.3">
      <c r="A267" s="30" t="s">
        <v>225</v>
      </c>
      <c r="B267" s="31"/>
      <c r="C267" s="31">
        <v>0</v>
      </c>
      <c r="D267" s="31">
        <v>33000</v>
      </c>
      <c r="E267" s="31">
        <v>0</v>
      </c>
      <c r="F267" s="31">
        <v>0</v>
      </c>
    </row>
    <row r="268" spans="1:6" x14ac:dyDescent="0.3">
      <c r="A268" s="44" t="s">
        <v>206</v>
      </c>
      <c r="B268" s="45">
        <f>SUBTOTAL(9,B270:B270)</f>
        <v>0</v>
      </c>
      <c r="C268" s="45">
        <f>SUBTOTAL(9,C270:C270)</f>
        <v>33000</v>
      </c>
      <c r="D268" s="45">
        <f>SUBTOTAL(9,D270:D270)</f>
        <v>0</v>
      </c>
      <c r="E268" s="45">
        <f>SUBTOTAL(9,E270:E270)</f>
        <v>0</v>
      </c>
      <c r="F268" s="45">
        <f>SUBTOTAL(9,F270:F270)</f>
        <v>0</v>
      </c>
    </row>
    <row r="269" spans="1:6" x14ac:dyDescent="0.3">
      <c r="A269" s="46" t="s">
        <v>191</v>
      </c>
      <c r="B269" s="47">
        <f>SUBTOTAL(9,B270:B270)</f>
        <v>0</v>
      </c>
      <c r="C269" s="47">
        <f>SUBTOTAL(9,C270:C270)</f>
        <v>33000</v>
      </c>
      <c r="D269" s="47">
        <f>SUBTOTAL(9,D270:D270)</f>
        <v>0</v>
      </c>
      <c r="E269" s="47">
        <f>SUBTOTAL(9,E270:E270)</f>
        <v>0</v>
      </c>
      <c r="F269" s="47">
        <f>SUBTOTAL(9,F270:F270)</f>
        <v>0</v>
      </c>
    </row>
    <row r="270" spans="1:6" x14ac:dyDescent="0.3">
      <c r="A270" s="30" t="s">
        <v>225</v>
      </c>
      <c r="B270" s="31">
        <v>0</v>
      </c>
      <c r="C270" s="31">
        <v>33000</v>
      </c>
      <c r="D270" s="31">
        <v>0</v>
      </c>
      <c r="E270" s="31">
        <v>0</v>
      </c>
      <c r="F270" s="31">
        <v>0</v>
      </c>
    </row>
    <row r="271" spans="1:6" x14ac:dyDescent="0.3">
      <c r="A271" s="44" t="s">
        <v>226</v>
      </c>
      <c r="B271" s="45">
        <f>SUBTOTAL(9,B273:B273)</f>
        <v>0</v>
      </c>
      <c r="C271" s="45">
        <f>SUBTOTAL(9,C273:C273)</f>
        <v>18412.03</v>
      </c>
      <c r="D271" s="45">
        <f>SUBTOTAL(9,D273:D273)</f>
        <v>0</v>
      </c>
      <c r="E271" s="45">
        <f>SUBTOTAL(9,E273:E273)</f>
        <v>0</v>
      </c>
      <c r="F271" s="45">
        <f>SUBTOTAL(9,F273:F273)</f>
        <v>0</v>
      </c>
    </row>
    <row r="272" spans="1:6" x14ac:dyDescent="0.3">
      <c r="A272" s="46" t="s">
        <v>191</v>
      </c>
      <c r="B272" s="47">
        <f>SUBTOTAL(9,B273:B273)</f>
        <v>0</v>
      </c>
      <c r="C272" s="47">
        <f>SUBTOTAL(9,C273:C273)</f>
        <v>18412.03</v>
      </c>
      <c r="D272" s="47">
        <f>SUBTOTAL(9,D273:D273)</f>
        <v>0</v>
      </c>
      <c r="E272" s="47">
        <f>SUBTOTAL(9,E273:E273)</f>
        <v>0</v>
      </c>
      <c r="F272" s="47">
        <f>SUBTOTAL(9,F273:F273)</f>
        <v>0</v>
      </c>
    </row>
    <row r="273" spans="1:6" x14ac:dyDescent="0.3">
      <c r="A273" s="30" t="s">
        <v>225</v>
      </c>
      <c r="B273" s="31">
        <v>0</v>
      </c>
      <c r="C273" s="31">
        <v>18412.03</v>
      </c>
      <c r="D273" s="31">
        <v>0</v>
      </c>
      <c r="E273" s="31">
        <v>0</v>
      </c>
      <c r="F273" s="31">
        <v>0</v>
      </c>
    </row>
    <row r="274" spans="1:6" x14ac:dyDescent="0.3">
      <c r="A274" s="42" t="s">
        <v>233</v>
      </c>
      <c r="B274" s="43">
        <f>SUBTOTAL(9,B277:B280)</f>
        <v>2500</v>
      </c>
      <c r="C274" s="43">
        <f>SUBTOTAL(9,C277:C280)</f>
        <v>52000</v>
      </c>
      <c r="D274" s="43">
        <f>SUBTOTAL(9,D277:D280)</f>
        <v>0</v>
      </c>
      <c r="E274" s="43">
        <f>SUBTOTAL(9,E277:E280)</f>
        <v>0</v>
      </c>
      <c r="F274" s="43">
        <f>SUBTOTAL(9,F277:F280)</f>
        <v>0</v>
      </c>
    </row>
    <row r="275" spans="1:6" x14ac:dyDescent="0.3">
      <c r="A275" s="44" t="s">
        <v>180</v>
      </c>
      <c r="B275" s="45">
        <f>SUBTOTAL(9,B277:B277)</f>
        <v>2500</v>
      </c>
      <c r="C275" s="45">
        <f>SUBTOTAL(9,C277:C277)</f>
        <v>2000</v>
      </c>
      <c r="D275" s="45">
        <f>SUBTOTAL(9,D277:D277)</f>
        <v>0</v>
      </c>
      <c r="E275" s="45">
        <f>SUBTOTAL(9,E277:E277)</f>
        <v>0</v>
      </c>
      <c r="F275" s="45">
        <f>SUBTOTAL(9,F277:F277)</f>
        <v>0</v>
      </c>
    </row>
    <row r="276" spans="1:6" x14ac:dyDescent="0.3">
      <c r="A276" s="46" t="s">
        <v>191</v>
      </c>
      <c r="B276" s="47">
        <f>SUBTOTAL(9,B277:B277)</f>
        <v>2500</v>
      </c>
      <c r="C276" s="47">
        <f>SUBTOTAL(9,C277:C277)</f>
        <v>2000</v>
      </c>
      <c r="D276" s="47">
        <f>SUBTOTAL(9,D277:D277)</f>
        <v>0</v>
      </c>
      <c r="E276" s="47">
        <f>SUBTOTAL(9,E277:E277)</f>
        <v>0</v>
      </c>
      <c r="F276" s="47">
        <f>SUBTOTAL(9,F277:F277)</f>
        <v>0</v>
      </c>
    </row>
    <row r="277" spans="1:6" x14ac:dyDescent="0.3">
      <c r="A277" s="30" t="s">
        <v>192</v>
      </c>
      <c r="B277" s="31">
        <v>2500</v>
      </c>
      <c r="C277" s="31">
        <v>2000</v>
      </c>
      <c r="D277" s="31">
        <v>0</v>
      </c>
      <c r="E277" s="31">
        <v>0</v>
      </c>
      <c r="F277" s="31">
        <v>0</v>
      </c>
    </row>
    <row r="278" spans="1:6" x14ac:dyDescent="0.3">
      <c r="A278" s="44" t="s">
        <v>199</v>
      </c>
      <c r="B278" s="45">
        <f>SUBTOTAL(9,B280:B280)</f>
        <v>0</v>
      </c>
      <c r="C278" s="45">
        <f>SUBTOTAL(9,C280:C280)</f>
        <v>50000</v>
      </c>
      <c r="D278" s="45">
        <f>SUBTOTAL(9,D280:D280)</f>
        <v>0</v>
      </c>
      <c r="E278" s="45">
        <f>SUBTOTAL(9,E280:E280)</f>
        <v>0</v>
      </c>
      <c r="F278" s="45">
        <f>SUBTOTAL(9,F280:F280)</f>
        <v>0</v>
      </c>
    </row>
    <row r="279" spans="1:6" x14ac:dyDescent="0.3">
      <c r="A279" s="46" t="s">
        <v>191</v>
      </c>
      <c r="B279" s="47">
        <f>SUBTOTAL(9,B280:B280)</f>
        <v>0</v>
      </c>
      <c r="C279" s="47">
        <f>SUBTOTAL(9,C280:C280)</f>
        <v>50000</v>
      </c>
      <c r="D279" s="47">
        <f>SUBTOTAL(9,D280:D280)</f>
        <v>0</v>
      </c>
      <c r="E279" s="47">
        <f>SUBTOTAL(9,E280:E280)</f>
        <v>0</v>
      </c>
      <c r="F279" s="47">
        <f>SUBTOTAL(9,F280:F280)</f>
        <v>0</v>
      </c>
    </row>
    <row r="280" spans="1:6" x14ac:dyDescent="0.3">
      <c r="A280" s="30" t="s">
        <v>192</v>
      </c>
      <c r="B280" s="31">
        <v>0</v>
      </c>
      <c r="C280" s="31">
        <v>50000</v>
      </c>
      <c r="D280" s="31">
        <v>0</v>
      </c>
      <c r="E280" s="31">
        <v>0</v>
      </c>
      <c r="F280" s="31">
        <v>0</v>
      </c>
    </row>
    <row r="281" spans="1:6" x14ac:dyDescent="0.3">
      <c r="A281" s="42" t="s">
        <v>234</v>
      </c>
      <c r="B281" s="43">
        <f>SUBTOTAL(9,B284:B287)</f>
        <v>0</v>
      </c>
      <c r="C281" s="43">
        <f>SUBTOTAL(9,C284:C287)</f>
        <v>94000</v>
      </c>
      <c r="D281" s="43">
        <f>SUBTOTAL(9,D284:D287)</f>
        <v>0</v>
      </c>
      <c r="E281" s="43">
        <f>SUBTOTAL(9,E284:E287)</f>
        <v>0</v>
      </c>
      <c r="F281" s="43">
        <f>SUBTOTAL(9,F284:F287)</f>
        <v>0</v>
      </c>
    </row>
    <row r="282" spans="1:6" x14ac:dyDescent="0.3">
      <c r="A282" s="44" t="s">
        <v>196</v>
      </c>
      <c r="B282" s="45">
        <f>SUBTOTAL(9,B284:B284)</f>
        <v>0</v>
      </c>
      <c r="C282" s="45">
        <f>SUBTOTAL(9,C284:C284)</f>
        <v>47932.91</v>
      </c>
      <c r="D282" s="45">
        <f>SUBTOTAL(9,D284:D284)</f>
        <v>0</v>
      </c>
      <c r="E282" s="45">
        <f>SUBTOTAL(9,E284:E284)</f>
        <v>0</v>
      </c>
      <c r="F282" s="45">
        <f>SUBTOTAL(9,F284:F284)</f>
        <v>0</v>
      </c>
    </row>
    <row r="283" spans="1:6" x14ac:dyDescent="0.3">
      <c r="A283" s="46" t="s">
        <v>191</v>
      </c>
      <c r="B283" s="47">
        <f>SUBTOTAL(9,B284:B284)</f>
        <v>0</v>
      </c>
      <c r="C283" s="47">
        <f>SUBTOTAL(9,C284:C284)</f>
        <v>47932.91</v>
      </c>
      <c r="D283" s="47">
        <f>SUBTOTAL(9,D284:D284)</f>
        <v>0</v>
      </c>
      <c r="E283" s="47">
        <f>SUBTOTAL(9,E284:E284)</f>
        <v>0</v>
      </c>
      <c r="F283" s="47">
        <f>SUBTOTAL(9,F284:F284)</f>
        <v>0</v>
      </c>
    </row>
    <row r="284" spans="1:6" x14ac:dyDescent="0.3">
      <c r="A284" s="30" t="s">
        <v>192</v>
      </c>
      <c r="B284" s="31">
        <v>0</v>
      </c>
      <c r="C284" s="31">
        <v>47932.91</v>
      </c>
      <c r="D284" s="31">
        <v>0</v>
      </c>
      <c r="E284" s="31">
        <v>0</v>
      </c>
      <c r="F284" s="31">
        <v>0</v>
      </c>
    </row>
    <row r="285" spans="1:6" x14ac:dyDescent="0.3">
      <c r="A285" s="44" t="s">
        <v>226</v>
      </c>
      <c r="B285" s="45">
        <f>SUBTOTAL(9,B287:B287)</f>
        <v>0</v>
      </c>
      <c r="C285" s="45">
        <f>SUBTOTAL(9,C287:C287)</f>
        <v>46067.09</v>
      </c>
      <c r="D285" s="45">
        <f>SUBTOTAL(9,D287:D287)</f>
        <v>0</v>
      </c>
      <c r="E285" s="45">
        <f>SUBTOTAL(9,E287:E287)</f>
        <v>0</v>
      </c>
      <c r="F285" s="45">
        <f>SUBTOTAL(9,F287:F287)</f>
        <v>0</v>
      </c>
    </row>
    <row r="286" spans="1:6" x14ac:dyDescent="0.3">
      <c r="A286" s="46" t="s">
        <v>191</v>
      </c>
      <c r="B286" s="47">
        <f>SUBTOTAL(9,B287:B287)</f>
        <v>0</v>
      </c>
      <c r="C286" s="47">
        <f>SUBTOTAL(9,C287:C287)</f>
        <v>46067.09</v>
      </c>
      <c r="D286" s="47">
        <f>SUBTOTAL(9,D287:D287)</f>
        <v>0</v>
      </c>
      <c r="E286" s="47">
        <f>SUBTOTAL(9,E287:E287)</f>
        <v>0</v>
      </c>
      <c r="F286" s="47">
        <f>SUBTOTAL(9,F287:F287)</f>
        <v>0</v>
      </c>
    </row>
    <row r="287" spans="1:6" x14ac:dyDescent="0.3">
      <c r="A287" s="30" t="s">
        <v>192</v>
      </c>
      <c r="B287" s="31">
        <v>0</v>
      </c>
      <c r="C287" s="31">
        <v>46067.09</v>
      </c>
      <c r="D287" s="31">
        <v>0</v>
      </c>
      <c r="E287" s="31">
        <v>0</v>
      </c>
      <c r="F287" s="31">
        <v>0</v>
      </c>
    </row>
    <row r="288" spans="1:6" x14ac:dyDescent="0.3">
      <c r="A288" s="42" t="s">
        <v>235</v>
      </c>
      <c r="B288" s="43">
        <f>SUBTOTAL(9,B291:B294)</f>
        <v>0</v>
      </c>
      <c r="C288" s="43">
        <f>SUBTOTAL(9,C291:C294)</f>
        <v>70000</v>
      </c>
      <c r="D288" s="43">
        <f>SUBTOTAL(9,D291:D294)</f>
        <v>0</v>
      </c>
      <c r="E288" s="43">
        <f>SUBTOTAL(9,E291:E294)</f>
        <v>0</v>
      </c>
      <c r="F288" s="43">
        <f>SUBTOTAL(9,F291:F294)</f>
        <v>0</v>
      </c>
    </row>
    <row r="289" spans="1:6" x14ac:dyDescent="0.3">
      <c r="A289" s="44" t="s">
        <v>196</v>
      </c>
      <c r="B289" s="45">
        <f>SUBTOTAL(9,B291:B291)</f>
        <v>0</v>
      </c>
      <c r="C289" s="45">
        <f>SUBTOTAL(9,C291:C291)</f>
        <v>49896.11</v>
      </c>
      <c r="D289" s="45">
        <f>SUBTOTAL(9,D291:D291)</f>
        <v>0</v>
      </c>
      <c r="E289" s="45">
        <f>SUBTOTAL(9,E291:E291)</f>
        <v>0</v>
      </c>
      <c r="F289" s="45">
        <f>SUBTOTAL(9,F291:F291)</f>
        <v>0</v>
      </c>
    </row>
    <row r="290" spans="1:6" x14ac:dyDescent="0.3">
      <c r="A290" s="46" t="s">
        <v>191</v>
      </c>
      <c r="B290" s="47">
        <f>SUBTOTAL(9,B291:B291)</f>
        <v>0</v>
      </c>
      <c r="C290" s="47">
        <f>SUBTOTAL(9,C291:C291)</f>
        <v>49896.11</v>
      </c>
      <c r="D290" s="47">
        <f>SUBTOTAL(9,D291:D291)</f>
        <v>0</v>
      </c>
      <c r="E290" s="47">
        <f>SUBTOTAL(9,E291:E291)</f>
        <v>0</v>
      </c>
      <c r="F290" s="47">
        <f>SUBTOTAL(9,F291:F291)</f>
        <v>0</v>
      </c>
    </row>
    <row r="291" spans="1:6" x14ac:dyDescent="0.3">
      <c r="A291" s="30" t="s">
        <v>192</v>
      </c>
      <c r="B291" s="31">
        <v>0</v>
      </c>
      <c r="C291" s="31">
        <v>49896.11</v>
      </c>
      <c r="D291" s="31">
        <v>0</v>
      </c>
      <c r="E291" s="31">
        <v>0</v>
      </c>
      <c r="F291" s="31">
        <v>0</v>
      </c>
    </row>
    <row r="292" spans="1:6" x14ac:dyDescent="0.3">
      <c r="A292" s="44" t="s">
        <v>226</v>
      </c>
      <c r="B292" s="45">
        <f>SUBTOTAL(9,B294:B294)</f>
        <v>0</v>
      </c>
      <c r="C292" s="45">
        <f>SUBTOTAL(9,C294:C294)</f>
        <v>20103.89</v>
      </c>
      <c r="D292" s="45">
        <f>SUBTOTAL(9,D294:D294)</f>
        <v>0</v>
      </c>
      <c r="E292" s="45">
        <f>SUBTOTAL(9,E294:E294)</f>
        <v>0</v>
      </c>
      <c r="F292" s="45">
        <f>SUBTOTAL(9,F294:F294)</f>
        <v>0</v>
      </c>
    </row>
    <row r="293" spans="1:6" x14ac:dyDescent="0.3">
      <c r="A293" s="46" t="s">
        <v>191</v>
      </c>
      <c r="B293" s="47">
        <f>SUBTOTAL(9,B294:B294)</f>
        <v>0</v>
      </c>
      <c r="C293" s="47">
        <f>SUBTOTAL(9,C294:C294)</f>
        <v>20103.89</v>
      </c>
      <c r="D293" s="47">
        <f>SUBTOTAL(9,D294:D294)</f>
        <v>0</v>
      </c>
      <c r="E293" s="47">
        <f>SUBTOTAL(9,E294:E294)</f>
        <v>0</v>
      </c>
      <c r="F293" s="47">
        <f>SUBTOTAL(9,F294:F294)</f>
        <v>0</v>
      </c>
    </row>
    <row r="294" spans="1:6" x14ac:dyDescent="0.3">
      <c r="A294" s="30" t="s">
        <v>192</v>
      </c>
      <c r="B294" s="31">
        <v>0</v>
      </c>
      <c r="C294" s="31">
        <v>20103.89</v>
      </c>
      <c r="D294" s="31">
        <v>0</v>
      </c>
      <c r="E294" s="31">
        <v>0</v>
      </c>
      <c r="F294" s="31">
        <v>0</v>
      </c>
    </row>
    <row r="295" spans="1:6" x14ac:dyDescent="0.3">
      <c r="A295" s="42" t="s">
        <v>236</v>
      </c>
      <c r="B295" s="43">
        <f>SUBTOTAL(9,B298:B304)</f>
        <v>0</v>
      </c>
      <c r="C295" s="43">
        <f>SUBTOTAL(9,C298:C304)</f>
        <v>0</v>
      </c>
      <c r="D295" s="43">
        <f>SUBTOTAL(9,D298:D304)</f>
        <v>320000</v>
      </c>
      <c r="E295" s="43">
        <f>SUBTOTAL(9,E298:E304)</f>
        <v>0</v>
      </c>
      <c r="F295" s="43">
        <f>SUBTOTAL(9,F298:F304)</f>
        <v>0</v>
      </c>
    </row>
    <row r="296" spans="1:6" x14ac:dyDescent="0.3">
      <c r="A296" s="44" t="s">
        <v>180</v>
      </c>
      <c r="B296" s="45">
        <f>SUBTOTAL(9,B298:B298)</f>
        <v>0</v>
      </c>
      <c r="C296" s="45">
        <f>SUBTOTAL(9,C298:C298)</f>
        <v>0</v>
      </c>
      <c r="D296" s="45">
        <f>SUBTOTAL(9,D298:D298)</f>
        <v>130000</v>
      </c>
      <c r="E296" s="45">
        <f>SUBTOTAL(9,E298:E298)</f>
        <v>0</v>
      </c>
      <c r="F296" s="45">
        <f>SUBTOTAL(9,F298:F298)</f>
        <v>0</v>
      </c>
    </row>
    <row r="297" spans="1:6" x14ac:dyDescent="0.3">
      <c r="A297" s="46" t="s">
        <v>191</v>
      </c>
      <c r="B297" s="47">
        <f>SUBTOTAL(9,B298:B298)</f>
        <v>0</v>
      </c>
      <c r="C297" s="47">
        <f>SUBTOTAL(9,C298:C298)</f>
        <v>0</v>
      </c>
      <c r="D297" s="47">
        <f>SUBTOTAL(9,D298:D298)</f>
        <v>130000</v>
      </c>
      <c r="E297" s="47">
        <f>SUBTOTAL(9,E298:E298)</f>
        <v>0</v>
      </c>
      <c r="F297" s="47">
        <f>SUBTOTAL(9,F298:F298)</f>
        <v>0</v>
      </c>
    </row>
    <row r="298" spans="1:6" x14ac:dyDescent="0.3">
      <c r="A298" s="30" t="s">
        <v>225</v>
      </c>
      <c r="B298" s="31"/>
      <c r="C298" s="31">
        <v>0</v>
      </c>
      <c r="D298" s="31">
        <v>130000</v>
      </c>
      <c r="E298" s="31">
        <v>0</v>
      </c>
      <c r="F298" s="31">
        <v>0</v>
      </c>
    </row>
    <row r="299" spans="1:6" x14ac:dyDescent="0.3">
      <c r="A299" s="44" t="s">
        <v>196</v>
      </c>
      <c r="B299" s="45">
        <f>SUBTOTAL(9,B301:B301)</f>
        <v>0</v>
      </c>
      <c r="C299" s="45">
        <f>SUBTOTAL(9,C301:C301)</f>
        <v>0</v>
      </c>
      <c r="D299" s="45">
        <v>95000</v>
      </c>
      <c r="E299" s="45">
        <f>SUBTOTAL(9,E301:E301)</f>
        <v>0</v>
      </c>
      <c r="F299" s="45">
        <f>SUBTOTAL(9,F301:F301)</f>
        <v>0</v>
      </c>
    </row>
    <row r="300" spans="1:6" x14ac:dyDescent="0.3">
      <c r="A300" s="46" t="s">
        <v>191</v>
      </c>
      <c r="B300" s="47">
        <f>SUBTOTAL(9,B301:B301)</f>
        <v>0</v>
      </c>
      <c r="C300" s="47">
        <f>SUBTOTAL(9,C301:C301)</f>
        <v>0</v>
      </c>
      <c r="D300" s="47">
        <f>SUBTOTAL(9,D301:D301)</f>
        <v>95000</v>
      </c>
      <c r="E300" s="47">
        <f>SUBTOTAL(9,E301:E301)</f>
        <v>0</v>
      </c>
      <c r="F300" s="47">
        <f>SUBTOTAL(9,F301:F301)</f>
        <v>0</v>
      </c>
    </row>
    <row r="301" spans="1:6" x14ac:dyDescent="0.3">
      <c r="A301" s="30" t="s">
        <v>225</v>
      </c>
      <c r="B301" s="31"/>
      <c r="C301" s="31">
        <v>0</v>
      </c>
      <c r="D301" s="31">
        <v>95000</v>
      </c>
      <c r="E301" s="31">
        <v>0</v>
      </c>
      <c r="F301" s="31">
        <v>0</v>
      </c>
    </row>
    <row r="302" spans="1:6" x14ac:dyDescent="0.3">
      <c r="A302" s="44" t="s">
        <v>215</v>
      </c>
      <c r="B302" s="45">
        <f>SUBTOTAL(9,B304:B304)</f>
        <v>0</v>
      </c>
      <c r="C302" s="45">
        <f>SUBTOTAL(9,C304:C304)</f>
        <v>0</v>
      </c>
      <c r="D302" s="45">
        <v>0</v>
      </c>
      <c r="E302" s="45">
        <f>SUBTOTAL(9,E304:E304)</f>
        <v>0</v>
      </c>
      <c r="F302" s="45">
        <f>SUBTOTAL(9,F304:F304)</f>
        <v>0</v>
      </c>
    </row>
    <row r="303" spans="1:6" x14ac:dyDescent="0.3">
      <c r="A303" s="46" t="s">
        <v>191</v>
      </c>
      <c r="B303" s="47">
        <f>SUBTOTAL(9,B304:B304)</f>
        <v>0</v>
      </c>
      <c r="C303" s="47">
        <f>SUBTOTAL(9,C304:C304)</f>
        <v>0</v>
      </c>
      <c r="D303" s="47">
        <f>SUBTOTAL(9,D304:D304)</f>
        <v>0</v>
      </c>
      <c r="E303" s="47">
        <f>SUBTOTAL(9,E304:E304)</f>
        <v>0</v>
      </c>
      <c r="F303" s="47">
        <f>SUBTOTAL(9,F304:F304)</f>
        <v>0</v>
      </c>
    </row>
    <row r="304" spans="1:6" x14ac:dyDescent="0.3">
      <c r="A304" s="30" t="s">
        <v>225</v>
      </c>
      <c r="B304" s="31"/>
      <c r="C304" s="31">
        <v>0</v>
      </c>
      <c r="D304" s="31">
        <v>0</v>
      </c>
      <c r="E304" s="31">
        <v>0</v>
      </c>
      <c r="F304" s="31">
        <v>0</v>
      </c>
    </row>
    <row r="305" spans="1:6" x14ac:dyDescent="0.3">
      <c r="A305" s="42" t="s">
        <v>335</v>
      </c>
      <c r="B305" s="43">
        <f>SUBTOTAL(9,B308:B308)</f>
        <v>0</v>
      </c>
      <c r="C305" s="43">
        <f>SUBTOTAL(9,C308:C308)</f>
        <v>0</v>
      </c>
      <c r="D305" s="43">
        <f>SUBTOTAL(9,D308:D308)</f>
        <v>300000</v>
      </c>
      <c r="E305" s="43">
        <f>SUBTOTAL(9,E308:E308)</f>
        <v>500000</v>
      </c>
      <c r="F305" s="43">
        <f>SUBTOTAL(9,F308:F308)</f>
        <v>0</v>
      </c>
    </row>
    <row r="306" spans="1:6" x14ac:dyDescent="0.3">
      <c r="A306" s="44" t="s">
        <v>207</v>
      </c>
      <c r="B306" s="45">
        <f>SUBTOTAL(9,B308:B308)</f>
        <v>0</v>
      </c>
      <c r="C306" s="45">
        <f>SUBTOTAL(9,C308:C308)</f>
        <v>0</v>
      </c>
      <c r="D306" s="45">
        <f>SUBTOTAL(9,D308:D308)</f>
        <v>300000</v>
      </c>
      <c r="E306" s="45">
        <f>SUBTOTAL(9,E308:E308)</f>
        <v>500000</v>
      </c>
      <c r="F306" s="45">
        <f>SUBTOTAL(9,F308:F308)</f>
        <v>0</v>
      </c>
    </row>
    <row r="307" spans="1:6" x14ac:dyDescent="0.3">
      <c r="A307" s="46" t="s">
        <v>191</v>
      </c>
      <c r="B307" s="47">
        <f>SUBTOTAL(9,B308:B308)</f>
        <v>0</v>
      </c>
      <c r="C307" s="47">
        <f>SUBTOTAL(9,C308:C308)</f>
        <v>0</v>
      </c>
      <c r="D307" s="47">
        <f>SUBTOTAL(9,D308:D308)</f>
        <v>300000</v>
      </c>
      <c r="E307" s="47">
        <f>SUBTOTAL(9,E308:E308)</f>
        <v>500000</v>
      </c>
      <c r="F307" s="47">
        <f>SUBTOTAL(9,F308:F308)</f>
        <v>0</v>
      </c>
    </row>
    <row r="308" spans="1:6" x14ac:dyDescent="0.3">
      <c r="A308" s="30" t="s">
        <v>225</v>
      </c>
      <c r="B308" s="31"/>
      <c r="C308" s="31">
        <v>0</v>
      </c>
      <c r="D308" s="31">
        <v>300000</v>
      </c>
      <c r="E308" s="31">
        <v>500000</v>
      </c>
      <c r="F308" s="31">
        <v>0</v>
      </c>
    </row>
    <row r="309" spans="1:6" x14ac:dyDescent="0.3">
      <c r="A309" s="40" t="s">
        <v>237</v>
      </c>
      <c r="B309" s="41">
        <v>104285.66</v>
      </c>
      <c r="C309" s="41">
        <f>SUBTOTAL(9,C313:C392)</f>
        <v>2197161.3600000003</v>
      </c>
      <c r="D309" s="41">
        <f>SUBTOTAL(9,D313:D392)</f>
        <v>2242169.73</v>
      </c>
      <c r="E309" s="41">
        <f>SUBTOTAL(9,E313:E392)</f>
        <v>1030300</v>
      </c>
      <c r="F309" s="41">
        <f>SUBTOTAL(9,F313:F392)</f>
        <v>1230300</v>
      </c>
    </row>
    <row r="310" spans="1:6" x14ac:dyDescent="0.3">
      <c r="A310" s="42" t="s">
        <v>238</v>
      </c>
      <c r="B310" s="43">
        <f>SUBTOTAL(9,B313:B333)</f>
        <v>36898.449999999997</v>
      </c>
      <c r="C310" s="43">
        <f>SUBTOTAL(9,C313:C333)</f>
        <v>73200</v>
      </c>
      <c r="D310" s="43">
        <f>SUBTOTAL(9,D313:D333)</f>
        <v>53199.73</v>
      </c>
      <c r="E310" s="43">
        <f>SUBTOTAL(9,E313:E333)</f>
        <v>53200</v>
      </c>
      <c r="F310" s="43">
        <f>SUBTOTAL(9,F313:F333)</f>
        <v>53200</v>
      </c>
    </row>
    <row r="311" spans="1:6" x14ac:dyDescent="0.3">
      <c r="A311" s="44" t="s">
        <v>180</v>
      </c>
      <c r="B311" s="45">
        <f>SUBTOTAL(9,B313:B313)</f>
        <v>17018.14</v>
      </c>
      <c r="C311" s="45">
        <f>SUBTOTAL(9,C313:C313)</f>
        <v>19500</v>
      </c>
      <c r="D311" s="45">
        <f>SUBTOTAL(9,D313:D313)</f>
        <v>18380.29</v>
      </c>
      <c r="E311" s="45">
        <f>SUBTOTAL(9,E313:E313)</f>
        <v>16500</v>
      </c>
      <c r="F311" s="45">
        <f>SUBTOTAL(9,F313:F313)</f>
        <v>16500</v>
      </c>
    </row>
    <row r="312" spans="1:6" x14ac:dyDescent="0.3">
      <c r="A312" s="46" t="s">
        <v>181</v>
      </c>
      <c r="B312" s="47">
        <f>SUBTOTAL(9,B313:B313)</f>
        <v>17018.14</v>
      </c>
      <c r="C312" s="47">
        <f>SUBTOTAL(9,C313:C313)</f>
        <v>19500</v>
      </c>
      <c r="D312" s="47">
        <f>SUBTOTAL(9,D313:D313)</f>
        <v>18380.29</v>
      </c>
      <c r="E312" s="47">
        <f>SUBTOTAL(9,E313:E313)</f>
        <v>16500</v>
      </c>
      <c r="F312" s="47">
        <f>SUBTOTAL(9,F313:F313)</f>
        <v>16500</v>
      </c>
    </row>
    <row r="313" spans="1:6" x14ac:dyDescent="0.3">
      <c r="A313" s="30" t="s">
        <v>188</v>
      </c>
      <c r="B313" s="31">
        <v>17018.14</v>
      </c>
      <c r="C313" s="31">
        <v>19500</v>
      </c>
      <c r="D313" s="31">
        <v>18380.29</v>
      </c>
      <c r="E313" s="31">
        <v>16500</v>
      </c>
      <c r="F313" s="31">
        <v>16500</v>
      </c>
    </row>
    <row r="314" spans="1:6" x14ac:dyDescent="0.3">
      <c r="A314" s="44" t="s">
        <v>219</v>
      </c>
      <c r="B314" s="45">
        <f>SUBTOTAL(9,B316:B316)</f>
        <v>5275</v>
      </c>
      <c r="C314" s="45">
        <f>SUBTOTAL(9,C316:C316)</f>
        <v>8700</v>
      </c>
      <c r="D314" s="45">
        <f>SUBTOTAL(9,D316:D316)</f>
        <v>8700</v>
      </c>
      <c r="E314" s="45">
        <f>SUBTOTAL(9,E316:E316)</f>
        <v>8700</v>
      </c>
      <c r="F314" s="45">
        <f>SUBTOTAL(9,F316:F316)</f>
        <v>8700</v>
      </c>
    </row>
    <row r="315" spans="1:6" x14ac:dyDescent="0.3">
      <c r="A315" s="46" t="s">
        <v>181</v>
      </c>
      <c r="B315" s="47">
        <f>SUBTOTAL(9,B316:B316)</f>
        <v>5275</v>
      </c>
      <c r="C315" s="47">
        <f>SUBTOTAL(9,C316:C316)</f>
        <v>8700</v>
      </c>
      <c r="D315" s="47">
        <f>SUBTOTAL(9,D316:D316)</f>
        <v>8700</v>
      </c>
      <c r="E315" s="47">
        <f>SUBTOTAL(9,E316:E316)</f>
        <v>8700</v>
      </c>
      <c r="F315" s="47">
        <f>SUBTOTAL(9,F316:F316)</f>
        <v>8700</v>
      </c>
    </row>
    <row r="316" spans="1:6" x14ac:dyDescent="0.3">
      <c r="A316" s="30" t="s">
        <v>188</v>
      </c>
      <c r="B316" s="31">
        <v>5275</v>
      </c>
      <c r="C316" s="31">
        <v>8700</v>
      </c>
      <c r="D316" s="31">
        <v>8700</v>
      </c>
      <c r="E316" s="31">
        <v>8700</v>
      </c>
      <c r="F316" s="31">
        <v>8700</v>
      </c>
    </row>
    <row r="317" spans="1:6" x14ac:dyDescent="0.3">
      <c r="A317" s="44" t="s">
        <v>239</v>
      </c>
      <c r="B317" s="45">
        <f>SUBTOTAL(9,B319:B319)</f>
        <v>0</v>
      </c>
      <c r="C317" s="45">
        <f>SUBTOTAL(9,C319:C319)</f>
        <v>0</v>
      </c>
      <c r="D317" s="45">
        <f>SUBTOTAL(9,D319:D319)</f>
        <v>100</v>
      </c>
      <c r="E317" s="45">
        <f>SUBTOTAL(9,E319:E319)</f>
        <v>0</v>
      </c>
      <c r="F317" s="45">
        <f>SUBTOTAL(9,F319:F319)</f>
        <v>0</v>
      </c>
    </row>
    <row r="318" spans="1:6" x14ac:dyDescent="0.3">
      <c r="A318" s="46" t="s">
        <v>181</v>
      </c>
      <c r="B318" s="47">
        <f>SUBTOTAL(9,B319:B319)</f>
        <v>0</v>
      </c>
      <c r="C318" s="47">
        <f>SUBTOTAL(9,C319:C319)</f>
        <v>0</v>
      </c>
      <c r="D318" s="47">
        <f>SUBTOTAL(9,D319:D319)</f>
        <v>100</v>
      </c>
      <c r="E318" s="47">
        <f>SUBTOTAL(9,E319:E319)</f>
        <v>0</v>
      </c>
      <c r="F318" s="47">
        <f>SUBTOTAL(9,F319:F319)</f>
        <v>0</v>
      </c>
    </row>
    <row r="319" spans="1:6" x14ac:dyDescent="0.3">
      <c r="A319" s="30" t="s">
        <v>188</v>
      </c>
      <c r="B319" s="31"/>
      <c r="C319" s="31">
        <v>0</v>
      </c>
      <c r="D319" s="31">
        <v>100</v>
      </c>
      <c r="E319" s="31">
        <v>0</v>
      </c>
      <c r="F319" s="31">
        <v>0</v>
      </c>
    </row>
    <row r="320" spans="1:6" x14ac:dyDescent="0.3">
      <c r="A320" s="44" t="s">
        <v>212</v>
      </c>
      <c r="B320" s="45">
        <f>SUBTOTAL(9,B322:B322)</f>
        <v>0</v>
      </c>
      <c r="C320" s="45">
        <f>SUBTOTAL(9,C322:C322)</f>
        <v>0</v>
      </c>
      <c r="D320" s="45">
        <f>SUBTOTAL(9,D322:D322)</f>
        <v>20000</v>
      </c>
      <c r="E320" s="45">
        <f>SUBTOTAL(9,E322:E322)</f>
        <v>20000</v>
      </c>
      <c r="F320" s="45">
        <f>SUBTOTAL(9,F322:F322)</f>
        <v>20000</v>
      </c>
    </row>
    <row r="321" spans="1:6" x14ac:dyDescent="0.3">
      <c r="A321" s="46" t="s">
        <v>181</v>
      </c>
      <c r="B321" s="47">
        <f>SUBTOTAL(9,B322:B322)</f>
        <v>0</v>
      </c>
      <c r="C321" s="47">
        <f>SUBTOTAL(9,C322:C322)</f>
        <v>0</v>
      </c>
      <c r="D321" s="47">
        <f>SUBTOTAL(9,D322:D322)</f>
        <v>20000</v>
      </c>
      <c r="E321" s="47">
        <f>SUBTOTAL(9,E322:E322)</f>
        <v>20000</v>
      </c>
      <c r="F321" s="47">
        <f>SUBTOTAL(9,F322:F322)</f>
        <v>20000</v>
      </c>
    </row>
    <row r="322" spans="1:6" x14ac:dyDescent="0.3">
      <c r="A322" s="30" t="s">
        <v>188</v>
      </c>
      <c r="B322" s="31"/>
      <c r="C322" s="31">
        <v>0</v>
      </c>
      <c r="D322" s="31">
        <v>20000</v>
      </c>
      <c r="E322" s="31">
        <v>20000</v>
      </c>
      <c r="F322" s="31">
        <v>20000</v>
      </c>
    </row>
    <row r="323" spans="1:6" x14ac:dyDescent="0.3">
      <c r="A323" s="44" t="s">
        <v>193</v>
      </c>
      <c r="B323" s="45">
        <f>SUBTOTAL(9,B325:B325)</f>
        <v>0</v>
      </c>
      <c r="C323" s="45">
        <f>SUBTOTAL(9,C325:C325)</f>
        <v>0</v>
      </c>
      <c r="D323" s="45">
        <f>SUBTOTAL(9,D325:D325)</f>
        <v>1188</v>
      </c>
      <c r="E323" s="45">
        <f>SUBTOTAL(9,E325:E325)</f>
        <v>8000</v>
      </c>
      <c r="F323" s="45">
        <f>SUBTOTAL(9,F325:F325)</f>
        <v>0</v>
      </c>
    </row>
    <row r="324" spans="1:6" x14ac:dyDescent="0.3">
      <c r="A324" s="46" t="s">
        <v>181</v>
      </c>
      <c r="B324" s="47">
        <f>SUBTOTAL(9,B325:B325)</f>
        <v>0</v>
      </c>
      <c r="C324" s="47">
        <f>SUBTOTAL(9,C325:C325)</f>
        <v>0</v>
      </c>
      <c r="D324" s="47">
        <f>SUBTOTAL(9,D325:D325)</f>
        <v>1188</v>
      </c>
      <c r="E324" s="47">
        <f>SUBTOTAL(9,E325:E325)</f>
        <v>8000</v>
      </c>
      <c r="F324" s="47">
        <f>SUBTOTAL(9,F325:F325)</f>
        <v>0</v>
      </c>
    </row>
    <row r="325" spans="1:6" x14ac:dyDescent="0.3">
      <c r="A325" s="30" t="s">
        <v>188</v>
      </c>
      <c r="B325" s="31"/>
      <c r="C325" s="31">
        <v>0</v>
      </c>
      <c r="D325" s="31">
        <v>1188</v>
      </c>
      <c r="E325" s="31">
        <v>8000</v>
      </c>
      <c r="F325" s="31">
        <v>0</v>
      </c>
    </row>
    <row r="326" spans="1:6" x14ac:dyDescent="0.3">
      <c r="A326" s="44" t="s">
        <v>196</v>
      </c>
      <c r="B326" s="45">
        <f>SUBTOTAL(9,B328:B330)</f>
        <v>6917.08</v>
      </c>
      <c r="C326" s="45">
        <f>SUBTOTAL(9,C328:C330)</f>
        <v>28000</v>
      </c>
      <c r="D326" s="45">
        <f>SUBTOTAL(9,D328:D330)</f>
        <v>4831.4399999999996</v>
      </c>
      <c r="E326" s="45">
        <f>SUBTOTAL(9,E328:E330)</f>
        <v>0</v>
      </c>
      <c r="F326" s="45">
        <f>SUBTOTAL(9,F328:F330)</f>
        <v>8000</v>
      </c>
    </row>
    <row r="327" spans="1:6" x14ac:dyDescent="0.3">
      <c r="A327" s="46" t="s">
        <v>181</v>
      </c>
      <c r="B327" s="47">
        <f>SUBTOTAL(9,B328:B328)</f>
        <v>6917.08</v>
      </c>
      <c r="C327" s="47">
        <f>SUBTOTAL(9,C328:C328)</f>
        <v>8000</v>
      </c>
      <c r="D327" s="47">
        <f>SUBTOTAL(9,D328:D328)</f>
        <v>4831.4399999999996</v>
      </c>
      <c r="E327" s="47">
        <f>SUBTOTAL(9,E328:E328)</f>
        <v>0</v>
      </c>
      <c r="F327" s="47">
        <f>SUBTOTAL(9,F328:F328)</f>
        <v>8000</v>
      </c>
    </row>
    <row r="328" spans="1:6" x14ac:dyDescent="0.3">
      <c r="A328" s="30" t="s">
        <v>188</v>
      </c>
      <c r="B328" s="31">
        <v>6917.08</v>
      </c>
      <c r="C328" s="31">
        <v>8000</v>
      </c>
      <c r="D328" s="31">
        <v>4831.4399999999996</v>
      </c>
      <c r="E328" s="31">
        <v>0</v>
      </c>
      <c r="F328" s="31">
        <v>8000</v>
      </c>
    </row>
    <row r="329" spans="1:6" x14ac:dyDescent="0.3">
      <c r="A329" s="46" t="s">
        <v>191</v>
      </c>
      <c r="B329" s="47">
        <f>SUBTOTAL(9,B330:B330)</f>
        <v>0</v>
      </c>
      <c r="C329" s="47">
        <f>SUBTOTAL(9,C330:C330)</f>
        <v>20000</v>
      </c>
      <c r="D329" s="47">
        <f>SUBTOTAL(9,D330:D330)</f>
        <v>0</v>
      </c>
      <c r="E329" s="47">
        <f>SUBTOTAL(9,E330:E330)</f>
        <v>0</v>
      </c>
      <c r="F329" s="47">
        <f>SUBTOTAL(9,F330:F330)</f>
        <v>0</v>
      </c>
    </row>
    <row r="330" spans="1:6" x14ac:dyDescent="0.3">
      <c r="A330" s="30" t="s">
        <v>225</v>
      </c>
      <c r="B330" s="31">
        <v>0</v>
      </c>
      <c r="C330" s="31">
        <v>20000</v>
      </c>
      <c r="D330" s="31">
        <v>0</v>
      </c>
      <c r="E330" s="31">
        <v>0</v>
      </c>
      <c r="F330" s="31">
        <v>0</v>
      </c>
    </row>
    <row r="331" spans="1:6" x14ac:dyDescent="0.3">
      <c r="A331" s="44" t="s">
        <v>198</v>
      </c>
      <c r="B331" s="45">
        <f>SUBTOTAL(9,B333:B333)</f>
        <v>7688.23</v>
      </c>
      <c r="C331" s="45">
        <f>SUBTOTAL(9,C333:C333)</f>
        <v>17000</v>
      </c>
      <c r="D331" s="45">
        <f>SUBTOTAL(9,D333:D333)</f>
        <v>0</v>
      </c>
      <c r="E331" s="45">
        <f>SUBTOTAL(9,E333:E333)</f>
        <v>0</v>
      </c>
      <c r="F331" s="45">
        <f>SUBTOTAL(9,F333:F333)</f>
        <v>0</v>
      </c>
    </row>
    <row r="332" spans="1:6" x14ac:dyDescent="0.3">
      <c r="A332" s="46" t="s">
        <v>181</v>
      </c>
      <c r="B332" s="47">
        <f>SUBTOTAL(9,B333:B333)</f>
        <v>7688.23</v>
      </c>
      <c r="C332" s="47">
        <f>SUBTOTAL(9,C333:C333)</f>
        <v>17000</v>
      </c>
      <c r="D332" s="47">
        <f>SUBTOTAL(9,D333:D333)</f>
        <v>0</v>
      </c>
      <c r="E332" s="47">
        <f>SUBTOTAL(9,E333:E333)</f>
        <v>0</v>
      </c>
      <c r="F332" s="47">
        <f>SUBTOTAL(9,F333:F333)</f>
        <v>0</v>
      </c>
    </row>
    <row r="333" spans="1:6" x14ac:dyDescent="0.3">
      <c r="A333" s="30" t="s">
        <v>188</v>
      </c>
      <c r="B333" s="31">
        <v>7688.23</v>
      </c>
      <c r="C333" s="31">
        <v>17000</v>
      </c>
      <c r="D333" s="31">
        <v>0</v>
      </c>
      <c r="E333" s="31">
        <v>0</v>
      </c>
      <c r="F333" s="31">
        <v>0</v>
      </c>
    </row>
    <row r="334" spans="1:6" x14ac:dyDescent="0.3">
      <c r="A334" s="42" t="s">
        <v>240</v>
      </c>
      <c r="B334" s="43">
        <f>SUBTOTAL(9,B337:B345)</f>
        <v>9713.0499999999993</v>
      </c>
      <c r="C334" s="43">
        <f>SUBTOTAL(9,C337:C345)</f>
        <v>17500</v>
      </c>
      <c r="D334" s="43">
        <f>SUBTOTAL(9,D337:D345)</f>
        <v>16500</v>
      </c>
      <c r="E334" s="43">
        <f>SUBTOTAL(9,E337:E345)</f>
        <v>16500</v>
      </c>
      <c r="F334" s="43">
        <f>SUBTOTAL(9,F337:F345)</f>
        <v>16500</v>
      </c>
    </row>
    <row r="335" spans="1:6" x14ac:dyDescent="0.3">
      <c r="A335" s="44" t="s">
        <v>180</v>
      </c>
      <c r="B335" s="45">
        <f>SUBTOTAL(9,B337:B340)</f>
        <v>7022.05</v>
      </c>
      <c r="C335" s="45">
        <f>SUBTOTAL(9,C337:C340)</f>
        <v>13500</v>
      </c>
      <c r="D335" s="45">
        <f>SUBTOTAL(9,D337:D340)</f>
        <v>12500</v>
      </c>
      <c r="E335" s="45">
        <f>SUBTOTAL(9,E337:E340)</f>
        <v>12500</v>
      </c>
      <c r="F335" s="45">
        <f>SUBTOTAL(9,F337:F340)</f>
        <v>12500</v>
      </c>
    </row>
    <row r="336" spans="1:6" x14ac:dyDescent="0.3">
      <c r="A336" s="46" t="s">
        <v>181</v>
      </c>
      <c r="B336" s="47">
        <f>SUBTOTAL(9,B337:B337)</f>
        <v>7022.05</v>
      </c>
      <c r="C336" s="47">
        <f>SUBTOTAL(9,C337:C337)</f>
        <v>9500</v>
      </c>
      <c r="D336" s="47">
        <f>SUBTOTAL(9,D337:D337)</f>
        <v>8500</v>
      </c>
      <c r="E336" s="47">
        <f>SUBTOTAL(9,E337:E337)</f>
        <v>8500</v>
      </c>
      <c r="F336" s="47">
        <f>SUBTOTAL(9,F337:F337)</f>
        <v>8500</v>
      </c>
    </row>
    <row r="337" spans="1:6" x14ac:dyDescent="0.3">
      <c r="A337" s="30" t="s">
        <v>188</v>
      </c>
      <c r="B337" s="31">
        <v>7022.05</v>
      </c>
      <c r="C337" s="31">
        <v>9500</v>
      </c>
      <c r="D337" s="31">
        <v>8500</v>
      </c>
      <c r="E337" s="31">
        <v>8500</v>
      </c>
      <c r="F337" s="31">
        <v>8500</v>
      </c>
    </row>
    <row r="338" spans="1:6" x14ac:dyDescent="0.3">
      <c r="A338" s="46" t="s">
        <v>191</v>
      </c>
      <c r="B338" s="47">
        <f>SUBTOTAL(9,B339:B340)</f>
        <v>0</v>
      </c>
      <c r="C338" s="47">
        <f>SUBTOTAL(9,C339:C340)</f>
        <v>4000</v>
      </c>
      <c r="D338" s="47">
        <f>SUBTOTAL(9,D339:D340)</f>
        <v>4000</v>
      </c>
      <c r="E338" s="47">
        <f>SUBTOTAL(9,E339:E340)</f>
        <v>4000</v>
      </c>
      <c r="F338" s="47">
        <f>SUBTOTAL(9,F339:F340)</f>
        <v>4000</v>
      </c>
    </row>
    <row r="339" spans="1:6" x14ac:dyDescent="0.3">
      <c r="A339" s="30" t="s">
        <v>192</v>
      </c>
      <c r="B339" s="31">
        <v>0</v>
      </c>
      <c r="C339" s="31">
        <v>4000</v>
      </c>
      <c r="D339" s="31">
        <v>4000</v>
      </c>
      <c r="E339" s="31">
        <v>4000</v>
      </c>
      <c r="F339" s="31">
        <v>4000</v>
      </c>
    </row>
    <row r="340" spans="1:6" x14ac:dyDescent="0.3">
      <c r="A340" s="30" t="s">
        <v>225</v>
      </c>
      <c r="B340" s="31">
        <v>0</v>
      </c>
      <c r="C340" s="31">
        <v>0</v>
      </c>
      <c r="D340" s="31">
        <v>0</v>
      </c>
      <c r="E340" s="31">
        <v>0</v>
      </c>
      <c r="F340" s="31">
        <v>0</v>
      </c>
    </row>
    <row r="341" spans="1:6" x14ac:dyDescent="0.3">
      <c r="A341" s="44" t="s">
        <v>196</v>
      </c>
      <c r="B341" s="45">
        <f>SUBTOTAL(9,B343:B345)</f>
        <v>2691</v>
      </c>
      <c r="C341" s="45">
        <f>SUBTOTAL(9,C343:C345)</f>
        <v>4000</v>
      </c>
      <c r="D341" s="45">
        <f>SUBTOTAL(9,D343:D345)</f>
        <v>4000</v>
      </c>
      <c r="E341" s="45">
        <f>SUBTOTAL(9,E343:E345)</f>
        <v>4000</v>
      </c>
      <c r="F341" s="45">
        <f>SUBTOTAL(9,F343:F345)</f>
        <v>4000</v>
      </c>
    </row>
    <row r="342" spans="1:6" x14ac:dyDescent="0.3">
      <c r="A342" s="46" t="s">
        <v>181</v>
      </c>
      <c r="B342" s="47">
        <f>SUBTOTAL(9,B343:B343)</f>
        <v>2691</v>
      </c>
      <c r="C342" s="47">
        <f>SUBTOTAL(9,C343:C343)</f>
        <v>4000</v>
      </c>
      <c r="D342" s="47">
        <f>SUBTOTAL(9,D343:D343)</f>
        <v>4000</v>
      </c>
      <c r="E342" s="47">
        <f>SUBTOTAL(9,E343:E343)</f>
        <v>4000</v>
      </c>
      <c r="F342" s="47">
        <f>SUBTOTAL(9,F343:F343)</f>
        <v>4000</v>
      </c>
    </row>
    <row r="343" spans="1:6" x14ac:dyDescent="0.3">
      <c r="A343" s="30" t="s">
        <v>188</v>
      </c>
      <c r="B343" s="31">
        <v>2691</v>
      </c>
      <c r="C343" s="31">
        <v>4000</v>
      </c>
      <c r="D343" s="31">
        <v>4000</v>
      </c>
      <c r="E343" s="31">
        <v>4000</v>
      </c>
      <c r="F343" s="31">
        <v>4000</v>
      </c>
    </row>
    <row r="344" spans="1:6" x14ac:dyDescent="0.3">
      <c r="A344" s="46" t="s">
        <v>191</v>
      </c>
      <c r="B344" s="47">
        <f>SUBTOTAL(9,B345:B345)</f>
        <v>0</v>
      </c>
      <c r="C344" s="47">
        <f>SUBTOTAL(9,C345:C345)</f>
        <v>0</v>
      </c>
      <c r="D344" s="47">
        <f>SUBTOTAL(9,D345:D345)</f>
        <v>0</v>
      </c>
      <c r="E344" s="47">
        <f>SUBTOTAL(9,E345:E345)</f>
        <v>0</v>
      </c>
      <c r="F344" s="47">
        <f>SUBTOTAL(9,F345:F345)</f>
        <v>0</v>
      </c>
    </row>
    <row r="345" spans="1:6" x14ac:dyDescent="0.3">
      <c r="A345" s="30" t="s">
        <v>225</v>
      </c>
      <c r="B345" s="31">
        <v>0</v>
      </c>
      <c r="C345" s="31">
        <v>0</v>
      </c>
      <c r="D345" s="31">
        <v>0</v>
      </c>
      <c r="E345" s="31">
        <v>0</v>
      </c>
      <c r="F345" s="31">
        <v>0</v>
      </c>
    </row>
    <row r="346" spans="1:6" x14ac:dyDescent="0.3">
      <c r="A346" s="42" t="s">
        <v>241</v>
      </c>
      <c r="B346" s="43">
        <f>SUBTOTAL(9,B349:B352)</f>
        <v>10572.18</v>
      </c>
      <c r="C346" s="43">
        <f>SUBTOTAL(9,C349:C352)</f>
        <v>4400</v>
      </c>
      <c r="D346" s="43">
        <f>SUBTOTAL(9,D349:D352)</f>
        <v>4400</v>
      </c>
      <c r="E346" s="43">
        <f>SUBTOTAL(9,E349:E352)</f>
        <v>4400</v>
      </c>
      <c r="F346" s="43">
        <f>SUBTOTAL(9,F349:F352)</f>
        <v>4400</v>
      </c>
    </row>
    <row r="347" spans="1:6" x14ac:dyDescent="0.3">
      <c r="A347" s="44" t="s">
        <v>180</v>
      </c>
      <c r="B347" s="45">
        <f>SUBTOTAL(9,B349:B349)</f>
        <v>2136.6</v>
      </c>
      <c r="C347" s="45">
        <f>SUBTOTAL(9,C349:C349)</f>
        <v>2400</v>
      </c>
      <c r="D347" s="45">
        <f>SUBTOTAL(9,D349:D349)</f>
        <v>2400</v>
      </c>
      <c r="E347" s="45">
        <f>SUBTOTAL(9,E349:E349)</f>
        <v>2400</v>
      </c>
      <c r="F347" s="45">
        <f>SUBTOTAL(9,F349:F349)</f>
        <v>2400</v>
      </c>
    </row>
    <row r="348" spans="1:6" x14ac:dyDescent="0.3">
      <c r="A348" s="46" t="s">
        <v>181</v>
      </c>
      <c r="B348" s="47">
        <f>SUBTOTAL(9,B349:B349)</f>
        <v>2136.6</v>
      </c>
      <c r="C348" s="47">
        <f>SUBTOTAL(9,C349:C349)</f>
        <v>2400</v>
      </c>
      <c r="D348" s="47">
        <f>SUBTOTAL(9,D349:D349)</f>
        <v>2400</v>
      </c>
      <c r="E348" s="47">
        <f>SUBTOTAL(9,E349:E349)</f>
        <v>2400</v>
      </c>
      <c r="F348" s="47">
        <f>SUBTOTAL(9,F349:F349)</f>
        <v>2400</v>
      </c>
    </row>
    <row r="349" spans="1:6" x14ac:dyDescent="0.3">
      <c r="A349" s="30" t="s">
        <v>188</v>
      </c>
      <c r="B349" s="31">
        <v>2136.6</v>
      </c>
      <c r="C349" s="31">
        <v>2400</v>
      </c>
      <c r="D349" s="31">
        <v>2400</v>
      </c>
      <c r="E349" s="31">
        <v>2400</v>
      </c>
      <c r="F349" s="31">
        <v>2400</v>
      </c>
    </row>
    <row r="350" spans="1:6" x14ac:dyDescent="0.3">
      <c r="A350" s="44" t="s">
        <v>196</v>
      </c>
      <c r="B350" s="45">
        <f>SUBTOTAL(9,B352:B352)</f>
        <v>8435.58</v>
      </c>
      <c r="C350" s="45">
        <f>SUBTOTAL(9,C352:C352)</f>
        <v>2000</v>
      </c>
      <c r="D350" s="45">
        <f>SUBTOTAL(9,D352:D352)</f>
        <v>2000</v>
      </c>
      <c r="E350" s="45">
        <f>SUBTOTAL(9,E352:E352)</f>
        <v>2000</v>
      </c>
      <c r="F350" s="45">
        <f>SUBTOTAL(9,F352:F352)</f>
        <v>2000</v>
      </c>
    </row>
    <row r="351" spans="1:6" x14ac:dyDescent="0.3">
      <c r="A351" s="46" t="s">
        <v>191</v>
      </c>
      <c r="B351" s="47">
        <f>SUBTOTAL(9,B352:B352)</f>
        <v>8435.58</v>
      </c>
      <c r="C351" s="47">
        <f>SUBTOTAL(9,C352:C352)</f>
        <v>2000</v>
      </c>
      <c r="D351" s="47">
        <f>SUBTOTAL(9,D352:D352)</f>
        <v>2000</v>
      </c>
      <c r="E351" s="47">
        <f>SUBTOTAL(9,E352:E352)</f>
        <v>2000</v>
      </c>
      <c r="F351" s="47">
        <f>SUBTOTAL(9,F352:F352)</f>
        <v>2000</v>
      </c>
    </row>
    <row r="352" spans="1:6" x14ac:dyDescent="0.3">
      <c r="A352" s="30" t="s">
        <v>192</v>
      </c>
      <c r="B352" s="31">
        <v>8435.58</v>
      </c>
      <c r="C352" s="31">
        <v>2000</v>
      </c>
      <c r="D352" s="31">
        <v>2000</v>
      </c>
      <c r="E352" s="31">
        <v>2000</v>
      </c>
      <c r="F352" s="31">
        <v>2000</v>
      </c>
    </row>
    <row r="353" spans="1:6" x14ac:dyDescent="0.3">
      <c r="A353" s="42" t="s">
        <v>242</v>
      </c>
      <c r="B353" s="43">
        <f>SUBTOTAL(9,B356:B356)</f>
        <v>0</v>
      </c>
      <c r="C353" s="43">
        <f>SUBTOTAL(9,C356:C356)</f>
        <v>20000</v>
      </c>
      <c r="D353" s="43">
        <f>SUBTOTAL(9,D356:D356)</f>
        <v>20000</v>
      </c>
      <c r="E353" s="43">
        <f>SUBTOTAL(9,E356:E356)</f>
        <v>20000</v>
      </c>
      <c r="F353" s="43">
        <f>SUBTOTAL(9,F356:F356)</f>
        <v>20000</v>
      </c>
    </row>
    <row r="354" spans="1:6" x14ac:dyDescent="0.3">
      <c r="A354" s="44" t="s">
        <v>180</v>
      </c>
      <c r="B354" s="45">
        <f>SUBTOTAL(9,B356:B356)</f>
        <v>0</v>
      </c>
      <c r="C354" s="45">
        <f>SUBTOTAL(9,C356:C356)</f>
        <v>20000</v>
      </c>
      <c r="D354" s="45">
        <f>SUBTOTAL(9,D356:D356)</f>
        <v>20000</v>
      </c>
      <c r="E354" s="45">
        <f>SUBTOTAL(9,E356:E356)</f>
        <v>20000</v>
      </c>
      <c r="F354" s="45">
        <f>SUBTOTAL(9,F356:F356)</f>
        <v>20000</v>
      </c>
    </row>
    <row r="355" spans="1:6" x14ac:dyDescent="0.3">
      <c r="A355" s="46" t="s">
        <v>191</v>
      </c>
      <c r="B355" s="47">
        <f>SUBTOTAL(9,B356:B356)</f>
        <v>0</v>
      </c>
      <c r="C355" s="47">
        <f>SUBTOTAL(9,C356:C356)</f>
        <v>20000</v>
      </c>
      <c r="D355" s="47">
        <f>SUBTOTAL(9,D356:D356)</f>
        <v>20000</v>
      </c>
      <c r="E355" s="47">
        <f>SUBTOTAL(9,E356:E356)</f>
        <v>20000</v>
      </c>
      <c r="F355" s="47">
        <f>SUBTOTAL(9,F356:F356)</f>
        <v>20000</v>
      </c>
    </row>
    <row r="356" spans="1:6" x14ac:dyDescent="0.3">
      <c r="A356" s="30" t="s">
        <v>197</v>
      </c>
      <c r="B356" s="31">
        <v>0</v>
      </c>
      <c r="C356" s="31">
        <v>20000</v>
      </c>
      <c r="D356" s="31">
        <v>20000</v>
      </c>
      <c r="E356" s="31">
        <v>20000</v>
      </c>
      <c r="F356" s="31">
        <v>20000</v>
      </c>
    </row>
    <row r="357" spans="1:6" x14ac:dyDescent="0.3">
      <c r="A357" s="42" t="s">
        <v>243</v>
      </c>
      <c r="B357" s="43">
        <f>SUBTOTAL(9,B360:B360)</f>
        <v>172.47</v>
      </c>
      <c r="C357" s="43">
        <f>SUBTOTAL(9,C360:C360)</f>
        <v>6200</v>
      </c>
      <c r="D357" s="43">
        <f>SUBTOTAL(9,D360:D360)</f>
        <v>6200</v>
      </c>
      <c r="E357" s="43">
        <f>SUBTOTAL(9,E360:E360)</f>
        <v>6200</v>
      </c>
      <c r="F357" s="43">
        <f>SUBTOTAL(9,F360:F360)</f>
        <v>6200</v>
      </c>
    </row>
    <row r="358" spans="1:6" x14ac:dyDescent="0.3">
      <c r="A358" s="44" t="s">
        <v>180</v>
      </c>
      <c r="B358" s="45">
        <f>SUBTOTAL(9,B360:B360)</f>
        <v>172.47</v>
      </c>
      <c r="C358" s="45">
        <f>SUBTOTAL(9,C360:C360)</f>
        <v>6200</v>
      </c>
      <c r="D358" s="45">
        <f>SUBTOTAL(9,D360:D360)</f>
        <v>6200</v>
      </c>
      <c r="E358" s="45">
        <f>SUBTOTAL(9,E360:E360)</f>
        <v>6200</v>
      </c>
      <c r="F358" s="45">
        <f>SUBTOTAL(9,F360:F360)</f>
        <v>6200</v>
      </c>
    </row>
    <row r="359" spans="1:6" x14ac:dyDescent="0.3">
      <c r="A359" s="46" t="s">
        <v>181</v>
      </c>
      <c r="B359" s="47">
        <f>SUBTOTAL(9,B360:B360)</f>
        <v>172.47</v>
      </c>
      <c r="C359" s="47">
        <f>SUBTOTAL(9,C360:C360)</f>
        <v>6200</v>
      </c>
      <c r="D359" s="47">
        <f>SUBTOTAL(9,D360:D360)</f>
        <v>6200</v>
      </c>
      <c r="E359" s="47">
        <f>SUBTOTAL(9,E360:E360)</f>
        <v>6200</v>
      </c>
      <c r="F359" s="47">
        <f>SUBTOTAL(9,F360:F360)</f>
        <v>6200</v>
      </c>
    </row>
    <row r="360" spans="1:6" x14ac:dyDescent="0.3">
      <c r="A360" s="30" t="s">
        <v>188</v>
      </c>
      <c r="B360" s="31">
        <v>172.47</v>
      </c>
      <c r="C360" s="31">
        <v>6200</v>
      </c>
      <c r="D360" s="31">
        <v>6200</v>
      </c>
      <c r="E360" s="31">
        <v>6200</v>
      </c>
      <c r="F360" s="31">
        <v>6200</v>
      </c>
    </row>
    <row r="361" spans="1:6" x14ac:dyDescent="0.3">
      <c r="A361" s="42" t="s">
        <v>244</v>
      </c>
      <c r="B361" s="43">
        <f>SUBTOTAL(9,B364:B364)</f>
        <v>0</v>
      </c>
      <c r="C361" s="43">
        <f>SUBTOTAL(9,C364:C364)</f>
        <v>0</v>
      </c>
      <c r="D361" s="43">
        <f>SUBTOTAL(9,D364:D364)</f>
        <v>26000</v>
      </c>
      <c r="E361" s="43">
        <f>SUBTOTAL(9,E364:E364)</f>
        <v>30000</v>
      </c>
      <c r="F361" s="43">
        <f>SUBTOTAL(9,F364:F364)</f>
        <v>30000</v>
      </c>
    </row>
    <row r="362" spans="1:6" x14ac:dyDescent="0.3">
      <c r="A362" s="44" t="s">
        <v>180</v>
      </c>
      <c r="B362" s="45">
        <f>SUBTOTAL(9,B364:B364)</f>
        <v>0</v>
      </c>
      <c r="C362" s="45">
        <f>SUBTOTAL(9,C364:C364)</f>
        <v>0</v>
      </c>
      <c r="D362" s="45">
        <f>SUBTOTAL(9,D364:D364)</f>
        <v>26000</v>
      </c>
      <c r="E362" s="45">
        <f>SUBTOTAL(9,E364:E364)</f>
        <v>30000</v>
      </c>
      <c r="F362" s="45">
        <f>SUBTOTAL(9,F364:F364)</f>
        <v>30000</v>
      </c>
    </row>
    <row r="363" spans="1:6" x14ac:dyDescent="0.3">
      <c r="A363" s="46" t="s">
        <v>181</v>
      </c>
      <c r="B363" s="47">
        <f>SUBTOTAL(9,B364:B364)</f>
        <v>0</v>
      </c>
      <c r="C363" s="47">
        <f>SUBTOTAL(9,C364:C364)</f>
        <v>0</v>
      </c>
      <c r="D363" s="47">
        <f>SUBTOTAL(9,D364:D364)</f>
        <v>26000</v>
      </c>
      <c r="E363" s="47">
        <f>SUBTOTAL(9,E364:E364)</f>
        <v>30000</v>
      </c>
      <c r="F363" s="47">
        <f>SUBTOTAL(9,F364:F364)</f>
        <v>30000</v>
      </c>
    </row>
    <row r="364" spans="1:6" x14ac:dyDescent="0.3">
      <c r="A364" s="30" t="s">
        <v>188</v>
      </c>
      <c r="B364" s="31"/>
      <c r="C364" s="31">
        <v>0</v>
      </c>
      <c r="D364" s="31">
        <v>26000</v>
      </c>
      <c r="E364" s="31">
        <v>30000</v>
      </c>
      <c r="F364" s="31">
        <v>30000</v>
      </c>
    </row>
    <row r="365" spans="1:6" x14ac:dyDescent="0.3">
      <c r="A365" s="42" t="s">
        <v>245</v>
      </c>
      <c r="B365" s="43">
        <f>SUBTOTAL(9,B368:B371)</f>
        <v>0</v>
      </c>
      <c r="C365" s="43">
        <f>SUBTOTAL(9,C368:C371)</f>
        <v>120000</v>
      </c>
      <c r="D365" s="43">
        <f>SUBTOTAL(9,D368:D371)</f>
        <v>120000</v>
      </c>
      <c r="E365" s="43">
        <f>SUBTOTAL(9,E368:E371)</f>
        <v>800000</v>
      </c>
      <c r="F365" s="43">
        <f>SUBTOTAL(9,F368:F371)</f>
        <v>1000000</v>
      </c>
    </row>
    <row r="366" spans="1:6" x14ac:dyDescent="0.3">
      <c r="A366" s="44" t="s">
        <v>196</v>
      </c>
      <c r="B366" s="45">
        <f>SUBTOTAL(9,B368:B368)</f>
        <v>0</v>
      </c>
      <c r="C366" s="45">
        <f>SUBTOTAL(9,C368:C368)</f>
        <v>0</v>
      </c>
      <c r="D366" s="45">
        <f>SUBTOTAL(9,D368:D368)</f>
        <v>120000</v>
      </c>
      <c r="E366" s="45">
        <f>SUBTOTAL(9,E368:E368)</f>
        <v>800000</v>
      </c>
      <c r="F366" s="45">
        <f>SUBTOTAL(9,F368:F368)</f>
        <v>1000000</v>
      </c>
    </row>
    <row r="367" spans="1:6" x14ac:dyDescent="0.3">
      <c r="A367" s="46" t="s">
        <v>191</v>
      </c>
      <c r="B367" s="47">
        <f>SUBTOTAL(9,B368:B368)</f>
        <v>0</v>
      </c>
      <c r="C367" s="47">
        <f>SUBTOTAL(9,C368:C368)</f>
        <v>0</v>
      </c>
      <c r="D367" s="47">
        <f>SUBTOTAL(9,D368:D368)</f>
        <v>120000</v>
      </c>
      <c r="E367" s="47">
        <f>SUBTOTAL(9,E368:E368)</f>
        <v>800000</v>
      </c>
      <c r="F367" s="47">
        <f>SUBTOTAL(9,F368:F368)</f>
        <v>1000000</v>
      </c>
    </row>
    <row r="368" spans="1:6" x14ac:dyDescent="0.3">
      <c r="A368" s="30" t="s">
        <v>225</v>
      </c>
      <c r="B368" s="31"/>
      <c r="C368" s="31">
        <v>0</v>
      </c>
      <c r="D368" s="31">
        <v>120000</v>
      </c>
      <c r="E368" s="31">
        <v>800000</v>
      </c>
      <c r="F368" s="31">
        <v>1000000</v>
      </c>
    </row>
    <row r="369" spans="1:6" x14ac:dyDescent="0.3">
      <c r="A369" s="44" t="s">
        <v>206</v>
      </c>
      <c r="B369" s="45">
        <f>SUBTOTAL(9,B371:B371)</f>
        <v>0</v>
      </c>
      <c r="C369" s="45">
        <f>SUBTOTAL(9,C371:C371)</f>
        <v>120000</v>
      </c>
      <c r="D369" s="45">
        <f>SUBTOTAL(9,D371:D371)</f>
        <v>0</v>
      </c>
      <c r="E369" s="45">
        <f>SUBTOTAL(9,E371:E371)</f>
        <v>0</v>
      </c>
      <c r="F369" s="45">
        <f>SUBTOTAL(9,F371:F371)</f>
        <v>0</v>
      </c>
    </row>
    <row r="370" spans="1:6" x14ac:dyDescent="0.3">
      <c r="A370" s="46" t="s">
        <v>191</v>
      </c>
      <c r="B370" s="47">
        <f>SUBTOTAL(9,B371:B371)</f>
        <v>0</v>
      </c>
      <c r="C370" s="47">
        <f>SUBTOTAL(9,C371:C371)</f>
        <v>120000</v>
      </c>
      <c r="D370" s="47">
        <f>SUBTOTAL(9,D371:D371)</f>
        <v>0</v>
      </c>
      <c r="E370" s="47">
        <f>SUBTOTAL(9,E371:E371)</f>
        <v>0</v>
      </c>
      <c r="F370" s="47">
        <f>SUBTOTAL(9,F371:F371)</f>
        <v>0</v>
      </c>
    </row>
    <row r="371" spans="1:6" x14ac:dyDescent="0.3">
      <c r="A371" s="30" t="s">
        <v>225</v>
      </c>
      <c r="B371" s="31">
        <v>0</v>
      </c>
      <c r="C371" s="31">
        <v>120000</v>
      </c>
      <c r="D371" s="31">
        <v>0</v>
      </c>
      <c r="E371" s="31">
        <v>0</v>
      </c>
      <c r="F371" s="31">
        <v>0</v>
      </c>
    </row>
    <row r="372" spans="1:6" x14ac:dyDescent="0.3">
      <c r="A372" s="42" t="s">
        <v>246</v>
      </c>
      <c r="B372" s="43">
        <f>SUBTOTAL(9,B375:B392)</f>
        <v>21798.85</v>
      </c>
      <c r="C372" s="43">
        <f>SUBTOTAL(9,C375:C392)</f>
        <v>1955861.36</v>
      </c>
      <c r="D372" s="43">
        <f>SUBTOTAL(9,D375:D392)</f>
        <v>1995870</v>
      </c>
      <c r="E372" s="43">
        <f>SUBTOTAL(9,E375:E392)</f>
        <v>100000</v>
      </c>
      <c r="F372" s="43">
        <f>SUBTOTAL(9,F375:F392)</f>
        <v>100000</v>
      </c>
    </row>
    <row r="373" spans="1:6" x14ac:dyDescent="0.3">
      <c r="A373" s="44" t="s">
        <v>180</v>
      </c>
      <c r="B373" s="45">
        <f>SUBTOTAL(9,B375:B377)</f>
        <v>21798.85</v>
      </c>
      <c r="C373" s="45">
        <f>SUBTOTAL(9,C375:C377)</f>
        <v>0</v>
      </c>
      <c r="D373" s="45">
        <f>SUBTOTAL(9,D375:D377)</f>
        <v>0</v>
      </c>
      <c r="E373" s="45">
        <f>SUBTOTAL(9,E375:E377)</f>
        <v>100000</v>
      </c>
      <c r="F373" s="45">
        <f>SUBTOTAL(9,F375:F377)</f>
        <v>0</v>
      </c>
    </row>
    <row r="374" spans="1:6" x14ac:dyDescent="0.3">
      <c r="A374" s="46" t="s">
        <v>191</v>
      </c>
      <c r="B374" s="47">
        <f>SUBTOTAL(9,B375:B375)</f>
        <v>21798.85</v>
      </c>
      <c r="C374" s="47">
        <f>SUBTOTAL(9,C375:C375)</f>
        <v>0</v>
      </c>
      <c r="D374" s="47">
        <f>SUBTOTAL(9,D375:D375)</f>
        <v>0</v>
      </c>
      <c r="E374" s="47">
        <f>SUBTOTAL(9,E375:E375)</f>
        <v>0</v>
      </c>
      <c r="F374" s="47">
        <f>SUBTOTAL(9,F375:F375)</f>
        <v>0</v>
      </c>
    </row>
    <row r="375" spans="1:6" x14ac:dyDescent="0.3">
      <c r="A375" s="30" t="s">
        <v>225</v>
      </c>
      <c r="B375" s="31">
        <v>21798.85</v>
      </c>
      <c r="C375" s="31">
        <v>0</v>
      </c>
      <c r="D375" s="31">
        <v>0</v>
      </c>
      <c r="E375" s="31">
        <v>0</v>
      </c>
      <c r="F375" s="31">
        <v>0</v>
      </c>
    </row>
    <row r="376" spans="1:6" x14ac:dyDescent="0.3">
      <c r="A376" s="46" t="s">
        <v>194</v>
      </c>
      <c r="B376" s="47">
        <f>SUBTOTAL(9,B377:B377)</f>
        <v>0</v>
      </c>
      <c r="C376" s="47">
        <f>SUBTOTAL(9,C377:C377)</f>
        <v>0</v>
      </c>
      <c r="D376" s="47">
        <f>SUBTOTAL(9,D377:D377)</f>
        <v>0</v>
      </c>
      <c r="E376" s="47">
        <f>SUBTOTAL(9,E377:E377)</f>
        <v>100000</v>
      </c>
      <c r="F376" s="47">
        <f>SUBTOTAL(9,F377:F377)</f>
        <v>0</v>
      </c>
    </row>
    <row r="377" spans="1:6" x14ac:dyDescent="0.3">
      <c r="A377" s="30" t="s">
        <v>195</v>
      </c>
      <c r="B377" s="31"/>
      <c r="C377" s="31">
        <v>0</v>
      </c>
      <c r="D377" s="31">
        <v>0</v>
      </c>
      <c r="E377" s="31">
        <v>100000</v>
      </c>
      <c r="F377" s="31">
        <v>0</v>
      </c>
    </row>
    <row r="378" spans="1:6" x14ac:dyDescent="0.3">
      <c r="A378" s="44" t="s">
        <v>193</v>
      </c>
      <c r="B378" s="45">
        <f>SUBTOTAL(9,B380:B380)</f>
        <v>0</v>
      </c>
      <c r="C378" s="45">
        <f>SUBTOTAL(9,C380:C380)</f>
        <v>0</v>
      </c>
      <c r="D378" s="45">
        <f>SUBTOTAL(9,D380:D380)</f>
        <v>40000</v>
      </c>
      <c r="E378" s="45">
        <f>SUBTOTAL(9,E380:E380)</f>
        <v>0</v>
      </c>
      <c r="F378" s="45">
        <f>SUBTOTAL(9,F380:F380)</f>
        <v>100000</v>
      </c>
    </row>
    <row r="379" spans="1:6" x14ac:dyDescent="0.3">
      <c r="A379" s="46" t="s">
        <v>194</v>
      </c>
      <c r="B379" s="47">
        <f>SUBTOTAL(9,B380:B380)</f>
        <v>0</v>
      </c>
      <c r="C379" s="47">
        <f>SUBTOTAL(9,C380:C380)</f>
        <v>0</v>
      </c>
      <c r="D379" s="47">
        <f>SUBTOTAL(9,D380:D380)</f>
        <v>40000</v>
      </c>
      <c r="E379" s="47">
        <f>SUBTOTAL(9,E380:E380)</f>
        <v>0</v>
      </c>
      <c r="F379" s="47">
        <f>SUBTOTAL(9,F380:F380)</f>
        <v>100000</v>
      </c>
    </row>
    <row r="380" spans="1:6" x14ac:dyDescent="0.3">
      <c r="A380" s="30" t="s">
        <v>195</v>
      </c>
      <c r="B380" s="31"/>
      <c r="C380" s="31">
        <v>0</v>
      </c>
      <c r="D380" s="31">
        <v>40000</v>
      </c>
      <c r="E380" s="31">
        <v>0</v>
      </c>
      <c r="F380" s="31">
        <v>100000</v>
      </c>
    </row>
    <row r="381" spans="1:6" x14ac:dyDescent="0.3">
      <c r="A381" s="44" t="s">
        <v>206</v>
      </c>
      <c r="B381" s="45">
        <f>SUBTOTAL(9,B383:B383)</f>
        <v>0</v>
      </c>
      <c r="C381" s="45">
        <f>SUBTOTAL(9,C383:C383)</f>
        <v>1055861.3600000001</v>
      </c>
      <c r="D381" s="45">
        <f>SUBTOTAL(9,D383:D383)</f>
        <v>0</v>
      </c>
      <c r="E381" s="45">
        <f>SUBTOTAL(9,E383:E383)</f>
        <v>0</v>
      </c>
      <c r="F381" s="45">
        <f>SUBTOTAL(9,F383:F383)</f>
        <v>0</v>
      </c>
    </row>
    <row r="382" spans="1:6" x14ac:dyDescent="0.3">
      <c r="A382" s="46" t="s">
        <v>191</v>
      </c>
      <c r="B382" s="47">
        <f>SUBTOTAL(9,B383:B383)</f>
        <v>0</v>
      </c>
      <c r="C382" s="47">
        <f>SUBTOTAL(9,C383:C383)</f>
        <v>1055861.3600000001</v>
      </c>
      <c r="D382" s="47">
        <f>SUBTOTAL(9,D383:D383)</f>
        <v>0</v>
      </c>
      <c r="E382" s="47">
        <f>SUBTOTAL(9,E383:E383)</f>
        <v>0</v>
      </c>
      <c r="F382" s="47">
        <f>SUBTOTAL(9,F383:F383)</f>
        <v>0</v>
      </c>
    </row>
    <row r="383" spans="1:6" x14ac:dyDescent="0.3">
      <c r="A383" s="30" t="s">
        <v>225</v>
      </c>
      <c r="B383" s="31">
        <v>0</v>
      </c>
      <c r="C383" s="31">
        <v>1055861.3600000001</v>
      </c>
      <c r="D383" s="31">
        <v>0</v>
      </c>
      <c r="E383" s="31">
        <v>0</v>
      </c>
      <c r="F383" s="31">
        <v>0</v>
      </c>
    </row>
    <row r="384" spans="1:6" x14ac:dyDescent="0.3">
      <c r="A384" s="44" t="s">
        <v>247</v>
      </c>
      <c r="B384" s="45">
        <f>SUBTOTAL(9,B386:B386)</f>
        <v>0</v>
      </c>
      <c r="C384" s="45">
        <f>SUBTOTAL(9,C386:C386)</f>
        <v>0</v>
      </c>
      <c r="D384" s="45">
        <f>SUBTOTAL(9,D386:D386)</f>
        <v>1055870</v>
      </c>
      <c r="E384" s="45">
        <f>SUBTOTAL(9,E386:E386)</f>
        <v>0</v>
      </c>
      <c r="F384" s="45">
        <f>SUBTOTAL(9,F386:F386)</f>
        <v>0</v>
      </c>
    </row>
    <row r="385" spans="1:6" x14ac:dyDescent="0.3">
      <c r="A385" s="46" t="s">
        <v>191</v>
      </c>
      <c r="B385" s="47">
        <f>SUBTOTAL(9,B386:B386)</f>
        <v>0</v>
      </c>
      <c r="C385" s="47">
        <f>SUBTOTAL(9,C386:C386)</f>
        <v>0</v>
      </c>
      <c r="D385" s="47">
        <f>SUBTOTAL(9,D386:D386)</f>
        <v>1055870</v>
      </c>
      <c r="E385" s="47">
        <f>SUBTOTAL(9,E386:E386)</f>
        <v>0</v>
      </c>
      <c r="F385" s="47">
        <f>SUBTOTAL(9,F386:F386)</f>
        <v>0</v>
      </c>
    </row>
    <row r="386" spans="1:6" x14ac:dyDescent="0.3">
      <c r="A386" s="30" t="s">
        <v>225</v>
      </c>
      <c r="B386" s="31"/>
      <c r="C386" s="31">
        <v>0</v>
      </c>
      <c r="D386" s="31">
        <v>1055870</v>
      </c>
      <c r="E386" s="31">
        <v>0</v>
      </c>
      <c r="F386" s="31">
        <v>0</v>
      </c>
    </row>
    <row r="387" spans="1:6" x14ac:dyDescent="0.3">
      <c r="A387" s="44" t="s">
        <v>231</v>
      </c>
      <c r="B387" s="45">
        <f>SUBTOTAL(9,B389:B389)</f>
        <v>0</v>
      </c>
      <c r="C387" s="45">
        <f>SUBTOTAL(9,C389:C389)</f>
        <v>900000</v>
      </c>
      <c r="D387" s="45">
        <f>SUBTOTAL(9,D389:D389)</f>
        <v>0</v>
      </c>
      <c r="E387" s="45">
        <f>SUBTOTAL(9,E389:E389)</f>
        <v>0</v>
      </c>
      <c r="F387" s="45">
        <f>SUBTOTAL(9,F389:F389)</f>
        <v>0</v>
      </c>
    </row>
    <row r="388" spans="1:6" x14ac:dyDescent="0.3">
      <c r="A388" s="46" t="s">
        <v>191</v>
      </c>
      <c r="B388" s="47">
        <f>SUBTOTAL(9,B389:B389)</f>
        <v>0</v>
      </c>
      <c r="C388" s="47">
        <f>SUBTOTAL(9,C389:C389)</f>
        <v>900000</v>
      </c>
      <c r="D388" s="47">
        <f>SUBTOTAL(9,D389:D389)</f>
        <v>0</v>
      </c>
      <c r="E388" s="47">
        <f>SUBTOTAL(9,E389:E389)</f>
        <v>0</v>
      </c>
      <c r="F388" s="47">
        <f>SUBTOTAL(9,F389:F389)</f>
        <v>0</v>
      </c>
    </row>
    <row r="389" spans="1:6" x14ac:dyDescent="0.3">
      <c r="A389" s="30" t="s">
        <v>225</v>
      </c>
      <c r="B389" s="31">
        <v>0</v>
      </c>
      <c r="C389" s="31">
        <v>900000</v>
      </c>
      <c r="D389" s="31">
        <v>0</v>
      </c>
      <c r="E389" s="31">
        <v>0</v>
      </c>
      <c r="F389" s="31">
        <v>0</v>
      </c>
    </row>
    <row r="390" spans="1:6" x14ac:dyDescent="0.3">
      <c r="A390" s="44" t="s">
        <v>208</v>
      </c>
      <c r="B390" s="45">
        <f>SUBTOTAL(9,B392:B392)</f>
        <v>0</v>
      </c>
      <c r="C390" s="45">
        <f>SUBTOTAL(9,C392:C392)</f>
        <v>0</v>
      </c>
      <c r="D390" s="45">
        <f>SUBTOTAL(9,D392:D392)</f>
        <v>900000</v>
      </c>
      <c r="E390" s="45">
        <f>SUBTOTAL(9,E392:E392)</f>
        <v>0</v>
      </c>
      <c r="F390" s="45">
        <f>SUBTOTAL(9,F392:F392)</f>
        <v>0</v>
      </c>
    </row>
    <row r="391" spans="1:6" x14ac:dyDescent="0.3">
      <c r="A391" s="46" t="s">
        <v>191</v>
      </c>
      <c r="B391" s="47">
        <f>SUBTOTAL(9,B392:B392)</f>
        <v>0</v>
      </c>
      <c r="C391" s="47">
        <f>SUBTOTAL(9,C392:C392)</f>
        <v>0</v>
      </c>
      <c r="D391" s="47">
        <f>SUBTOTAL(9,D392:D392)</f>
        <v>900000</v>
      </c>
      <c r="E391" s="47">
        <f>SUBTOTAL(9,E392:E392)</f>
        <v>0</v>
      </c>
      <c r="F391" s="47">
        <f>SUBTOTAL(9,F392:F392)</f>
        <v>0</v>
      </c>
    </row>
    <row r="392" spans="1:6" x14ac:dyDescent="0.3">
      <c r="A392" s="30" t="s">
        <v>225</v>
      </c>
      <c r="B392" s="31"/>
      <c r="C392" s="31">
        <v>0</v>
      </c>
      <c r="D392" s="31">
        <v>900000</v>
      </c>
      <c r="E392" s="31">
        <v>0</v>
      </c>
      <c r="F392" s="31">
        <v>0</v>
      </c>
    </row>
    <row r="393" spans="1:6" x14ac:dyDescent="0.3">
      <c r="A393" s="40" t="s">
        <v>248</v>
      </c>
      <c r="B393" s="41">
        <f>SUBTOTAL(9,B397:B410)</f>
        <v>4626.29</v>
      </c>
      <c r="C393" s="41">
        <f>SUBTOTAL(9,C397:C410)</f>
        <v>6500</v>
      </c>
      <c r="D393" s="41">
        <f>SUBTOTAL(9,D397:D410)</f>
        <v>12000</v>
      </c>
      <c r="E393" s="41">
        <f>SUBTOTAL(9,E397:E410)</f>
        <v>6500</v>
      </c>
      <c r="F393" s="41">
        <f>SUBTOTAL(9,F397:F410)</f>
        <v>6000</v>
      </c>
    </row>
    <row r="394" spans="1:6" x14ac:dyDescent="0.3">
      <c r="A394" s="42" t="s">
        <v>249</v>
      </c>
      <c r="B394" s="43">
        <f>SUBTOTAL(9,B397:B406)</f>
        <v>1970</v>
      </c>
      <c r="C394" s="43">
        <f>SUBTOTAL(9,C397:C406)</f>
        <v>2500</v>
      </c>
      <c r="D394" s="43">
        <f>SUBTOTAL(9,D397:D406)</f>
        <v>8000</v>
      </c>
      <c r="E394" s="43">
        <f>SUBTOTAL(9,E397:E406)</f>
        <v>2500</v>
      </c>
      <c r="F394" s="43">
        <f>SUBTOTAL(9,F397:F406)</f>
        <v>2000</v>
      </c>
    </row>
    <row r="395" spans="1:6" x14ac:dyDescent="0.3">
      <c r="A395" s="44" t="s">
        <v>180</v>
      </c>
      <c r="B395" s="45">
        <f>SUBTOTAL(9,B397:B397)</f>
        <v>0</v>
      </c>
      <c r="C395" s="45">
        <f>SUBTOTAL(9,C397:C397)</f>
        <v>0</v>
      </c>
      <c r="D395" s="45">
        <f>SUBTOTAL(9,D397:D397)</f>
        <v>5100</v>
      </c>
      <c r="E395" s="45">
        <f>SUBTOTAL(9,E397:E397)</f>
        <v>0</v>
      </c>
      <c r="F395" s="45">
        <f>SUBTOTAL(9,F397:F397)</f>
        <v>0</v>
      </c>
    </row>
    <row r="396" spans="1:6" x14ac:dyDescent="0.3">
      <c r="A396" s="46" t="s">
        <v>181</v>
      </c>
      <c r="B396" s="47">
        <f>SUBTOTAL(9,B397:B397)</f>
        <v>0</v>
      </c>
      <c r="C396" s="47">
        <f>SUBTOTAL(9,C397:C397)</f>
        <v>0</v>
      </c>
      <c r="D396" s="47">
        <f>SUBTOTAL(9,D397:D397)</f>
        <v>5100</v>
      </c>
      <c r="E396" s="47">
        <f>SUBTOTAL(9,E397:E397)</f>
        <v>0</v>
      </c>
      <c r="F396" s="47">
        <f>SUBTOTAL(9,F397:F397)</f>
        <v>0</v>
      </c>
    </row>
    <row r="397" spans="1:6" x14ac:dyDescent="0.3">
      <c r="A397" s="30" t="s">
        <v>250</v>
      </c>
      <c r="B397" s="31"/>
      <c r="C397" s="31">
        <v>0</v>
      </c>
      <c r="D397" s="31">
        <v>5100</v>
      </c>
      <c r="E397" s="31">
        <v>0</v>
      </c>
      <c r="F397" s="31">
        <v>0</v>
      </c>
    </row>
    <row r="398" spans="1:6" x14ac:dyDescent="0.3">
      <c r="A398" s="44" t="s">
        <v>212</v>
      </c>
      <c r="B398" s="45">
        <f>SUBTOTAL(9,B400:B400)</f>
        <v>0</v>
      </c>
      <c r="C398" s="45">
        <f>SUBTOTAL(9,C400:C400)</f>
        <v>0</v>
      </c>
      <c r="D398" s="45">
        <f>SUBTOTAL(9,D400:D400)</f>
        <v>1000</v>
      </c>
      <c r="E398" s="45">
        <f>SUBTOTAL(9,E400:E400)</f>
        <v>1418</v>
      </c>
      <c r="F398" s="45">
        <f>SUBTOTAL(9,F400:F400)</f>
        <v>1000</v>
      </c>
    </row>
    <row r="399" spans="1:6" x14ac:dyDescent="0.3">
      <c r="A399" s="46" t="s">
        <v>181</v>
      </c>
      <c r="B399" s="47">
        <f>SUBTOTAL(9,B400:B400)</f>
        <v>0</v>
      </c>
      <c r="C399" s="47">
        <f>SUBTOTAL(9,C400:C400)</f>
        <v>0</v>
      </c>
      <c r="D399" s="47">
        <f>SUBTOTAL(9,D400:D400)</f>
        <v>1000</v>
      </c>
      <c r="E399" s="47">
        <f>SUBTOTAL(9,E400:E400)</f>
        <v>1418</v>
      </c>
      <c r="F399" s="47">
        <f>SUBTOTAL(9,F400:F400)</f>
        <v>1000</v>
      </c>
    </row>
    <row r="400" spans="1:6" x14ac:dyDescent="0.3">
      <c r="A400" s="30" t="s">
        <v>250</v>
      </c>
      <c r="B400" s="31"/>
      <c r="C400" s="31">
        <v>0</v>
      </c>
      <c r="D400" s="31">
        <v>1000</v>
      </c>
      <c r="E400" s="31">
        <v>1418</v>
      </c>
      <c r="F400" s="31">
        <v>1000</v>
      </c>
    </row>
    <row r="401" spans="1:6" x14ac:dyDescent="0.3">
      <c r="A401" s="44" t="s">
        <v>196</v>
      </c>
      <c r="B401" s="45">
        <f>SUBTOTAL(9,B403:B403)</f>
        <v>630</v>
      </c>
      <c r="C401" s="45">
        <f>SUBTOTAL(9,C403:C403)</f>
        <v>1082</v>
      </c>
      <c r="D401" s="45">
        <f>SUBTOTAL(9,D403:D403)</f>
        <v>1900</v>
      </c>
      <c r="E401" s="45">
        <f>SUBTOTAL(9,E403:E403)</f>
        <v>1082</v>
      </c>
      <c r="F401" s="45">
        <f>SUBTOTAL(9,F403:F403)</f>
        <v>1000</v>
      </c>
    </row>
    <row r="402" spans="1:6" x14ac:dyDescent="0.3">
      <c r="A402" s="46" t="s">
        <v>181</v>
      </c>
      <c r="B402" s="47">
        <f>SUBTOTAL(9,B403:B403)</f>
        <v>630</v>
      </c>
      <c r="C402" s="47">
        <f>SUBTOTAL(9,C403:C403)</f>
        <v>1082</v>
      </c>
      <c r="D402" s="47">
        <f>SUBTOTAL(9,D403:D403)</f>
        <v>1900</v>
      </c>
      <c r="E402" s="47">
        <f>SUBTOTAL(9,E403:E403)</f>
        <v>1082</v>
      </c>
      <c r="F402" s="47">
        <f>SUBTOTAL(9,F403:F403)</f>
        <v>1000</v>
      </c>
    </row>
    <row r="403" spans="1:6" x14ac:dyDescent="0.3">
      <c r="A403" s="30" t="s">
        <v>250</v>
      </c>
      <c r="B403" s="31">
        <v>630</v>
      </c>
      <c r="C403" s="31">
        <v>1082</v>
      </c>
      <c r="D403" s="31">
        <v>1900</v>
      </c>
      <c r="E403" s="31">
        <v>1082</v>
      </c>
      <c r="F403" s="31">
        <v>1000</v>
      </c>
    </row>
    <row r="404" spans="1:6" x14ac:dyDescent="0.3">
      <c r="A404" s="44" t="s">
        <v>198</v>
      </c>
      <c r="B404" s="45">
        <f>SUBTOTAL(9,B406:B406)</f>
        <v>1340</v>
      </c>
      <c r="C404" s="45">
        <f>SUBTOTAL(9,C406:C406)</f>
        <v>1418</v>
      </c>
      <c r="D404" s="45">
        <f>SUBTOTAL(9,D406:D406)</f>
        <v>0</v>
      </c>
      <c r="E404" s="45">
        <f>SUBTOTAL(9,E406:E406)</f>
        <v>0</v>
      </c>
      <c r="F404" s="45">
        <f>SUBTOTAL(9,F406:F406)</f>
        <v>0</v>
      </c>
    </row>
    <row r="405" spans="1:6" x14ac:dyDescent="0.3">
      <c r="A405" s="46" t="s">
        <v>181</v>
      </c>
      <c r="B405" s="47">
        <f>SUBTOTAL(9,B406:B406)</f>
        <v>1340</v>
      </c>
      <c r="C405" s="47">
        <f>SUBTOTAL(9,C406:C406)</f>
        <v>1418</v>
      </c>
      <c r="D405" s="47">
        <f>SUBTOTAL(9,D406:D406)</f>
        <v>0</v>
      </c>
      <c r="E405" s="47">
        <f>SUBTOTAL(9,E406:E406)</f>
        <v>0</v>
      </c>
      <c r="F405" s="47">
        <f>SUBTOTAL(9,F406:F406)</f>
        <v>0</v>
      </c>
    </row>
    <row r="406" spans="1:6" x14ac:dyDescent="0.3">
      <c r="A406" s="30" t="s">
        <v>250</v>
      </c>
      <c r="B406" s="31">
        <v>1340</v>
      </c>
      <c r="C406" s="31">
        <v>1418</v>
      </c>
      <c r="D406" s="31">
        <v>0</v>
      </c>
      <c r="E406" s="31">
        <v>0</v>
      </c>
      <c r="F406" s="31">
        <v>0</v>
      </c>
    </row>
    <row r="407" spans="1:6" x14ac:dyDescent="0.3">
      <c r="A407" s="42" t="s">
        <v>251</v>
      </c>
      <c r="B407" s="43">
        <f>SUBTOTAL(9,B410:B410)</f>
        <v>2656.29</v>
      </c>
      <c r="C407" s="43">
        <f>SUBTOTAL(9,C410:C410)</f>
        <v>4000</v>
      </c>
      <c r="D407" s="43">
        <f>SUBTOTAL(9,D410:D410)</f>
        <v>4000</v>
      </c>
      <c r="E407" s="43">
        <f>SUBTOTAL(9,E410:E410)</f>
        <v>4000</v>
      </c>
      <c r="F407" s="43">
        <f>SUBTOTAL(9,F410:F410)</f>
        <v>4000</v>
      </c>
    </row>
    <row r="408" spans="1:6" x14ac:dyDescent="0.3">
      <c r="A408" s="44" t="s">
        <v>196</v>
      </c>
      <c r="B408" s="45">
        <f>SUBTOTAL(9,B410:B410)</f>
        <v>2656.29</v>
      </c>
      <c r="C408" s="45">
        <f>SUBTOTAL(9,C410:C410)</f>
        <v>4000</v>
      </c>
      <c r="D408" s="45">
        <f>SUBTOTAL(9,D410:D410)</f>
        <v>4000</v>
      </c>
      <c r="E408" s="45">
        <f>SUBTOTAL(9,E410:E410)</f>
        <v>4000</v>
      </c>
      <c r="F408" s="45">
        <f>SUBTOTAL(9,F410:F410)</f>
        <v>4000</v>
      </c>
    </row>
    <row r="409" spans="1:6" x14ac:dyDescent="0.3">
      <c r="A409" s="46" t="s">
        <v>181</v>
      </c>
      <c r="B409" s="47">
        <f>SUBTOTAL(9,B410:B410)</f>
        <v>2656.29</v>
      </c>
      <c r="C409" s="47">
        <f>SUBTOTAL(9,C410:C410)</f>
        <v>4000</v>
      </c>
      <c r="D409" s="47">
        <f>SUBTOTAL(9,D410:D410)</f>
        <v>4000</v>
      </c>
      <c r="E409" s="47">
        <f>SUBTOTAL(9,E410:E410)</f>
        <v>4000</v>
      </c>
      <c r="F409" s="47">
        <f>SUBTOTAL(9,F410:F410)</f>
        <v>4000</v>
      </c>
    </row>
    <row r="410" spans="1:6" x14ac:dyDescent="0.3">
      <c r="A410" s="30" t="s">
        <v>184</v>
      </c>
      <c r="B410" s="31">
        <v>2656.29</v>
      </c>
      <c r="C410" s="31">
        <v>4000</v>
      </c>
      <c r="D410" s="31">
        <v>4000</v>
      </c>
      <c r="E410" s="31">
        <v>4000</v>
      </c>
      <c r="F410" s="31">
        <v>4000</v>
      </c>
    </row>
    <row r="411" spans="1:6" x14ac:dyDescent="0.3">
      <c r="A411" s="40" t="s">
        <v>252</v>
      </c>
      <c r="B411" s="41">
        <f>SUBTOTAL(9,B415:B415)</f>
        <v>3330</v>
      </c>
      <c r="C411" s="41">
        <f>SUBTOTAL(9,C415:C415)</f>
        <v>8000</v>
      </c>
      <c r="D411" s="41">
        <f>SUBTOTAL(9,D415:D415)</f>
        <v>10000</v>
      </c>
      <c r="E411" s="41">
        <f>SUBTOTAL(9,E415:E415)</f>
        <v>10000</v>
      </c>
      <c r="F411" s="41">
        <f>SUBTOTAL(9,F415:F415)</f>
        <v>10000</v>
      </c>
    </row>
    <row r="412" spans="1:6" x14ac:dyDescent="0.3">
      <c r="A412" s="42" t="s">
        <v>253</v>
      </c>
      <c r="B412" s="43">
        <f>SUBTOTAL(9,B415:B415)</f>
        <v>3330</v>
      </c>
      <c r="C412" s="43">
        <f>SUBTOTAL(9,C415:C415)</f>
        <v>8000</v>
      </c>
      <c r="D412" s="43">
        <f>SUBTOTAL(9,D415:D415)</f>
        <v>10000</v>
      </c>
      <c r="E412" s="43">
        <f>SUBTOTAL(9,E415:E415)</f>
        <v>10000</v>
      </c>
      <c r="F412" s="43">
        <f>SUBTOTAL(9,F415:F415)</f>
        <v>10000</v>
      </c>
    </row>
    <row r="413" spans="1:6" x14ac:dyDescent="0.3">
      <c r="A413" s="44" t="s">
        <v>180</v>
      </c>
      <c r="B413" s="45">
        <f>SUBTOTAL(9,B415:B415)</f>
        <v>3330</v>
      </c>
      <c r="C413" s="45">
        <f>SUBTOTAL(9,C415:C415)</f>
        <v>8000</v>
      </c>
      <c r="D413" s="45">
        <f>SUBTOTAL(9,D415:D415)</f>
        <v>10000</v>
      </c>
      <c r="E413" s="45">
        <f>SUBTOTAL(9,E415:E415)</f>
        <v>10000</v>
      </c>
      <c r="F413" s="45">
        <f>SUBTOTAL(9,F415:F415)</f>
        <v>10000</v>
      </c>
    </row>
    <row r="414" spans="1:6" x14ac:dyDescent="0.3">
      <c r="A414" s="46" t="s">
        <v>181</v>
      </c>
      <c r="B414" s="47">
        <f>SUBTOTAL(9,B415:B415)</f>
        <v>3330</v>
      </c>
      <c r="C414" s="47">
        <f>SUBTOTAL(9,C415:C415)</f>
        <v>8000</v>
      </c>
      <c r="D414" s="47">
        <f>SUBTOTAL(9,D415:D415)</f>
        <v>10000</v>
      </c>
      <c r="E414" s="47">
        <f>SUBTOTAL(9,E415:E415)</f>
        <v>10000</v>
      </c>
      <c r="F414" s="47">
        <f>SUBTOTAL(9,F415:F415)</f>
        <v>10000</v>
      </c>
    </row>
    <row r="415" spans="1:6" x14ac:dyDescent="0.3">
      <c r="A415" s="30" t="s">
        <v>182</v>
      </c>
      <c r="B415" s="31">
        <v>3330</v>
      </c>
      <c r="C415" s="31">
        <v>8000</v>
      </c>
      <c r="D415" s="31">
        <v>10000</v>
      </c>
      <c r="E415" s="31">
        <v>10000</v>
      </c>
      <c r="F415" s="31">
        <v>10000</v>
      </c>
    </row>
    <row r="416" spans="1:6" x14ac:dyDescent="0.3">
      <c r="A416" s="40" t="s">
        <v>254</v>
      </c>
      <c r="B416" s="41">
        <f>SUBTOTAL(9,B420:B443)</f>
        <v>1250</v>
      </c>
      <c r="C416" s="41">
        <f>SUBTOTAL(9,C420:C443)</f>
        <v>25500</v>
      </c>
      <c r="D416" s="41">
        <f>SUBTOTAL(9,D420:D443)</f>
        <v>119500</v>
      </c>
      <c r="E416" s="41">
        <f>SUBTOTAL(9,E420:E443)</f>
        <v>101900</v>
      </c>
      <c r="F416" s="41">
        <f>SUBTOTAL(9,F420:F443)</f>
        <v>38900</v>
      </c>
    </row>
    <row r="417" spans="1:6" x14ac:dyDescent="0.3">
      <c r="A417" s="42" t="s">
        <v>255</v>
      </c>
      <c r="B417" s="43">
        <f>SUBTOTAL(9,B420:B423)</f>
        <v>0</v>
      </c>
      <c r="C417" s="43">
        <f>SUBTOTAL(9,C420:C423)</f>
        <v>10000</v>
      </c>
      <c r="D417" s="43">
        <f>SUBTOTAL(9,D420:D423)</f>
        <v>0</v>
      </c>
      <c r="E417" s="43">
        <f>SUBTOTAL(9,E420:E423)</f>
        <v>0</v>
      </c>
      <c r="F417" s="43">
        <f>SUBTOTAL(9,F420:F423)</f>
        <v>0</v>
      </c>
    </row>
    <row r="418" spans="1:6" x14ac:dyDescent="0.3">
      <c r="A418" s="44" t="s">
        <v>180</v>
      </c>
      <c r="B418" s="45">
        <f>SUBTOTAL(9,B420:B420)</f>
        <v>0</v>
      </c>
      <c r="C418" s="45">
        <f>SUBTOTAL(9,C420:C420)</f>
        <v>0</v>
      </c>
      <c r="D418" s="45">
        <f>SUBTOTAL(9,D420:D420)</f>
        <v>0</v>
      </c>
      <c r="E418" s="45">
        <f>SUBTOTAL(9,E420:E420)</f>
        <v>0</v>
      </c>
      <c r="F418" s="45">
        <f>SUBTOTAL(9,F420:F420)</f>
        <v>0</v>
      </c>
    </row>
    <row r="419" spans="1:6" x14ac:dyDescent="0.3">
      <c r="A419" s="46" t="s">
        <v>181</v>
      </c>
      <c r="B419" s="47">
        <f>SUBTOTAL(9,B420:B420)</f>
        <v>0</v>
      </c>
      <c r="C419" s="47">
        <f>SUBTOTAL(9,C420:C420)</f>
        <v>0</v>
      </c>
      <c r="D419" s="47">
        <f>SUBTOTAL(9,D420:D420)</f>
        <v>0</v>
      </c>
      <c r="E419" s="47">
        <f>SUBTOTAL(9,E420:E420)</f>
        <v>0</v>
      </c>
      <c r="F419" s="47">
        <f>SUBTOTAL(9,F420:F420)</f>
        <v>0</v>
      </c>
    </row>
    <row r="420" spans="1:6" x14ac:dyDescent="0.3">
      <c r="A420" s="30" t="s">
        <v>188</v>
      </c>
      <c r="B420" s="31">
        <v>0</v>
      </c>
      <c r="C420" s="31">
        <v>0</v>
      </c>
      <c r="D420" s="31">
        <v>0</v>
      </c>
      <c r="E420" s="31">
        <v>0</v>
      </c>
      <c r="F420" s="31">
        <v>0</v>
      </c>
    </row>
    <row r="421" spans="1:6" x14ac:dyDescent="0.3">
      <c r="A421" s="44" t="s">
        <v>206</v>
      </c>
      <c r="B421" s="45">
        <f>SUBTOTAL(9,B423:B423)</f>
        <v>0</v>
      </c>
      <c r="C421" s="45">
        <f>SUBTOTAL(9,C423:C423)</f>
        <v>10000</v>
      </c>
      <c r="D421" s="45">
        <f>SUBTOTAL(9,D423:D423)</f>
        <v>0</v>
      </c>
      <c r="E421" s="45">
        <f>SUBTOTAL(9,E423:E423)</f>
        <v>0</v>
      </c>
      <c r="F421" s="45">
        <f>SUBTOTAL(9,F423:F423)</f>
        <v>0</v>
      </c>
    </row>
    <row r="422" spans="1:6" x14ac:dyDescent="0.3">
      <c r="A422" s="46" t="s">
        <v>181</v>
      </c>
      <c r="B422" s="47">
        <f>SUBTOTAL(9,B423:B423)</f>
        <v>0</v>
      </c>
      <c r="C422" s="47">
        <f>SUBTOTAL(9,C423:C423)</f>
        <v>10000</v>
      </c>
      <c r="D422" s="47">
        <f>SUBTOTAL(9,D423:D423)</f>
        <v>0</v>
      </c>
      <c r="E422" s="47">
        <f>SUBTOTAL(9,E423:E423)</f>
        <v>0</v>
      </c>
      <c r="F422" s="47">
        <f>SUBTOTAL(9,F423:F423)</f>
        <v>0</v>
      </c>
    </row>
    <row r="423" spans="1:6" x14ac:dyDescent="0.3">
      <c r="A423" s="30" t="s">
        <v>188</v>
      </c>
      <c r="B423" s="31">
        <v>0</v>
      </c>
      <c r="C423" s="31">
        <v>10000</v>
      </c>
      <c r="D423" s="31">
        <v>0</v>
      </c>
      <c r="E423" s="31">
        <v>0</v>
      </c>
      <c r="F423" s="31">
        <v>0</v>
      </c>
    </row>
    <row r="424" spans="1:6" x14ac:dyDescent="0.3">
      <c r="A424" s="42" t="s">
        <v>256</v>
      </c>
      <c r="B424" s="43">
        <f>SUBTOTAL(9,B427:B430)</f>
        <v>1250</v>
      </c>
      <c r="C424" s="43">
        <f>SUBTOTAL(9,C427:C430)</f>
        <v>15500</v>
      </c>
      <c r="D424" s="43">
        <f>SUBTOTAL(9,D427:D430)</f>
        <v>0</v>
      </c>
      <c r="E424" s="43">
        <f>SUBTOTAL(9,E427:E430)</f>
        <v>0</v>
      </c>
      <c r="F424" s="43">
        <f>SUBTOTAL(9,F427:F430)</f>
        <v>0</v>
      </c>
    </row>
    <row r="425" spans="1:6" x14ac:dyDescent="0.3">
      <c r="A425" s="44" t="s">
        <v>180</v>
      </c>
      <c r="B425" s="45">
        <f>SUBTOTAL(9,B427:B427)</f>
        <v>1250</v>
      </c>
      <c r="C425" s="45">
        <f>SUBTOTAL(9,C427:C427)</f>
        <v>3100</v>
      </c>
      <c r="D425" s="45">
        <f>SUBTOTAL(9,D427:D427)</f>
        <v>0</v>
      </c>
      <c r="E425" s="45">
        <f>SUBTOTAL(9,E427:E427)</f>
        <v>0</v>
      </c>
      <c r="F425" s="45">
        <f>SUBTOTAL(9,F427:F427)</f>
        <v>0</v>
      </c>
    </row>
    <row r="426" spans="1:6" x14ac:dyDescent="0.3">
      <c r="A426" s="46" t="s">
        <v>181</v>
      </c>
      <c r="B426" s="47">
        <f>SUBTOTAL(9,B427:B427)</f>
        <v>1250</v>
      </c>
      <c r="C426" s="47">
        <f>SUBTOTAL(9,C427:C427)</f>
        <v>3100</v>
      </c>
      <c r="D426" s="47">
        <f>SUBTOTAL(9,D427:D427)</f>
        <v>0</v>
      </c>
      <c r="E426" s="47">
        <f>SUBTOTAL(9,E427:E427)</f>
        <v>0</v>
      </c>
      <c r="F426" s="47">
        <f>SUBTOTAL(9,F427:F427)</f>
        <v>0</v>
      </c>
    </row>
    <row r="427" spans="1:6" x14ac:dyDescent="0.3">
      <c r="A427" s="30" t="s">
        <v>188</v>
      </c>
      <c r="B427" s="31">
        <v>1250</v>
      </c>
      <c r="C427" s="31">
        <v>3100</v>
      </c>
      <c r="D427" s="31">
        <v>0</v>
      </c>
      <c r="E427" s="31">
        <v>0</v>
      </c>
      <c r="F427" s="31">
        <v>0</v>
      </c>
    </row>
    <row r="428" spans="1:6" x14ac:dyDescent="0.3">
      <c r="A428" s="44" t="s">
        <v>206</v>
      </c>
      <c r="B428" s="45">
        <f>SUBTOTAL(9,B430:B430)</f>
        <v>0</v>
      </c>
      <c r="C428" s="45">
        <f>SUBTOTAL(9,C430:C430)</f>
        <v>12400</v>
      </c>
      <c r="D428" s="45">
        <f>SUBTOTAL(9,D430:D430)</f>
        <v>0</v>
      </c>
      <c r="E428" s="45">
        <f>SUBTOTAL(9,E430:E430)</f>
        <v>0</v>
      </c>
      <c r="F428" s="45">
        <f>SUBTOTAL(9,F430:F430)</f>
        <v>0</v>
      </c>
    </row>
    <row r="429" spans="1:6" x14ac:dyDescent="0.3">
      <c r="A429" s="46" t="s">
        <v>181</v>
      </c>
      <c r="B429" s="47">
        <f>SUBTOTAL(9,B430:B430)</f>
        <v>0</v>
      </c>
      <c r="C429" s="47">
        <f>SUBTOTAL(9,C430:C430)</f>
        <v>12400</v>
      </c>
      <c r="D429" s="47">
        <f>SUBTOTAL(9,D430:D430)</f>
        <v>0</v>
      </c>
      <c r="E429" s="47">
        <f>SUBTOTAL(9,E430:E430)</f>
        <v>0</v>
      </c>
      <c r="F429" s="47">
        <f>SUBTOTAL(9,F430:F430)</f>
        <v>0</v>
      </c>
    </row>
    <row r="430" spans="1:6" x14ac:dyDescent="0.3">
      <c r="A430" s="30" t="s">
        <v>188</v>
      </c>
      <c r="B430" s="31">
        <v>0</v>
      </c>
      <c r="C430" s="31">
        <v>12400</v>
      </c>
      <c r="D430" s="31">
        <v>0</v>
      </c>
      <c r="E430" s="31">
        <v>0</v>
      </c>
      <c r="F430" s="31">
        <v>0</v>
      </c>
    </row>
    <row r="431" spans="1:6" x14ac:dyDescent="0.3">
      <c r="A431" s="42" t="s">
        <v>257</v>
      </c>
      <c r="B431" s="43">
        <f>SUBTOTAL(9,B434:B443)</f>
        <v>0</v>
      </c>
      <c r="C431" s="43">
        <f>SUBTOTAL(9,C434:C443)</f>
        <v>0</v>
      </c>
      <c r="D431" s="43">
        <f>SUBTOTAL(9,D434:D443)</f>
        <v>119500</v>
      </c>
      <c r="E431" s="43">
        <f>SUBTOTAL(9,E434:E443)</f>
        <v>101900</v>
      </c>
      <c r="F431" s="43">
        <f>SUBTOTAL(9,F434:F443)</f>
        <v>38900</v>
      </c>
    </row>
    <row r="432" spans="1:6" x14ac:dyDescent="0.3">
      <c r="A432" s="44" t="s">
        <v>180</v>
      </c>
      <c r="B432" s="45">
        <f>SUBTOTAL(9,B434:B437)</f>
        <v>0</v>
      </c>
      <c r="C432" s="45">
        <f>SUBTOTAL(9,C434:C437)</f>
        <v>0</v>
      </c>
      <c r="D432" s="45">
        <f>SUBTOTAL(9,D434:D437)</f>
        <v>23900</v>
      </c>
      <c r="E432" s="45">
        <f>SUBTOTAL(9,E434:E437)</f>
        <v>25600</v>
      </c>
      <c r="F432" s="45">
        <f>SUBTOTAL(9,F434:F437)</f>
        <v>20600</v>
      </c>
    </row>
    <row r="433" spans="1:6" x14ac:dyDescent="0.3">
      <c r="A433" s="46" t="s">
        <v>181</v>
      </c>
      <c r="B433" s="47">
        <f>SUBTOTAL(9,B434:B435)</f>
        <v>0</v>
      </c>
      <c r="C433" s="47">
        <f>SUBTOTAL(9,C434:C435)</f>
        <v>0</v>
      </c>
      <c r="D433" s="47">
        <f>SUBTOTAL(9,D434:D435)</f>
        <v>8500</v>
      </c>
      <c r="E433" s="47">
        <f>SUBTOTAL(9,E434:E435)</f>
        <v>23200</v>
      </c>
      <c r="F433" s="47">
        <f>SUBTOTAL(9,F434:F435)</f>
        <v>20600</v>
      </c>
    </row>
    <row r="434" spans="1:6" x14ac:dyDescent="0.3">
      <c r="A434" s="30" t="s">
        <v>258</v>
      </c>
      <c r="B434" s="31"/>
      <c r="C434" s="31">
        <v>0</v>
      </c>
      <c r="D434" s="31">
        <v>0</v>
      </c>
      <c r="E434" s="31">
        <v>10220</v>
      </c>
      <c r="F434" s="31">
        <v>17900</v>
      </c>
    </row>
    <row r="435" spans="1:6" x14ac:dyDescent="0.3">
      <c r="A435" s="30" t="s">
        <v>188</v>
      </c>
      <c r="B435" s="31"/>
      <c r="C435" s="31">
        <v>0</v>
      </c>
      <c r="D435" s="31">
        <v>8500</v>
      </c>
      <c r="E435" s="31">
        <v>12980</v>
      </c>
      <c r="F435" s="31">
        <v>2700</v>
      </c>
    </row>
    <row r="436" spans="1:6" x14ac:dyDescent="0.3">
      <c r="A436" s="46" t="s">
        <v>191</v>
      </c>
      <c r="B436" s="47">
        <f>SUBTOTAL(9,B437:B437)</f>
        <v>0</v>
      </c>
      <c r="C436" s="47">
        <f>SUBTOTAL(9,C437:C437)</f>
        <v>0</v>
      </c>
      <c r="D436" s="47">
        <f>SUBTOTAL(9,D437:D437)</f>
        <v>15400</v>
      </c>
      <c r="E436" s="47">
        <f>SUBTOTAL(9,E437:E437)</f>
        <v>2400</v>
      </c>
      <c r="F436" s="47">
        <f>SUBTOTAL(9,F437:F437)</f>
        <v>0</v>
      </c>
    </row>
    <row r="437" spans="1:6" x14ac:dyDescent="0.3">
      <c r="A437" s="30" t="s">
        <v>192</v>
      </c>
      <c r="B437" s="31"/>
      <c r="C437" s="31">
        <v>0</v>
      </c>
      <c r="D437" s="31">
        <v>15400</v>
      </c>
      <c r="E437" s="31">
        <v>2400</v>
      </c>
      <c r="F437" s="31">
        <v>0</v>
      </c>
    </row>
    <row r="438" spans="1:6" x14ac:dyDescent="0.3">
      <c r="A438" s="44" t="s">
        <v>259</v>
      </c>
      <c r="B438" s="45">
        <f>SUBTOTAL(9,B440:B443)</f>
        <v>0</v>
      </c>
      <c r="C438" s="45">
        <f>SUBTOTAL(9,C440:C443)</f>
        <v>0</v>
      </c>
      <c r="D438" s="45">
        <f>SUBTOTAL(9,D440:D443)</f>
        <v>95600</v>
      </c>
      <c r="E438" s="45">
        <f>SUBTOTAL(9,E440:E443)</f>
        <v>76300</v>
      </c>
      <c r="F438" s="45">
        <f>SUBTOTAL(9,F440:F443)</f>
        <v>18300</v>
      </c>
    </row>
    <row r="439" spans="1:6" x14ac:dyDescent="0.3">
      <c r="A439" s="46" t="s">
        <v>181</v>
      </c>
      <c r="B439" s="47">
        <f>SUBTOTAL(9,B440:B441)</f>
        <v>0</v>
      </c>
      <c r="C439" s="47">
        <f>SUBTOTAL(9,C440:C441)</f>
        <v>0</v>
      </c>
      <c r="D439" s="47">
        <f>SUBTOTAL(9,D440:D441)</f>
        <v>34000</v>
      </c>
      <c r="E439" s="47">
        <f>SUBTOTAL(9,E440:E441)</f>
        <v>66700</v>
      </c>
      <c r="F439" s="47">
        <f>SUBTOTAL(9,F440:F441)</f>
        <v>18300</v>
      </c>
    </row>
    <row r="440" spans="1:6" x14ac:dyDescent="0.3">
      <c r="A440" s="30" t="s">
        <v>258</v>
      </c>
      <c r="B440" s="31"/>
      <c r="C440" s="31">
        <v>0</v>
      </c>
      <c r="D440" s="31">
        <v>0</v>
      </c>
      <c r="E440" s="31">
        <v>14780</v>
      </c>
      <c r="F440" s="31">
        <v>7500</v>
      </c>
    </row>
    <row r="441" spans="1:6" x14ac:dyDescent="0.3">
      <c r="A441" s="30" t="s">
        <v>188</v>
      </c>
      <c r="B441" s="31"/>
      <c r="C441" s="31">
        <v>0</v>
      </c>
      <c r="D441" s="31">
        <v>34000</v>
      </c>
      <c r="E441" s="31">
        <v>51920</v>
      </c>
      <c r="F441" s="31">
        <v>10800</v>
      </c>
    </row>
    <row r="442" spans="1:6" x14ac:dyDescent="0.3">
      <c r="A442" s="46" t="s">
        <v>191</v>
      </c>
      <c r="B442" s="47">
        <f>SUBTOTAL(9,B443:B443)</f>
        <v>0</v>
      </c>
      <c r="C442" s="47">
        <f>SUBTOTAL(9,C443:C443)</f>
        <v>0</v>
      </c>
      <c r="D442" s="47">
        <f>SUBTOTAL(9,D443:D443)</f>
        <v>61600</v>
      </c>
      <c r="E442" s="47">
        <f>SUBTOTAL(9,E443:E443)</f>
        <v>9600</v>
      </c>
      <c r="F442" s="47">
        <f>SUBTOTAL(9,F443:F443)</f>
        <v>0</v>
      </c>
    </row>
    <row r="443" spans="1:6" x14ac:dyDescent="0.3">
      <c r="A443" s="30" t="s">
        <v>192</v>
      </c>
      <c r="B443" s="31"/>
      <c r="C443" s="31">
        <v>0</v>
      </c>
      <c r="D443" s="31">
        <v>61600</v>
      </c>
      <c r="E443" s="31">
        <v>9600</v>
      </c>
      <c r="F443" s="31">
        <v>0</v>
      </c>
    </row>
    <row r="444" spans="1:6" x14ac:dyDescent="0.3">
      <c r="A444" s="40" t="s">
        <v>260</v>
      </c>
      <c r="B444" s="41">
        <f>SUBTOTAL(9,B448:B470)</f>
        <v>9003.630000000001</v>
      </c>
      <c r="C444" s="41">
        <f>SUBTOTAL(9,C448:C470)</f>
        <v>79100</v>
      </c>
      <c r="D444" s="41">
        <f>SUBTOTAL(9,D448:D470)</f>
        <v>61400</v>
      </c>
      <c r="E444" s="41">
        <f>SUBTOTAL(9,E448:E470)</f>
        <v>69100</v>
      </c>
      <c r="F444" s="41">
        <f>SUBTOTAL(9,F448:F470)</f>
        <v>69100</v>
      </c>
    </row>
    <row r="445" spans="1:6" x14ac:dyDescent="0.3">
      <c r="A445" s="42" t="s">
        <v>261</v>
      </c>
      <c r="B445" s="43">
        <f>SUBTOTAL(9,B448:B463)</f>
        <v>3328.63</v>
      </c>
      <c r="C445" s="43">
        <f>SUBTOTAL(9,C448:C463)</f>
        <v>29100</v>
      </c>
      <c r="D445" s="43">
        <f>SUBTOTAL(9,D448:D463)</f>
        <v>31100</v>
      </c>
      <c r="E445" s="43">
        <f>SUBTOTAL(9,E448:E463)</f>
        <v>29100</v>
      </c>
      <c r="F445" s="43">
        <f>SUBTOTAL(9,F448:F463)</f>
        <v>29100</v>
      </c>
    </row>
    <row r="446" spans="1:6" x14ac:dyDescent="0.3">
      <c r="A446" s="44" t="s">
        <v>180</v>
      </c>
      <c r="B446" s="45">
        <f>SUBTOTAL(9,B448:B450)</f>
        <v>2030.56</v>
      </c>
      <c r="C446" s="45">
        <f>SUBTOTAL(9,C448:C450)</f>
        <v>14500</v>
      </c>
      <c r="D446" s="45">
        <f>SUBTOTAL(9,D448:D450)</f>
        <v>14500</v>
      </c>
      <c r="E446" s="45">
        <f>SUBTOTAL(9,E448:E450)</f>
        <v>14500</v>
      </c>
      <c r="F446" s="45">
        <f>SUBTOTAL(9,F448:F450)</f>
        <v>14500</v>
      </c>
    </row>
    <row r="447" spans="1:6" x14ac:dyDescent="0.3">
      <c r="A447" s="46" t="s">
        <v>181</v>
      </c>
      <c r="B447" s="47">
        <f>SUBTOTAL(9,B448:B448)</f>
        <v>2030.56</v>
      </c>
      <c r="C447" s="47">
        <f>SUBTOTAL(9,C448:C448)</f>
        <v>2500</v>
      </c>
      <c r="D447" s="47">
        <f>SUBTOTAL(9,D448:D448)</f>
        <v>2500</v>
      </c>
      <c r="E447" s="47">
        <f>SUBTOTAL(9,E448:E448)</f>
        <v>2500</v>
      </c>
      <c r="F447" s="47">
        <f>SUBTOTAL(9,F448:F448)</f>
        <v>2500</v>
      </c>
    </row>
    <row r="448" spans="1:6" x14ac:dyDescent="0.3">
      <c r="A448" s="30" t="s">
        <v>188</v>
      </c>
      <c r="B448" s="31">
        <v>2030.56</v>
      </c>
      <c r="C448" s="31">
        <v>2500</v>
      </c>
      <c r="D448" s="31">
        <v>2500</v>
      </c>
      <c r="E448" s="31">
        <v>2500</v>
      </c>
      <c r="F448" s="31">
        <v>2500</v>
      </c>
    </row>
    <row r="449" spans="1:6" x14ac:dyDescent="0.3">
      <c r="A449" s="46" t="s">
        <v>191</v>
      </c>
      <c r="B449" s="47">
        <f>SUBTOTAL(9,B450:B450)</f>
        <v>0</v>
      </c>
      <c r="C449" s="47">
        <f>SUBTOTAL(9,C450:C450)</f>
        <v>12000</v>
      </c>
      <c r="D449" s="47">
        <f>SUBTOTAL(9,D450:D450)</f>
        <v>12000</v>
      </c>
      <c r="E449" s="47">
        <f>SUBTOTAL(9,E450:E450)</f>
        <v>12000</v>
      </c>
      <c r="F449" s="47">
        <f>SUBTOTAL(9,F450:F450)</f>
        <v>12000</v>
      </c>
    </row>
    <row r="450" spans="1:6" x14ac:dyDescent="0.3">
      <c r="A450" s="30" t="s">
        <v>192</v>
      </c>
      <c r="B450" s="31">
        <v>0</v>
      </c>
      <c r="C450" s="31">
        <v>12000</v>
      </c>
      <c r="D450" s="31">
        <v>12000</v>
      </c>
      <c r="E450" s="31">
        <v>12000</v>
      </c>
      <c r="F450" s="31">
        <v>12000</v>
      </c>
    </row>
    <row r="451" spans="1:6" x14ac:dyDescent="0.3">
      <c r="A451" s="44" t="s">
        <v>193</v>
      </c>
      <c r="B451" s="45">
        <f>SUBTOTAL(9,B453:B455)</f>
        <v>0</v>
      </c>
      <c r="C451" s="45">
        <f>SUBTOTAL(9,C453:C455)</f>
        <v>0</v>
      </c>
      <c r="D451" s="45">
        <f>SUBTOTAL(9,D453:D455)</f>
        <v>16600</v>
      </c>
      <c r="E451" s="45">
        <f>SUBTOTAL(9,E453:E455)</f>
        <v>14600</v>
      </c>
      <c r="F451" s="45">
        <f>SUBTOTAL(9,F453:F455)</f>
        <v>0</v>
      </c>
    </row>
    <row r="452" spans="1:6" x14ac:dyDescent="0.3">
      <c r="A452" s="46" t="s">
        <v>181</v>
      </c>
      <c r="B452" s="47">
        <f>SUBTOTAL(9,B453:B453)</f>
        <v>0</v>
      </c>
      <c r="C452" s="47">
        <f>SUBTOTAL(9,C453:C453)</f>
        <v>0</v>
      </c>
      <c r="D452" s="47">
        <f>SUBTOTAL(9,D453:D453)</f>
        <v>8600</v>
      </c>
      <c r="E452" s="47">
        <f>SUBTOTAL(9,E453:E453)</f>
        <v>6600</v>
      </c>
      <c r="F452" s="47">
        <f>SUBTOTAL(9,F453:F453)</f>
        <v>0</v>
      </c>
    </row>
    <row r="453" spans="1:6" x14ac:dyDescent="0.3">
      <c r="A453" s="30" t="s">
        <v>188</v>
      </c>
      <c r="B453" s="31"/>
      <c r="C453" s="31">
        <v>0</v>
      </c>
      <c r="D453" s="31">
        <v>8600</v>
      </c>
      <c r="E453" s="31">
        <v>6600</v>
      </c>
      <c r="F453" s="31">
        <v>0</v>
      </c>
    </row>
    <row r="454" spans="1:6" x14ac:dyDescent="0.3">
      <c r="A454" s="46" t="s">
        <v>191</v>
      </c>
      <c r="B454" s="47">
        <f>SUBTOTAL(9,B455:B455)</f>
        <v>0</v>
      </c>
      <c r="C454" s="47">
        <f>SUBTOTAL(9,C455:C455)</f>
        <v>0</v>
      </c>
      <c r="D454" s="47">
        <f>SUBTOTAL(9,D455:D455)</f>
        <v>8000</v>
      </c>
      <c r="E454" s="47">
        <f>SUBTOTAL(9,E455:E455)</f>
        <v>8000</v>
      </c>
      <c r="F454" s="47">
        <f>SUBTOTAL(9,F455:F455)</f>
        <v>0</v>
      </c>
    </row>
    <row r="455" spans="1:6" x14ac:dyDescent="0.3">
      <c r="A455" s="30" t="s">
        <v>192</v>
      </c>
      <c r="B455" s="31"/>
      <c r="C455" s="31">
        <v>0</v>
      </c>
      <c r="D455" s="31">
        <v>8000</v>
      </c>
      <c r="E455" s="31">
        <v>8000</v>
      </c>
      <c r="F455" s="31">
        <v>0</v>
      </c>
    </row>
    <row r="456" spans="1:6" x14ac:dyDescent="0.3">
      <c r="A456" s="44" t="s">
        <v>196</v>
      </c>
      <c r="B456" s="45">
        <f>SUBTOTAL(9,B458:B460)</f>
        <v>1298.07</v>
      </c>
      <c r="C456" s="45">
        <f>SUBTOTAL(9,C458:C460)</f>
        <v>14600</v>
      </c>
      <c r="D456" s="45">
        <f>SUBTOTAL(9,D458:D460)</f>
        <v>0</v>
      </c>
      <c r="E456" s="45">
        <f>SUBTOTAL(9,E458:E460)</f>
        <v>0</v>
      </c>
      <c r="F456" s="45">
        <f>SUBTOTAL(9,F458:F460)</f>
        <v>14600</v>
      </c>
    </row>
    <row r="457" spans="1:6" x14ac:dyDescent="0.3">
      <c r="A457" s="46" t="s">
        <v>181</v>
      </c>
      <c r="B457" s="47">
        <f>SUBTOTAL(9,B458:B458)</f>
        <v>1298.07</v>
      </c>
      <c r="C457" s="47">
        <f>SUBTOTAL(9,C458:C458)</f>
        <v>6600</v>
      </c>
      <c r="D457" s="47">
        <f>SUBTOTAL(9,D458:D458)</f>
        <v>0</v>
      </c>
      <c r="E457" s="47">
        <f>SUBTOTAL(9,E458:E458)</f>
        <v>0</v>
      </c>
      <c r="F457" s="47">
        <f>SUBTOTAL(9,F458:F458)</f>
        <v>6600</v>
      </c>
    </row>
    <row r="458" spans="1:6" x14ac:dyDescent="0.3">
      <c r="A458" s="30" t="s">
        <v>188</v>
      </c>
      <c r="B458" s="31">
        <v>1298.07</v>
      </c>
      <c r="C458" s="31">
        <v>6600</v>
      </c>
      <c r="D458" s="31">
        <v>0</v>
      </c>
      <c r="E458" s="31">
        <v>0</v>
      </c>
      <c r="F458" s="31">
        <v>6600</v>
      </c>
    </row>
    <row r="459" spans="1:6" x14ac:dyDescent="0.3">
      <c r="A459" s="46" t="s">
        <v>191</v>
      </c>
      <c r="B459" s="47">
        <f>SUBTOTAL(9,B460:B460)</f>
        <v>0</v>
      </c>
      <c r="C459" s="47">
        <f>SUBTOTAL(9,C460:C460)</f>
        <v>8000</v>
      </c>
      <c r="D459" s="47">
        <f>SUBTOTAL(9,D460:D460)</f>
        <v>0</v>
      </c>
      <c r="E459" s="47">
        <f>SUBTOTAL(9,E460:E460)</f>
        <v>0</v>
      </c>
      <c r="F459" s="47">
        <f>SUBTOTAL(9,F460:F460)</f>
        <v>8000</v>
      </c>
    </row>
    <row r="460" spans="1:6" x14ac:dyDescent="0.3">
      <c r="A460" s="30" t="s">
        <v>192</v>
      </c>
      <c r="B460" s="31">
        <v>0</v>
      </c>
      <c r="C460" s="31">
        <v>8000</v>
      </c>
      <c r="D460" s="31">
        <v>0</v>
      </c>
      <c r="E460" s="31">
        <v>0</v>
      </c>
      <c r="F460" s="31">
        <v>8000</v>
      </c>
    </row>
    <row r="461" spans="1:6" x14ac:dyDescent="0.3">
      <c r="A461" s="44" t="s">
        <v>226</v>
      </c>
      <c r="B461" s="45">
        <f>SUBTOTAL(9,B463:B463)</f>
        <v>0</v>
      </c>
      <c r="C461" s="45">
        <f>SUBTOTAL(9,C463:C463)</f>
        <v>0</v>
      </c>
      <c r="D461" s="45">
        <f>SUBTOTAL(9,D463:D463)</f>
        <v>0</v>
      </c>
      <c r="E461" s="45">
        <f>SUBTOTAL(9,E463:E463)</f>
        <v>0</v>
      </c>
      <c r="F461" s="45">
        <f>SUBTOTAL(9,F463:F463)</f>
        <v>0</v>
      </c>
    </row>
    <row r="462" spans="1:6" x14ac:dyDescent="0.3">
      <c r="A462" s="46" t="s">
        <v>191</v>
      </c>
      <c r="B462" s="47">
        <f>SUBTOTAL(9,B463:B463)</f>
        <v>0</v>
      </c>
      <c r="C462" s="47">
        <f>SUBTOTAL(9,C463:C463)</f>
        <v>0</v>
      </c>
      <c r="D462" s="47">
        <f>SUBTOTAL(9,D463:D463)</f>
        <v>0</v>
      </c>
      <c r="E462" s="47">
        <f>SUBTOTAL(9,E463:E463)</f>
        <v>0</v>
      </c>
      <c r="F462" s="47">
        <f>SUBTOTAL(9,F463:F463)</f>
        <v>0</v>
      </c>
    </row>
    <row r="463" spans="1:6" x14ac:dyDescent="0.3">
      <c r="A463" s="30" t="s">
        <v>192</v>
      </c>
      <c r="B463" s="31">
        <v>0</v>
      </c>
      <c r="C463" s="31">
        <v>0</v>
      </c>
      <c r="D463" s="31">
        <v>0</v>
      </c>
      <c r="E463" s="31">
        <v>0</v>
      </c>
      <c r="F463" s="31">
        <v>0</v>
      </c>
    </row>
    <row r="464" spans="1:6" x14ac:dyDescent="0.3">
      <c r="A464" s="42" t="s">
        <v>262</v>
      </c>
      <c r="B464" s="43">
        <f>SUBTOTAL(9,B467:B470)</f>
        <v>5675</v>
      </c>
      <c r="C464" s="43">
        <f>SUBTOTAL(9,C467:C470)</f>
        <v>50000</v>
      </c>
      <c r="D464" s="43">
        <f>SUBTOTAL(9,D467:D470)</f>
        <v>30300</v>
      </c>
      <c r="E464" s="43">
        <f>SUBTOTAL(9,E467:E470)</f>
        <v>40000</v>
      </c>
      <c r="F464" s="43">
        <f>SUBTOTAL(9,F467:F470)</f>
        <v>40000</v>
      </c>
    </row>
    <row r="465" spans="1:6" x14ac:dyDescent="0.3">
      <c r="A465" s="44" t="s">
        <v>193</v>
      </c>
      <c r="B465" s="45">
        <f>SUBTOTAL(9,B467:B467)</f>
        <v>0</v>
      </c>
      <c r="C465" s="45">
        <f>SUBTOTAL(9,C467:C467)</f>
        <v>0</v>
      </c>
      <c r="D465" s="45">
        <f>SUBTOTAL(9,D467:D467)</f>
        <v>30300</v>
      </c>
      <c r="E465" s="45">
        <f>SUBTOTAL(9,E467:E467)</f>
        <v>40000</v>
      </c>
      <c r="F465" s="45">
        <f>SUBTOTAL(9,F467:F467)</f>
        <v>32200</v>
      </c>
    </row>
    <row r="466" spans="1:6" x14ac:dyDescent="0.3">
      <c r="A466" s="46" t="s">
        <v>181</v>
      </c>
      <c r="B466" s="47">
        <f>SUBTOTAL(9,B467:B467)</f>
        <v>0</v>
      </c>
      <c r="C466" s="47">
        <f>SUBTOTAL(9,C467:C467)</f>
        <v>0</v>
      </c>
      <c r="D466" s="47">
        <f>SUBTOTAL(9,D467:D467)</f>
        <v>30300</v>
      </c>
      <c r="E466" s="47">
        <f>SUBTOTAL(9,E467:E467)</f>
        <v>40000</v>
      </c>
      <c r="F466" s="47">
        <f>SUBTOTAL(9,F467:F467)</f>
        <v>32200</v>
      </c>
    </row>
    <row r="467" spans="1:6" x14ac:dyDescent="0.3">
      <c r="A467" s="30" t="s">
        <v>188</v>
      </c>
      <c r="B467" s="31"/>
      <c r="C467" s="31">
        <v>0</v>
      </c>
      <c r="D467" s="31">
        <v>30300</v>
      </c>
      <c r="E467" s="31">
        <v>40000</v>
      </c>
      <c r="F467" s="31">
        <v>32200</v>
      </c>
    </row>
    <row r="468" spans="1:6" x14ac:dyDescent="0.3">
      <c r="A468" s="44" t="s">
        <v>196</v>
      </c>
      <c r="B468" s="45">
        <f>SUBTOTAL(9,B470:B470)</f>
        <v>5675</v>
      </c>
      <c r="C468" s="45">
        <f>SUBTOTAL(9,C470:C470)</f>
        <v>50000</v>
      </c>
      <c r="D468" s="45">
        <f>SUBTOTAL(9,D470:D470)</f>
        <v>0</v>
      </c>
      <c r="E468" s="45">
        <f>SUBTOTAL(9,E470:E470)</f>
        <v>0</v>
      </c>
      <c r="F468" s="45">
        <f>SUBTOTAL(9,F470:F470)</f>
        <v>7800</v>
      </c>
    </row>
    <row r="469" spans="1:6" x14ac:dyDescent="0.3">
      <c r="A469" s="46" t="s">
        <v>181</v>
      </c>
      <c r="B469" s="47">
        <f>SUBTOTAL(9,B470:B470)</f>
        <v>5675</v>
      </c>
      <c r="C469" s="47">
        <f>SUBTOTAL(9,C470:C470)</f>
        <v>50000</v>
      </c>
      <c r="D469" s="47">
        <f>SUBTOTAL(9,D470:D470)</f>
        <v>0</v>
      </c>
      <c r="E469" s="47">
        <f>SUBTOTAL(9,E470:E470)</f>
        <v>0</v>
      </c>
      <c r="F469" s="47">
        <f>SUBTOTAL(9,F470:F470)</f>
        <v>7800</v>
      </c>
    </row>
    <row r="470" spans="1:6" x14ac:dyDescent="0.3">
      <c r="A470" s="30" t="s">
        <v>188</v>
      </c>
      <c r="B470" s="31">
        <v>5675</v>
      </c>
      <c r="C470" s="31">
        <v>50000</v>
      </c>
      <c r="D470" s="31">
        <v>0</v>
      </c>
      <c r="E470" s="31">
        <v>0</v>
      </c>
      <c r="F470" s="31">
        <v>7800</v>
      </c>
    </row>
    <row r="471" spans="1:6" x14ac:dyDescent="0.3">
      <c r="A471" s="40" t="s">
        <v>263</v>
      </c>
      <c r="B471" s="41">
        <f>SUBTOTAL(9,B475:B478)</f>
        <v>6662.5</v>
      </c>
      <c r="C471" s="41">
        <f>SUBTOTAL(9,C475:C478)</f>
        <v>29600</v>
      </c>
      <c r="D471" s="41">
        <f>SUBTOTAL(9,D475:D478)</f>
        <v>29600</v>
      </c>
      <c r="E471" s="41">
        <f>SUBTOTAL(9,E475:E478)</f>
        <v>29600</v>
      </c>
      <c r="F471" s="41">
        <f>SUBTOTAL(9,F475:F478)</f>
        <v>29600</v>
      </c>
    </row>
    <row r="472" spans="1:6" x14ac:dyDescent="0.3">
      <c r="A472" s="42" t="s">
        <v>262</v>
      </c>
      <c r="B472" s="43">
        <f>SUBTOTAL(9,B475:B478)</f>
        <v>6662.5</v>
      </c>
      <c r="C472" s="43">
        <f>SUBTOTAL(9,C475:C478)</f>
        <v>29600</v>
      </c>
      <c r="D472" s="43">
        <f>SUBTOTAL(9,D475:D478)</f>
        <v>29600</v>
      </c>
      <c r="E472" s="43">
        <f>SUBTOTAL(9,E475:E478)</f>
        <v>29600</v>
      </c>
      <c r="F472" s="43">
        <f>SUBTOTAL(9,F475:F478)</f>
        <v>29600</v>
      </c>
    </row>
    <row r="473" spans="1:6" x14ac:dyDescent="0.3">
      <c r="A473" s="44" t="s">
        <v>180</v>
      </c>
      <c r="B473" s="45">
        <f>SUBTOTAL(9,B475:B475)</f>
        <v>6662.5</v>
      </c>
      <c r="C473" s="45">
        <f>SUBTOTAL(9,C475:C475)</f>
        <v>7000</v>
      </c>
      <c r="D473" s="45">
        <f>SUBTOTAL(9,D475:D475)</f>
        <v>7000</v>
      </c>
      <c r="E473" s="45">
        <f>SUBTOTAL(9,E475:E475)</f>
        <v>7000</v>
      </c>
      <c r="F473" s="45">
        <f>SUBTOTAL(9,F475:F475)</f>
        <v>7000</v>
      </c>
    </row>
    <row r="474" spans="1:6" x14ac:dyDescent="0.3">
      <c r="A474" s="46" t="s">
        <v>181</v>
      </c>
      <c r="B474" s="47">
        <f>SUBTOTAL(9,B475:B475)</f>
        <v>6662.5</v>
      </c>
      <c r="C474" s="47">
        <f>SUBTOTAL(9,C475:C475)</f>
        <v>7000</v>
      </c>
      <c r="D474" s="47">
        <f>SUBTOTAL(9,D475:D475)</f>
        <v>7000</v>
      </c>
      <c r="E474" s="47">
        <f>SUBTOTAL(9,E475:E475)</f>
        <v>7000</v>
      </c>
      <c r="F474" s="47">
        <f>SUBTOTAL(9,F475:F475)</f>
        <v>7000</v>
      </c>
    </row>
    <row r="475" spans="1:6" x14ac:dyDescent="0.3">
      <c r="A475" s="30" t="s">
        <v>188</v>
      </c>
      <c r="B475" s="31">
        <v>6662.5</v>
      </c>
      <c r="C475" s="31">
        <v>7000</v>
      </c>
      <c r="D475" s="31">
        <v>7000</v>
      </c>
      <c r="E475" s="31">
        <v>7000</v>
      </c>
      <c r="F475" s="31">
        <v>7000</v>
      </c>
    </row>
    <row r="476" spans="1:6" x14ac:dyDescent="0.3">
      <c r="A476" s="44" t="s">
        <v>196</v>
      </c>
      <c r="B476" s="45">
        <f>SUBTOTAL(9,B478:B478)</f>
        <v>0</v>
      </c>
      <c r="C476" s="45">
        <f>SUBTOTAL(9,C478:C478)</f>
        <v>22600</v>
      </c>
      <c r="D476" s="45">
        <f>SUBTOTAL(9,D478:D478)</f>
        <v>22600</v>
      </c>
      <c r="E476" s="45">
        <f>SUBTOTAL(9,E478:E478)</f>
        <v>22600</v>
      </c>
      <c r="F476" s="45">
        <f>SUBTOTAL(9,F478:F478)</f>
        <v>22600</v>
      </c>
    </row>
    <row r="477" spans="1:6" x14ac:dyDescent="0.3">
      <c r="A477" s="46" t="s">
        <v>181</v>
      </c>
      <c r="B477" s="47">
        <f>SUBTOTAL(9,B478:B478)</f>
        <v>0</v>
      </c>
      <c r="C477" s="47">
        <f>SUBTOTAL(9,C478:C478)</f>
        <v>22600</v>
      </c>
      <c r="D477" s="47">
        <f>SUBTOTAL(9,D478:D478)</f>
        <v>22600</v>
      </c>
      <c r="E477" s="47">
        <f>SUBTOTAL(9,E478:E478)</f>
        <v>22600</v>
      </c>
      <c r="F477" s="47">
        <f>SUBTOTAL(9,F478:F478)</f>
        <v>22600</v>
      </c>
    </row>
    <row r="478" spans="1:6" x14ac:dyDescent="0.3">
      <c r="A478" s="30" t="s">
        <v>188</v>
      </c>
      <c r="B478" s="31">
        <v>0</v>
      </c>
      <c r="C478" s="31">
        <v>22600</v>
      </c>
      <c r="D478" s="31">
        <v>22600</v>
      </c>
      <c r="E478" s="31">
        <v>22600</v>
      </c>
      <c r="F478" s="31">
        <v>22600</v>
      </c>
    </row>
    <row r="479" spans="1:6" x14ac:dyDescent="0.3">
      <c r="A479" s="40" t="s">
        <v>264</v>
      </c>
      <c r="B479" s="41">
        <f>SUBTOTAL(9,B483:B486)</f>
        <v>4187.43</v>
      </c>
      <c r="C479" s="41">
        <f>SUBTOTAL(9,C483:C486)</f>
        <v>4000</v>
      </c>
      <c r="D479" s="41">
        <f>SUBTOTAL(9,D483:D486)</f>
        <v>4000</v>
      </c>
      <c r="E479" s="41">
        <f>SUBTOTAL(9,E483:E486)</f>
        <v>4000</v>
      </c>
      <c r="F479" s="41">
        <f>SUBTOTAL(9,F483:F486)</f>
        <v>4000</v>
      </c>
    </row>
    <row r="480" spans="1:6" x14ac:dyDescent="0.3">
      <c r="A480" s="42" t="s">
        <v>265</v>
      </c>
      <c r="B480" s="43">
        <f>SUBTOTAL(9,B483:B486)</f>
        <v>4187.43</v>
      </c>
      <c r="C480" s="43">
        <f>SUBTOTAL(9,C483:C486)</f>
        <v>4000</v>
      </c>
      <c r="D480" s="43">
        <f>SUBTOTAL(9,D483:D486)</f>
        <v>4000</v>
      </c>
      <c r="E480" s="43">
        <f>SUBTOTAL(9,E483:E486)</f>
        <v>4000</v>
      </c>
      <c r="F480" s="43">
        <f>SUBTOTAL(9,F483:F486)</f>
        <v>4000</v>
      </c>
    </row>
    <row r="481" spans="1:6" x14ac:dyDescent="0.3">
      <c r="A481" s="44" t="s">
        <v>193</v>
      </c>
      <c r="B481" s="45">
        <f>SUBTOTAL(9,B483:B483)</f>
        <v>0</v>
      </c>
      <c r="C481" s="45">
        <f>SUBTOTAL(9,C483:C483)</f>
        <v>0</v>
      </c>
      <c r="D481" s="45">
        <f>SUBTOTAL(9,D483:D483)</f>
        <v>4000</v>
      </c>
      <c r="E481" s="45">
        <f>SUBTOTAL(9,E483:E483)</f>
        <v>4000</v>
      </c>
      <c r="F481" s="45">
        <f>SUBTOTAL(9,F483:F483)</f>
        <v>0</v>
      </c>
    </row>
    <row r="482" spans="1:6" x14ac:dyDescent="0.3">
      <c r="A482" s="46" t="s">
        <v>181</v>
      </c>
      <c r="B482" s="47">
        <f>SUBTOTAL(9,B483:B483)</f>
        <v>0</v>
      </c>
      <c r="C482" s="47">
        <f>SUBTOTAL(9,C483:C483)</f>
        <v>0</v>
      </c>
      <c r="D482" s="47">
        <f>SUBTOTAL(9,D483:D483)</f>
        <v>4000</v>
      </c>
      <c r="E482" s="47">
        <f>SUBTOTAL(9,E483:E483)</f>
        <v>4000</v>
      </c>
      <c r="F482" s="47">
        <f>SUBTOTAL(9,F483:F483)</f>
        <v>0</v>
      </c>
    </row>
    <row r="483" spans="1:6" x14ac:dyDescent="0.3">
      <c r="A483" s="30" t="s">
        <v>188</v>
      </c>
      <c r="B483" s="31"/>
      <c r="C483" s="31">
        <v>0</v>
      </c>
      <c r="D483" s="31">
        <v>4000</v>
      </c>
      <c r="E483" s="31">
        <v>4000</v>
      </c>
      <c r="F483" s="31">
        <v>0</v>
      </c>
    </row>
    <row r="484" spans="1:6" x14ac:dyDescent="0.3">
      <c r="A484" s="44" t="s">
        <v>196</v>
      </c>
      <c r="B484" s="45">
        <f>SUBTOTAL(9,B486:B486)</f>
        <v>4187.43</v>
      </c>
      <c r="C484" s="45">
        <f>SUBTOTAL(9,C486:C486)</f>
        <v>4000</v>
      </c>
      <c r="D484" s="45">
        <f>SUBTOTAL(9,D486:D486)</f>
        <v>0</v>
      </c>
      <c r="E484" s="45">
        <f>SUBTOTAL(9,E486:E486)</f>
        <v>0</v>
      </c>
      <c r="F484" s="45">
        <f>SUBTOTAL(9,F486:F486)</f>
        <v>4000</v>
      </c>
    </row>
    <row r="485" spans="1:6" x14ac:dyDescent="0.3">
      <c r="A485" s="46" t="s">
        <v>181</v>
      </c>
      <c r="B485" s="47">
        <f>SUBTOTAL(9,B486:B486)</f>
        <v>4187.43</v>
      </c>
      <c r="C485" s="47">
        <f>SUBTOTAL(9,C486:C486)</f>
        <v>4000</v>
      </c>
      <c r="D485" s="47">
        <f>SUBTOTAL(9,D486:D486)</f>
        <v>0</v>
      </c>
      <c r="E485" s="47">
        <f>SUBTOTAL(9,E486:E486)</f>
        <v>0</v>
      </c>
      <c r="F485" s="47">
        <f>SUBTOTAL(9,F486:F486)</f>
        <v>4000</v>
      </c>
    </row>
    <row r="486" spans="1:6" x14ac:dyDescent="0.3">
      <c r="A486" s="30" t="s">
        <v>188</v>
      </c>
      <c r="B486" s="31">
        <v>4187.43</v>
      </c>
      <c r="C486" s="31">
        <v>4000</v>
      </c>
      <c r="D486" s="31">
        <v>0</v>
      </c>
      <c r="E486" s="31">
        <v>0</v>
      </c>
      <c r="F486" s="31">
        <v>4000</v>
      </c>
    </row>
    <row r="487" spans="1:6" x14ac:dyDescent="0.3">
      <c r="A487" s="40" t="s">
        <v>266</v>
      </c>
      <c r="B487" s="41">
        <f>SUBTOTAL(9,B491:B508)</f>
        <v>39211.39</v>
      </c>
      <c r="C487" s="41">
        <f>SUBTOTAL(9,C491:C508)</f>
        <v>56000</v>
      </c>
      <c r="D487" s="41">
        <f>SUBTOTAL(9,D491:D508)</f>
        <v>92350</v>
      </c>
      <c r="E487" s="41">
        <f>SUBTOTAL(9,E491:E508)</f>
        <v>82980</v>
      </c>
      <c r="F487" s="41">
        <f>SUBTOTAL(9,F491:F508)</f>
        <v>94750</v>
      </c>
    </row>
    <row r="488" spans="1:6" x14ac:dyDescent="0.3">
      <c r="A488" s="42" t="s">
        <v>267</v>
      </c>
      <c r="B488" s="43">
        <f>SUBTOTAL(9,B491:B497)</f>
        <v>39211.39</v>
      </c>
      <c r="C488" s="43">
        <f>SUBTOTAL(9,C491:C497)</f>
        <v>56000</v>
      </c>
      <c r="D488" s="43">
        <f>SUBTOTAL(9,D491:D497)</f>
        <v>56000</v>
      </c>
      <c r="E488" s="43">
        <f>SUBTOTAL(9,E491:E497)</f>
        <v>56000</v>
      </c>
      <c r="F488" s="43">
        <f>SUBTOTAL(9,F491:F497)</f>
        <v>56000</v>
      </c>
    </row>
    <row r="489" spans="1:6" x14ac:dyDescent="0.3">
      <c r="A489" s="44" t="s">
        <v>180</v>
      </c>
      <c r="B489" s="45">
        <f>SUBTOTAL(9,B491:B491)</f>
        <v>6845.32</v>
      </c>
      <c r="C489" s="45">
        <f>SUBTOTAL(9,C491:C491)</f>
        <v>10000</v>
      </c>
      <c r="D489" s="45">
        <f>SUBTOTAL(9,D491:D491)</f>
        <v>10000</v>
      </c>
      <c r="E489" s="45">
        <f>SUBTOTAL(9,E491:E491)</f>
        <v>10000</v>
      </c>
      <c r="F489" s="45">
        <f>SUBTOTAL(9,F491:F491)</f>
        <v>10000</v>
      </c>
    </row>
    <row r="490" spans="1:6" x14ac:dyDescent="0.3">
      <c r="A490" s="46" t="s">
        <v>181</v>
      </c>
      <c r="B490" s="47">
        <f>SUBTOTAL(9,B491:B491)</f>
        <v>6845.32</v>
      </c>
      <c r="C490" s="47">
        <f>SUBTOTAL(9,C491:C491)</f>
        <v>10000</v>
      </c>
      <c r="D490" s="47">
        <f>SUBTOTAL(9,D491:D491)</f>
        <v>10000</v>
      </c>
      <c r="E490" s="47">
        <f>SUBTOTAL(9,E491:E491)</f>
        <v>10000</v>
      </c>
      <c r="F490" s="47">
        <f>SUBTOTAL(9,F491:F491)</f>
        <v>10000</v>
      </c>
    </row>
    <row r="491" spans="1:6" x14ac:dyDescent="0.3">
      <c r="A491" s="30" t="s">
        <v>224</v>
      </c>
      <c r="B491" s="31">
        <v>6845.32</v>
      </c>
      <c r="C491" s="31">
        <v>10000</v>
      </c>
      <c r="D491" s="31">
        <v>10000</v>
      </c>
      <c r="E491" s="31">
        <v>10000</v>
      </c>
      <c r="F491" s="31">
        <v>10000</v>
      </c>
    </row>
    <row r="492" spans="1:6" x14ac:dyDescent="0.3">
      <c r="A492" s="44" t="s">
        <v>193</v>
      </c>
      <c r="B492" s="45">
        <f>SUBTOTAL(9,B494:B494)</f>
        <v>0</v>
      </c>
      <c r="C492" s="45">
        <f>SUBTOTAL(9,C494:C494)</f>
        <v>0</v>
      </c>
      <c r="D492" s="45">
        <f>SUBTOTAL(9,D494:D494)</f>
        <v>46000</v>
      </c>
      <c r="E492" s="45">
        <f>SUBTOTAL(9,E494:E494)</f>
        <v>46000</v>
      </c>
      <c r="F492" s="45">
        <f>SUBTOTAL(9,F494:F494)</f>
        <v>46000</v>
      </c>
    </row>
    <row r="493" spans="1:6" x14ac:dyDescent="0.3">
      <c r="A493" s="46" t="s">
        <v>181</v>
      </c>
      <c r="B493" s="47">
        <f>SUBTOTAL(9,B494:B494)</f>
        <v>0</v>
      </c>
      <c r="C493" s="47">
        <f>SUBTOTAL(9,C494:C494)</f>
        <v>0</v>
      </c>
      <c r="D493" s="47">
        <f>SUBTOTAL(9,D494:D494)</f>
        <v>46000</v>
      </c>
      <c r="E493" s="47">
        <f>SUBTOTAL(9,E494:E494)</f>
        <v>46000</v>
      </c>
      <c r="F493" s="47">
        <f>SUBTOTAL(9,F494:F494)</f>
        <v>46000</v>
      </c>
    </row>
    <row r="494" spans="1:6" x14ac:dyDescent="0.3">
      <c r="A494" s="30" t="s">
        <v>250</v>
      </c>
      <c r="B494" s="31"/>
      <c r="C494" s="31">
        <v>0</v>
      </c>
      <c r="D494" s="31">
        <v>46000</v>
      </c>
      <c r="E494" s="31">
        <v>46000</v>
      </c>
      <c r="F494" s="31">
        <v>46000</v>
      </c>
    </row>
    <row r="495" spans="1:6" x14ac:dyDescent="0.3">
      <c r="A495" s="44" t="s">
        <v>196</v>
      </c>
      <c r="B495" s="45">
        <f>SUBTOTAL(9,B497:B497)</f>
        <v>32366.07</v>
      </c>
      <c r="C495" s="45">
        <f>SUBTOTAL(9,C497:C497)</f>
        <v>46000</v>
      </c>
      <c r="D495" s="45">
        <f>SUBTOTAL(9,D497:D497)</f>
        <v>0</v>
      </c>
      <c r="E495" s="45">
        <f>SUBTOTAL(9,E497:E497)</f>
        <v>0</v>
      </c>
      <c r="F495" s="45">
        <f>SUBTOTAL(9,F497:F497)</f>
        <v>0</v>
      </c>
    </row>
    <row r="496" spans="1:6" x14ac:dyDescent="0.3">
      <c r="A496" s="46" t="s">
        <v>181</v>
      </c>
      <c r="B496" s="47">
        <f>SUBTOTAL(9,B497:B497)</f>
        <v>32366.07</v>
      </c>
      <c r="C496" s="47">
        <f>SUBTOTAL(9,C497:C497)</f>
        <v>46000</v>
      </c>
      <c r="D496" s="47">
        <f>SUBTOTAL(9,D497:D497)</f>
        <v>0</v>
      </c>
      <c r="E496" s="47">
        <f>SUBTOTAL(9,E497:E497)</f>
        <v>0</v>
      </c>
      <c r="F496" s="47">
        <f>SUBTOTAL(9,F497:F497)</f>
        <v>0</v>
      </c>
    </row>
    <row r="497" spans="1:6" x14ac:dyDescent="0.3">
      <c r="A497" s="30" t="s">
        <v>250</v>
      </c>
      <c r="B497" s="31">
        <v>32366.07</v>
      </c>
      <c r="C497" s="31">
        <v>46000</v>
      </c>
      <c r="D497" s="31">
        <v>0</v>
      </c>
      <c r="E497" s="31">
        <v>0</v>
      </c>
      <c r="F497" s="31">
        <v>0</v>
      </c>
    </row>
    <row r="498" spans="1:6" x14ac:dyDescent="0.3">
      <c r="A498" s="42" t="s">
        <v>268</v>
      </c>
      <c r="B498" s="43">
        <f>SUBTOTAL(9,B501:B508)</f>
        <v>0</v>
      </c>
      <c r="C498" s="43">
        <f>SUBTOTAL(9,C501:C508)</f>
        <v>0</v>
      </c>
      <c r="D498" s="43">
        <f>SUBTOTAL(9,D501:D508)</f>
        <v>36350</v>
      </c>
      <c r="E498" s="43">
        <f>SUBTOTAL(9,E501:E508)</f>
        <v>26980</v>
      </c>
      <c r="F498" s="43">
        <f>SUBTOTAL(9,F501:F508)</f>
        <v>38750</v>
      </c>
    </row>
    <row r="499" spans="1:6" x14ac:dyDescent="0.3">
      <c r="A499" s="44" t="s">
        <v>180</v>
      </c>
      <c r="B499" s="45">
        <f>SUBTOTAL(9,B501:B503)</f>
        <v>0</v>
      </c>
      <c r="C499" s="45">
        <f>SUBTOTAL(9,C501:C503)</f>
        <v>0</v>
      </c>
      <c r="D499" s="45">
        <f>SUBTOTAL(9,D501:D503)</f>
        <v>5455</v>
      </c>
      <c r="E499" s="45">
        <f>SUBTOTAL(9,E501:E503)</f>
        <v>3685</v>
      </c>
      <c r="F499" s="45">
        <f>SUBTOTAL(9,F501:F503)</f>
        <v>7855</v>
      </c>
    </row>
    <row r="500" spans="1:6" x14ac:dyDescent="0.3">
      <c r="A500" s="46" t="s">
        <v>181</v>
      </c>
      <c r="B500" s="47">
        <f>SUBTOTAL(9,B501:B501)</f>
        <v>0</v>
      </c>
      <c r="C500" s="47">
        <f>SUBTOTAL(9,C501:C501)</f>
        <v>0</v>
      </c>
      <c r="D500" s="47">
        <f>SUBTOTAL(9,D501:D501)</f>
        <v>3685</v>
      </c>
      <c r="E500" s="47">
        <f>SUBTOTAL(9,E501:E501)</f>
        <v>3685</v>
      </c>
      <c r="F500" s="47">
        <f>SUBTOTAL(9,F501:F501)</f>
        <v>6085</v>
      </c>
    </row>
    <row r="501" spans="1:6" x14ac:dyDescent="0.3">
      <c r="A501" s="30" t="s">
        <v>188</v>
      </c>
      <c r="B501" s="31"/>
      <c r="C501" s="31">
        <v>0</v>
      </c>
      <c r="D501" s="31">
        <v>3685</v>
      </c>
      <c r="E501" s="31">
        <v>3685</v>
      </c>
      <c r="F501" s="31">
        <v>6085</v>
      </c>
    </row>
    <row r="502" spans="1:6" x14ac:dyDescent="0.3">
      <c r="A502" s="46" t="s">
        <v>191</v>
      </c>
      <c r="B502" s="47">
        <f>SUBTOTAL(9,B503:B503)</f>
        <v>0</v>
      </c>
      <c r="C502" s="47">
        <f>SUBTOTAL(9,C503:C503)</f>
        <v>0</v>
      </c>
      <c r="D502" s="47">
        <f>SUBTOTAL(9,D503:D503)</f>
        <v>1770</v>
      </c>
      <c r="E502" s="47">
        <f>SUBTOTAL(9,E503:E503)</f>
        <v>0</v>
      </c>
      <c r="F502" s="47">
        <f>SUBTOTAL(9,F503:F503)</f>
        <v>1770</v>
      </c>
    </row>
    <row r="503" spans="1:6" x14ac:dyDescent="0.3">
      <c r="A503" s="30" t="s">
        <v>192</v>
      </c>
      <c r="B503" s="31"/>
      <c r="C503" s="31">
        <v>0</v>
      </c>
      <c r="D503" s="31">
        <v>1770</v>
      </c>
      <c r="E503" s="31">
        <v>0</v>
      </c>
      <c r="F503" s="31">
        <v>1770</v>
      </c>
    </row>
    <row r="504" spans="1:6" x14ac:dyDescent="0.3">
      <c r="A504" s="44" t="s">
        <v>196</v>
      </c>
      <c r="B504" s="45">
        <f>SUBTOTAL(9,B506:B508)</f>
        <v>0</v>
      </c>
      <c r="C504" s="45">
        <f>SUBTOTAL(9,C506:C508)</f>
        <v>0</v>
      </c>
      <c r="D504" s="45">
        <f>SUBTOTAL(9,D506:D508)</f>
        <v>30895</v>
      </c>
      <c r="E504" s="45">
        <f>SUBTOTAL(9,E506:E508)</f>
        <v>23295</v>
      </c>
      <c r="F504" s="45">
        <f>SUBTOTAL(9,F506:F508)</f>
        <v>30895</v>
      </c>
    </row>
    <row r="505" spans="1:6" x14ac:dyDescent="0.3">
      <c r="A505" s="46" t="s">
        <v>181</v>
      </c>
      <c r="B505" s="47">
        <f>SUBTOTAL(9,B506:B506)</f>
        <v>0</v>
      </c>
      <c r="C505" s="47">
        <f>SUBTOTAL(9,C506:C506)</f>
        <v>0</v>
      </c>
      <c r="D505" s="47">
        <f>SUBTOTAL(9,D506:D506)</f>
        <v>20895</v>
      </c>
      <c r="E505" s="47">
        <f>SUBTOTAL(9,E506:E506)</f>
        <v>23295</v>
      </c>
      <c r="F505" s="47">
        <f>SUBTOTAL(9,F506:F506)</f>
        <v>20895</v>
      </c>
    </row>
    <row r="506" spans="1:6" x14ac:dyDescent="0.3">
      <c r="A506" s="30" t="s">
        <v>188</v>
      </c>
      <c r="B506" s="31"/>
      <c r="C506" s="31">
        <v>0</v>
      </c>
      <c r="D506" s="31">
        <v>20895</v>
      </c>
      <c r="E506" s="31">
        <v>23295</v>
      </c>
      <c r="F506" s="31">
        <v>20895</v>
      </c>
    </row>
    <row r="507" spans="1:6" x14ac:dyDescent="0.3">
      <c r="A507" s="46" t="s">
        <v>191</v>
      </c>
      <c r="B507" s="47">
        <f>SUBTOTAL(9,B508:B508)</f>
        <v>0</v>
      </c>
      <c r="C507" s="47">
        <f>SUBTOTAL(9,C508:C508)</f>
        <v>0</v>
      </c>
      <c r="D507" s="47">
        <f>SUBTOTAL(9,D508:D508)</f>
        <v>10000</v>
      </c>
      <c r="E507" s="47">
        <f>SUBTOTAL(9,E508:E508)</f>
        <v>0</v>
      </c>
      <c r="F507" s="47">
        <f>SUBTOTAL(9,F508:F508)</f>
        <v>10000</v>
      </c>
    </row>
    <row r="508" spans="1:6" x14ac:dyDescent="0.3">
      <c r="A508" s="30" t="s">
        <v>192</v>
      </c>
      <c r="B508" s="31"/>
      <c r="C508" s="31">
        <v>0</v>
      </c>
      <c r="D508" s="31">
        <v>10000</v>
      </c>
      <c r="E508" s="31">
        <v>0</v>
      </c>
      <c r="F508" s="31">
        <v>10000</v>
      </c>
    </row>
    <row r="509" spans="1:6" x14ac:dyDescent="0.3">
      <c r="A509" s="40" t="s">
        <v>269</v>
      </c>
      <c r="B509" s="41">
        <f>SUBTOTAL(9,B513:B528)</f>
        <v>29010.959999999999</v>
      </c>
      <c r="C509" s="41">
        <f>SUBTOTAL(9,C513:C528)</f>
        <v>41000</v>
      </c>
      <c r="D509" s="41">
        <f>SUBTOTAL(9,D513:D528)</f>
        <v>54900</v>
      </c>
      <c r="E509" s="41">
        <f>SUBTOTAL(9,E513:E528)</f>
        <v>60000</v>
      </c>
      <c r="F509" s="41">
        <f>SUBTOTAL(9,F513:F528)</f>
        <v>60000</v>
      </c>
    </row>
    <row r="510" spans="1:6" x14ac:dyDescent="0.3">
      <c r="A510" s="42" t="s">
        <v>270</v>
      </c>
      <c r="B510" s="43">
        <f>SUBTOTAL(9,B513:B516)</f>
        <v>9655.26</v>
      </c>
      <c r="C510" s="43">
        <f>SUBTOTAL(9,C513:C516)</f>
        <v>10000</v>
      </c>
      <c r="D510" s="43">
        <f>SUBTOTAL(9,D513:D516)</f>
        <v>10000</v>
      </c>
      <c r="E510" s="43">
        <f>SUBTOTAL(9,E513:E516)</f>
        <v>10000</v>
      </c>
      <c r="F510" s="43">
        <f>SUBTOTAL(9,F513:F516)</f>
        <v>10000</v>
      </c>
    </row>
    <row r="511" spans="1:6" x14ac:dyDescent="0.3">
      <c r="A511" s="44" t="s">
        <v>193</v>
      </c>
      <c r="B511" s="45">
        <f>SUBTOTAL(9,B513:B513)</f>
        <v>0</v>
      </c>
      <c r="C511" s="45">
        <f>SUBTOTAL(9,C513:C513)</f>
        <v>0</v>
      </c>
      <c r="D511" s="45">
        <f>SUBTOTAL(9,D513:D513)</f>
        <v>10000</v>
      </c>
      <c r="E511" s="45">
        <f>SUBTOTAL(9,E513:E513)</f>
        <v>10000</v>
      </c>
      <c r="F511" s="45">
        <f>SUBTOTAL(9,F513:F513)</f>
        <v>0</v>
      </c>
    </row>
    <row r="512" spans="1:6" x14ac:dyDescent="0.3">
      <c r="A512" s="46" t="s">
        <v>181</v>
      </c>
      <c r="B512" s="47">
        <f>SUBTOTAL(9,B513:B513)</f>
        <v>0</v>
      </c>
      <c r="C512" s="47">
        <f>SUBTOTAL(9,C513:C513)</f>
        <v>0</v>
      </c>
      <c r="D512" s="47">
        <f>SUBTOTAL(9,D513:D513)</f>
        <v>10000</v>
      </c>
      <c r="E512" s="47">
        <f>SUBTOTAL(9,E513:E513)</f>
        <v>10000</v>
      </c>
      <c r="F512" s="47">
        <f>SUBTOTAL(9,F513:F513)</f>
        <v>0</v>
      </c>
    </row>
    <row r="513" spans="1:6" x14ac:dyDescent="0.3">
      <c r="A513" s="30" t="s">
        <v>182</v>
      </c>
      <c r="B513" s="31"/>
      <c r="C513" s="31">
        <v>0</v>
      </c>
      <c r="D513" s="31">
        <v>10000</v>
      </c>
      <c r="E513" s="31">
        <v>10000</v>
      </c>
      <c r="F513" s="31">
        <v>0</v>
      </c>
    </row>
    <row r="514" spans="1:6" x14ac:dyDescent="0.3">
      <c r="A514" s="44" t="s">
        <v>196</v>
      </c>
      <c r="B514" s="45">
        <f>SUBTOTAL(9,B516:B516)</f>
        <v>9655.26</v>
      </c>
      <c r="C514" s="45">
        <f>SUBTOTAL(9,C516:C516)</f>
        <v>10000</v>
      </c>
      <c r="D514" s="45">
        <f>SUBTOTAL(9,D516:D516)</f>
        <v>0</v>
      </c>
      <c r="E514" s="45">
        <f>SUBTOTAL(9,E516:E516)</f>
        <v>0</v>
      </c>
      <c r="F514" s="45">
        <f>SUBTOTAL(9,F516:F516)</f>
        <v>10000</v>
      </c>
    </row>
    <row r="515" spans="1:6" x14ac:dyDescent="0.3">
      <c r="A515" s="46" t="s">
        <v>181</v>
      </c>
      <c r="B515" s="47">
        <f>SUBTOTAL(9,B516:B516)</f>
        <v>9655.26</v>
      </c>
      <c r="C515" s="47">
        <f>SUBTOTAL(9,C516:C516)</f>
        <v>10000</v>
      </c>
      <c r="D515" s="47">
        <f>SUBTOTAL(9,D516:D516)</f>
        <v>0</v>
      </c>
      <c r="E515" s="47">
        <f>SUBTOTAL(9,E516:E516)</f>
        <v>0</v>
      </c>
      <c r="F515" s="47">
        <f>SUBTOTAL(9,F516:F516)</f>
        <v>10000</v>
      </c>
    </row>
    <row r="516" spans="1:6" x14ac:dyDescent="0.3">
      <c r="A516" s="30" t="s">
        <v>182</v>
      </c>
      <c r="B516" s="31">
        <v>9655.26</v>
      </c>
      <c r="C516" s="31">
        <v>10000</v>
      </c>
      <c r="D516" s="31">
        <v>0</v>
      </c>
      <c r="E516" s="31">
        <v>0</v>
      </c>
      <c r="F516" s="31">
        <v>10000</v>
      </c>
    </row>
    <row r="517" spans="1:6" x14ac:dyDescent="0.3">
      <c r="A517" s="42" t="s">
        <v>271</v>
      </c>
      <c r="B517" s="43">
        <f>SUBTOTAL(9,B520:B520)</f>
        <v>3956.06</v>
      </c>
      <c r="C517" s="43">
        <f>SUBTOTAL(9,C520:C520)</f>
        <v>6600</v>
      </c>
      <c r="D517" s="43">
        <f>SUBTOTAL(9,D520:D520)</f>
        <v>8600</v>
      </c>
      <c r="E517" s="43">
        <f>SUBTOTAL(9,E520:E520)</f>
        <v>8600</v>
      </c>
      <c r="F517" s="43">
        <f>SUBTOTAL(9,F520:F520)</f>
        <v>8600</v>
      </c>
    </row>
    <row r="518" spans="1:6" x14ac:dyDescent="0.3">
      <c r="A518" s="44" t="s">
        <v>180</v>
      </c>
      <c r="B518" s="45">
        <f>SUBTOTAL(9,B520:B520)</f>
        <v>3956.06</v>
      </c>
      <c r="C518" s="45">
        <f>SUBTOTAL(9,C520:C520)</f>
        <v>6600</v>
      </c>
      <c r="D518" s="45">
        <f>SUBTOTAL(9,D520:D520)</f>
        <v>8600</v>
      </c>
      <c r="E518" s="45">
        <f>SUBTOTAL(9,E520:E520)</f>
        <v>8600</v>
      </c>
      <c r="F518" s="45">
        <f>SUBTOTAL(9,F520:F520)</f>
        <v>8600</v>
      </c>
    </row>
    <row r="519" spans="1:6" x14ac:dyDescent="0.3">
      <c r="A519" s="46" t="s">
        <v>181</v>
      </c>
      <c r="B519" s="47">
        <f>SUBTOTAL(9,B520:B520)</f>
        <v>3956.06</v>
      </c>
      <c r="C519" s="47">
        <f>SUBTOTAL(9,C520:C520)</f>
        <v>6600</v>
      </c>
      <c r="D519" s="47">
        <f>SUBTOTAL(9,D520:D520)</f>
        <v>8600</v>
      </c>
      <c r="E519" s="47">
        <f>SUBTOTAL(9,E520:E520)</f>
        <v>8600</v>
      </c>
      <c r="F519" s="47">
        <f>SUBTOTAL(9,F520:F520)</f>
        <v>8600</v>
      </c>
    </row>
    <row r="520" spans="1:6" x14ac:dyDescent="0.3">
      <c r="A520" s="30" t="s">
        <v>182</v>
      </c>
      <c r="B520" s="31">
        <v>3956.06</v>
      </c>
      <c r="C520" s="31">
        <v>6600</v>
      </c>
      <c r="D520" s="31">
        <v>8600</v>
      </c>
      <c r="E520" s="31">
        <v>8600</v>
      </c>
      <c r="F520" s="31">
        <v>8600</v>
      </c>
    </row>
    <row r="521" spans="1:6" x14ac:dyDescent="0.3">
      <c r="A521" s="42" t="s">
        <v>272</v>
      </c>
      <c r="B521" s="43">
        <f>SUBTOTAL(9,B524:B528)</f>
        <v>15399.64</v>
      </c>
      <c r="C521" s="43">
        <f>SUBTOTAL(9,C524:C528)</f>
        <v>24400</v>
      </c>
      <c r="D521" s="43">
        <f>SUBTOTAL(9,D524:D528)</f>
        <v>36300</v>
      </c>
      <c r="E521" s="43">
        <f>SUBTOTAL(9,E524:E528)</f>
        <v>41400</v>
      </c>
      <c r="F521" s="43">
        <f>SUBTOTAL(9,F524:F528)</f>
        <v>41400</v>
      </c>
    </row>
    <row r="522" spans="1:6" x14ac:dyDescent="0.3">
      <c r="A522" s="44" t="s">
        <v>180</v>
      </c>
      <c r="B522" s="45">
        <f>SUBTOTAL(9,B524:B525)</f>
        <v>14713.22</v>
      </c>
      <c r="C522" s="45">
        <f>SUBTOTAL(9,C524:C525)</f>
        <v>23700</v>
      </c>
      <c r="D522" s="45">
        <f>SUBTOTAL(9,D524:D525)</f>
        <v>36300</v>
      </c>
      <c r="E522" s="45">
        <f>SUBTOTAL(9,E524:E525)</f>
        <v>41400</v>
      </c>
      <c r="F522" s="45">
        <f>SUBTOTAL(9,F524:F525)</f>
        <v>41400</v>
      </c>
    </row>
    <row r="523" spans="1:6" x14ac:dyDescent="0.3">
      <c r="A523" s="46" t="s">
        <v>181</v>
      </c>
      <c r="B523" s="47">
        <f>SUBTOTAL(9,B524:B525)</f>
        <v>14713.22</v>
      </c>
      <c r="C523" s="47">
        <f>SUBTOTAL(9,C524:C525)</f>
        <v>23700</v>
      </c>
      <c r="D523" s="47">
        <f>SUBTOTAL(9,D524:D525)</f>
        <v>36300</v>
      </c>
      <c r="E523" s="47">
        <f>SUBTOTAL(9,E524:E525)</f>
        <v>41400</v>
      </c>
      <c r="F523" s="47">
        <f>SUBTOTAL(9,F524:F525)</f>
        <v>41400</v>
      </c>
    </row>
    <row r="524" spans="1:6" x14ac:dyDescent="0.3">
      <c r="A524" s="30" t="s">
        <v>188</v>
      </c>
      <c r="B524" s="31"/>
      <c r="C524" s="31">
        <v>0</v>
      </c>
      <c r="D524" s="31">
        <v>700</v>
      </c>
      <c r="E524" s="31">
        <v>700</v>
      </c>
      <c r="F524" s="31">
        <v>700</v>
      </c>
    </row>
    <row r="525" spans="1:6" x14ac:dyDescent="0.3">
      <c r="A525" s="30" t="s">
        <v>224</v>
      </c>
      <c r="B525" s="31">
        <v>14713.22</v>
      </c>
      <c r="C525" s="31">
        <v>23700</v>
      </c>
      <c r="D525" s="31">
        <v>35600</v>
      </c>
      <c r="E525" s="31">
        <v>40700</v>
      </c>
      <c r="F525" s="31">
        <v>40700</v>
      </c>
    </row>
    <row r="526" spans="1:6" x14ac:dyDescent="0.3">
      <c r="A526" s="44" t="s">
        <v>198</v>
      </c>
      <c r="B526" s="45">
        <f>SUBTOTAL(9,B528:B528)</f>
        <v>686.42</v>
      </c>
      <c r="C526" s="45">
        <f>SUBTOTAL(9,C528:C528)</f>
        <v>700</v>
      </c>
      <c r="D526" s="45">
        <f>SUBTOTAL(9,D528:D528)</f>
        <v>0</v>
      </c>
      <c r="E526" s="45">
        <f>SUBTOTAL(9,E528:E528)</f>
        <v>0</v>
      </c>
      <c r="F526" s="45">
        <f>SUBTOTAL(9,F528:F528)</f>
        <v>0</v>
      </c>
    </row>
    <row r="527" spans="1:6" x14ac:dyDescent="0.3">
      <c r="A527" s="46" t="s">
        <v>181</v>
      </c>
      <c r="B527" s="47">
        <f>SUBTOTAL(9,B528:B528)</f>
        <v>686.42</v>
      </c>
      <c r="C527" s="47">
        <f>SUBTOTAL(9,C528:C528)</f>
        <v>700</v>
      </c>
      <c r="D527" s="47">
        <f>SUBTOTAL(9,D528:D528)</f>
        <v>0</v>
      </c>
      <c r="E527" s="47">
        <f>SUBTOTAL(9,E528:E528)</f>
        <v>0</v>
      </c>
      <c r="F527" s="47">
        <f>SUBTOTAL(9,F528:F528)</f>
        <v>0</v>
      </c>
    </row>
    <row r="528" spans="1:6" x14ac:dyDescent="0.3">
      <c r="A528" s="30" t="s">
        <v>224</v>
      </c>
      <c r="B528" s="31">
        <v>686.42</v>
      </c>
      <c r="C528" s="31">
        <v>700</v>
      </c>
      <c r="D528" s="31">
        <v>0</v>
      </c>
      <c r="E528" s="31">
        <v>0</v>
      </c>
      <c r="F528" s="31">
        <v>0</v>
      </c>
    </row>
    <row r="529" spans="1:6" x14ac:dyDescent="0.3">
      <c r="A529" s="40" t="s">
        <v>273</v>
      </c>
      <c r="B529" s="41">
        <f>SUBTOTAL(9,B533:B543)</f>
        <v>47687.5</v>
      </c>
      <c r="C529" s="41">
        <f>SUBTOTAL(9,C533:C543)</f>
        <v>451000</v>
      </c>
      <c r="D529" s="41">
        <f>SUBTOTAL(9,D533:D543)</f>
        <v>40000</v>
      </c>
      <c r="E529" s="41">
        <f>SUBTOTAL(9,E533:E543)</f>
        <v>40000</v>
      </c>
      <c r="F529" s="41">
        <f>SUBTOTAL(9,F533:F543)</f>
        <v>40000</v>
      </c>
    </row>
    <row r="530" spans="1:6" x14ac:dyDescent="0.3">
      <c r="A530" s="42" t="s">
        <v>274</v>
      </c>
      <c r="B530" s="43">
        <f>SUBTOTAL(9,B533:B536)</f>
        <v>34500</v>
      </c>
      <c r="C530" s="43">
        <f>SUBTOTAL(9,C533:C536)</f>
        <v>36000</v>
      </c>
      <c r="D530" s="43">
        <f>SUBTOTAL(9,D533:D536)</f>
        <v>40000</v>
      </c>
      <c r="E530" s="43">
        <f>SUBTOTAL(9,E533:E536)</f>
        <v>40000</v>
      </c>
      <c r="F530" s="43">
        <f>SUBTOTAL(9,F533:F536)</f>
        <v>40000</v>
      </c>
    </row>
    <row r="531" spans="1:6" x14ac:dyDescent="0.3">
      <c r="A531" s="44" t="s">
        <v>193</v>
      </c>
      <c r="B531" s="45">
        <f>SUBTOTAL(9,B533:B533)</f>
        <v>0</v>
      </c>
      <c r="C531" s="45">
        <f>SUBTOTAL(9,C533:C533)</f>
        <v>0</v>
      </c>
      <c r="D531" s="45">
        <f>SUBTOTAL(9,D533:D533)</f>
        <v>40000</v>
      </c>
      <c r="E531" s="45">
        <f>SUBTOTAL(9,E533:E533)</f>
        <v>40000</v>
      </c>
      <c r="F531" s="45">
        <f>SUBTOTAL(9,F533:F533)</f>
        <v>40000</v>
      </c>
    </row>
    <row r="532" spans="1:6" x14ac:dyDescent="0.3">
      <c r="A532" s="46" t="s">
        <v>181</v>
      </c>
      <c r="B532" s="47">
        <f>SUBTOTAL(9,B533:B533)</f>
        <v>0</v>
      </c>
      <c r="C532" s="47">
        <f>SUBTOTAL(9,C533:C533)</f>
        <v>0</v>
      </c>
      <c r="D532" s="47">
        <f>SUBTOTAL(9,D533:D533)</f>
        <v>40000</v>
      </c>
      <c r="E532" s="47">
        <f>SUBTOTAL(9,E533:E533)</f>
        <v>40000</v>
      </c>
      <c r="F532" s="47">
        <f>SUBTOTAL(9,F533:F533)</f>
        <v>40000</v>
      </c>
    </row>
    <row r="533" spans="1:6" x14ac:dyDescent="0.3">
      <c r="A533" s="30" t="s">
        <v>184</v>
      </c>
      <c r="B533" s="31"/>
      <c r="C533" s="31">
        <v>0</v>
      </c>
      <c r="D533" s="31">
        <v>40000</v>
      </c>
      <c r="E533" s="31">
        <v>40000</v>
      </c>
      <c r="F533" s="31">
        <v>40000</v>
      </c>
    </row>
    <row r="534" spans="1:6" x14ac:dyDescent="0.3">
      <c r="A534" s="44" t="s">
        <v>196</v>
      </c>
      <c r="B534" s="45">
        <f>SUBTOTAL(9,B536:B536)</f>
        <v>34500</v>
      </c>
      <c r="C534" s="45">
        <f>SUBTOTAL(9,C536:C536)</f>
        <v>36000</v>
      </c>
      <c r="D534" s="45">
        <f>SUBTOTAL(9,D536:D536)</f>
        <v>0</v>
      </c>
      <c r="E534" s="45">
        <f>SUBTOTAL(9,E536:E536)</f>
        <v>0</v>
      </c>
      <c r="F534" s="45">
        <f>SUBTOTAL(9,F536:F536)</f>
        <v>0</v>
      </c>
    </row>
    <row r="535" spans="1:6" x14ac:dyDescent="0.3">
      <c r="A535" s="46" t="s">
        <v>181</v>
      </c>
      <c r="B535" s="47">
        <f>SUBTOTAL(9,B536:B536)</f>
        <v>34500</v>
      </c>
      <c r="C535" s="47">
        <f>SUBTOTAL(9,C536:C536)</f>
        <v>36000</v>
      </c>
      <c r="D535" s="47">
        <f>SUBTOTAL(9,D536:D536)</f>
        <v>0</v>
      </c>
      <c r="E535" s="47">
        <f>SUBTOTAL(9,E536:E536)</f>
        <v>0</v>
      </c>
      <c r="F535" s="47">
        <f>SUBTOTAL(9,F536:F536)</f>
        <v>0</v>
      </c>
    </row>
    <row r="536" spans="1:6" x14ac:dyDescent="0.3">
      <c r="A536" s="30" t="s">
        <v>184</v>
      </c>
      <c r="B536" s="31">
        <v>34500</v>
      </c>
      <c r="C536" s="31">
        <v>36000</v>
      </c>
      <c r="D536" s="31">
        <v>0</v>
      </c>
      <c r="E536" s="31">
        <v>0</v>
      </c>
      <c r="F536" s="31">
        <v>0</v>
      </c>
    </row>
    <row r="537" spans="1:6" x14ac:dyDescent="0.3">
      <c r="A537" s="42" t="s">
        <v>275</v>
      </c>
      <c r="B537" s="43">
        <f>SUBTOTAL(9,B540:B543)</f>
        <v>13187.5</v>
      </c>
      <c r="C537" s="43">
        <f>SUBTOTAL(9,C540:C543)</f>
        <v>415000</v>
      </c>
      <c r="D537" s="43">
        <f>SUBTOTAL(9,D540:D543)</f>
        <v>0</v>
      </c>
      <c r="E537" s="43">
        <f>SUBTOTAL(9,E540:E543)</f>
        <v>0</v>
      </c>
      <c r="F537" s="43">
        <f>SUBTOTAL(9,F540:F543)</f>
        <v>0</v>
      </c>
    </row>
    <row r="538" spans="1:6" x14ac:dyDescent="0.3">
      <c r="A538" s="44" t="s">
        <v>180</v>
      </c>
      <c r="B538" s="45">
        <f>SUBTOTAL(9,B540:B540)</f>
        <v>13187.5</v>
      </c>
      <c r="C538" s="45">
        <f>SUBTOTAL(9,C540:C540)</f>
        <v>115000</v>
      </c>
      <c r="D538" s="45">
        <f>SUBTOTAL(9,D540:D540)</f>
        <v>0</v>
      </c>
      <c r="E538" s="45">
        <f>SUBTOTAL(9,E540:E540)</f>
        <v>0</v>
      </c>
      <c r="F538" s="45">
        <f>SUBTOTAL(9,F540:F540)</f>
        <v>0</v>
      </c>
    </row>
    <row r="539" spans="1:6" x14ac:dyDescent="0.3">
      <c r="A539" s="46" t="s">
        <v>191</v>
      </c>
      <c r="B539" s="47">
        <f>SUBTOTAL(9,B540:B540)</f>
        <v>13187.5</v>
      </c>
      <c r="C539" s="47">
        <f>SUBTOTAL(9,C540:C540)</f>
        <v>115000</v>
      </c>
      <c r="D539" s="47">
        <f>SUBTOTAL(9,D540:D540)</f>
        <v>0</v>
      </c>
      <c r="E539" s="47">
        <f>SUBTOTAL(9,E540:E540)</f>
        <v>0</v>
      </c>
      <c r="F539" s="47">
        <f>SUBTOTAL(9,F540:F540)</f>
        <v>0</v>
      </c>
    </row>
    <row r="540" spans="1:6" x14ac:dyDescent="0.3">
      <c r="A540" s="30" t="s">
        <v>192</v>
      </c>
      <c r="B540" s="31">
        <v>13187.5</v>
      </c>
      <c r="C540" s="31">
        <v>115000</v>
      </c>
      <c r="D540" s="31">
        <v>0</v>
      </c>
      <c r="E540" s="31">
        <v>0</v>
      </c>
      <c r="F540" s="31">
        <v>0</v>
      </c>
    </row>
    <row r="541" spans="1:6" x14ac:dyDescent="0.3">
      <c r="A541" s="44" t="s">
        <v>196</v>
      </c>
      <c r="B541" s="45">
        <f>SUBTOTAL(9,B543:B543)</f>
        <v>0</v>
      </c>
      <c r="C541" s="45">
        <f>SUBTOTAL(9,C543:C543)</f>
        <v>300000</v>
      </c>
      <c r="D541" s="45">
        <f>SUBTOTAL(9,D543:D543)</f>
        <v>0</v>
      </c>
      <c r="E541" s="45">
        <f>SUBTOTAL(9,E543:E543)</f>
        <v>0</v>
      </c>
      <c r="F541" s="45">
        <f>SUBTOTAL(9,F543:F543)</f>
        <v>0</v>
      </c>
    </row>
    <row r="542" spans="1:6" x14ac:dyDescent="0.3">
      <c r="A542" s="46" t="s">
        <v>191</v>
      </c>
      <c r="B542" s="47">
        <f>SUBTOTAL(9,B543:B543)</f>
        <v>0</v>
      </c>
      <c r="C542" s="47">
        <f>SUBTOTAL(9,C543:C543)</f>
        <v>300000</v>
      </c>
      <c r="D542" s="47">
        <f>SUBTOTAL(9,D543:D543)</f>
        <v>0</v>
      </c>
      <c r="E542" s="47">
        <f>SUBTOTAL(9,E543:E543)</f>
        <v>0</v>
      </c>
      <c r="F542" s="47">
        <f>SUBTOTAL(9,F543:F543)</f>
        <v>0</v>
      </c>
    </row>
    <row r="543" spans="1:6" x14ac:dyDescent="0.3">
      <c r="A543" s="30" t="s">
        <v>192</v>
      </c>
      <c r="B543" s="31">
        <v>0</v>
      </c>
      <c r="C543" s="31">
        <v>300000</v>
      </c>
      <c r="D543" s="31">
        <v>0</v>
      </c>
      <c r="E543" s="31">
        <v>0</v>
      </c>
      <c r="F543" s="31">
        <v>0</v>
      </c>
    </row>
    <row r="544" spans="1:6" x14ac:dyDescent="0.3">
      <c r="A544" s="40" t="s">
        <v>276</v>
      </c>
      <c r="B544" s="41">
        <f>SUBTOTAL(9,B548:B571)</f>
        <v>30212.59</v>
      </c>
      <c r="C544" s="41">
        <f>SUBTOTAL(9,C548:C571)</f>
        <v>55700</v>
      </c>
      <c r="D544" s="41">
        <f>SUBTOTAL(9,D548:D571)</f>
        <v>74700</v>
      </c>
      <c r="E544" s="41">
        <f>SUBTOTAL(9,E548:E571)</f>
        <v>72700</v>
      </c>
      <c r="F544" s="41">
        <f>SUBTOTAL(9,F548:F571)</f>
        <v>72700</v>
      </c>
    </row>
    <row r="545" spans="1:6" x14ac:dyDescent="0.3">
      <c r="A545" s="42" t="s">
        <v>277</v>
      </c>
      <c r="B545" s="43">
        <f>SUBTOTAL(9,B548:B548)</f>
        <v>0</v>
      </c>
      <c r="C545" s="43">
        <f>SUBTOTAL(9,C548:C548)</f>
        <v>0</v>
      </c>
      <c r="D545" s="43">
        <f>SUBTOTAL(9,D548:D548)</f>
        <v>33000</v>
      </c>
      <c r="E545" s="43">
        <f>SUBTOTAL(9,E548:E548)</f>
        <v>33000</v>
      </c>
      <c r="F545" s="43">
        <f>SUBTOTAL(9,F548:F548)</f>
        <v>33000</v>
      </c>
    </row>
    <row r="546" spans="1:6" x14ac:dyDescent="0.3">
      <c r="A546" s="44" t="s">
        <v>180</v>
      </c>
      <c r="B546" s="45">
        <f>SUBTOTAL(9,B548:B548)</f>
        <v>0</v>
      </c>
      <c r="C546" s="45">
        <f>SUBTOTAL(9,C548:C548)</f>
        <v>0</v>
      </c>
      <c r="D546" s="45">
        <f>SUBTOTAL(9,D548:D548)</f>
        <v>33000</v>
      </c>
      <c r="E546" s="45">
        <f>SUBTOTAL(9,E548:E548)</f>
        <v>33000</v>
      </c>
      <c r="F546" s="45">
        <f>SUBTOTAL(9,F548:F548)</f>
        <v>33000</v>
      </c>
    </row>
    <row r="547" spans="1:6" x14ac:dyDescent="0.3">
      <c r="A547" s="46" t="s">
        <v>181</v>
      </c>
      <c r="B547" s="47">
        <f>SUBTOTAL(9,B548:B548)</f>
        <v>0</v>
      </c>
      <c r="C547" s="47">
        <f>SUBTOTAL(9,C548:C548)</f>
        <v>0</v>
      </c>
      <c r="D547" s="47">
        <f>SUBTOTAL(9,D548:D548)</f>
        <v>33000</v>
      </c>
      <c r="E547" s="47">
        <f>SUBTOTAL(9,E548:E548)</f>
        <v>33000</v>
      </c>
      <c r="F547" s="47">
        <f>SUBTOTAL(9,F548:F548)</f>
        <v>33000</v>
      </c>
    </row>
    <row r="548" spans="1:6" x14ac:dyDescent="0.3">
      <c r="A548" s="30" t="s">
        <v>188</v>
      </c>
      <c r="B548" s="31"/>
      <c r="C548" s="31">
        <v>0</v>
      </c>
      <c r="D548" s="31">
        <v>33000</v>
      </c>
      <c r="E548" s="31">
        <v>33000</v>
      </c>
      <c r="F548" s="31">
        <v>33000</v>
      </c>
    </row>
    <row r="549" spans="1:6" x14ac:dyDescent="0.3">
      <c r="A549" s="42" t="s">
        <v>278</v>
      </c>
      <c r="B549" s="43">
        <f>SUBTOTAL(9,B552:B552)</f>
        <v>0</v>
      </c>
      <c r="C549" s="43">
        <f>SUBTOTAL(9,C552:C552)</f>
        <v>0</v>
      </c>
      <c r="D549" s="43">
        <f>SUBTOTAL(9,D552:D552)</f>
        <v>10000</v>
      </c>
      <c r="E549" s="43">
        <f>SUBTOTAL(9,E552:E552)</f>
        <v>8000</v>
      </c>
      <c r="F549" s="43">
        <f>SUBTOTAL(9,F552:F552)</f>
        <v>8000</v>
      </c>
    </row>
    <row r="550" spans="1:6" x14ac:dyDescent="0.3">
      <c r="A550" s="44" t="s">
        <v>180</v>
      </c>
      <c r="B550" s="45">
        <f>SUBTOTAL(9,B552:B552)</f>
        <v>0</v>
      </c>
      <c r="C550" s="45">
        <f>SUBTOTAL(9,C552:C552)</f>
        <v>0</v>
      </c>
      <c r="D550" s="45">
        <f>SUBTOTAL(9,D552:D552)</f>
        <v>10000</v>
      </c>
      <c r="E550" s="45">
        <f>SUBTOTAL(9,E552:E552)</f>
        <v>8000</v>
      </c>
      <c r="F550" s="45">
        <f>SUBTOTAL(9,F552:F552)</f>
        <v>8000</v>
      </c>
    </row>
    <row r="551" spans="1:6" x14ac:dyDescent="0.3">
      <c r="A551" s="46" t="s">
        <v>181</v>
      </c>
      <c r="B551" s="47">
        <f>SUBTOTAL(9,B552:B552)</f>
        <v>0</v>
      </c>
      <c r="C551" s="47">
        <f>SUBTOTAL(9,C552:C552)</f>
        <v>0</v>
      </c>
      <c r="D551" s="47">
        <f>SUBTOTAL(9,D552:D552)</f>
        <v>10000</v>
      </c>
      <c r="E551" s="47">
        <f>SUBTOTAL(9,E552:E552)</f>
        <v>8000</v>
      </c>
      <c r="F551" s="47">
        <f>SUBTOTAL(9,F552:F552)</f>
        <v>8000</v>
      </c>
    </row>
    <row r="552" spans="1:6" x14ac:dyDescent="0.3">
      <c r="A552" s="30" t="s">
        <v>188</v>
      </c>
      <c r="B552" s="31"/>
      <c r="C552" s="31">
        <v>0</v>
      </c>
      <c r="D552" s="31">
        <v>10000</v>
      </c>
      <c r="E552" s="31">
        <v>8000</v>
      </c>
      <c r="F552" s="31">
        <v>8000</v>
      </c>
    </row>
    <row r="553" spans="1:6" x14ac:dyDescent="0.3">
      <c r="A553" s="42" t="s">
        <v>279</v>
      </c>
      <c r="B553" s="43">
        <f>SUBTOTAL(9,B556:B556)</f>
        <v>3240</v>
      </c>
      <c r="C553" s="43">
        <f>SUBTOTAL(9,C556:C556)</f>
        <v>5700</v>
      </c>
      <c r="D553" s="43">
        <f>SUBTOTAL(9,D556:D556)</f>
        <v>5700</v>
      </c>
      <c r="E553" s="43">
        <f>SUBTOTAL(9,E556:E556)</f>
        <v>5700</v>
      </c>
      <c r="F553" s="43">
        <f>SUBTOTAL(9,F556:F556)</f>
        <v>5700</v>
      </c>
    </row>
    <row r="554" spans="1:6" x14ac:dyDescent="0.3">
      <c r="A554" s="44" t="s">
        <v>180</v>
      </c>
      <c r="B554" s="45">
        <f>SUBTOTAL(9,B556:B556)</f>
        <v>3240</v>
      </c>
      <c r="C554" s="45">
        <f>SUBTOTAL(9,C556:C556)</f>
        <v>5700</v>
      </c>
      <c r="D554" s="45">
        <f>SUBTOTAL(9,D556:D556)</f>
        <v>5700</v>
      </c>
      <c r="E554" s="45">
        <f>SUBTOTAL(9,E556:E556)</f>
        <v>5700</v>
      </c>
      <c r="F554" s="45">
        <f>SUBTOTAL(9,F556:F556)</f>
        <v>5700</v>
      </c>
    </row>
    <row r="555" spans="1:6" x14ac:dyDescent="0.3">
      <c r="A555" s="46" t="s">
        <v>181</v>
      </c>
      <c r="B555" s="47">
        <f>SUBTOTAL(9,B556:B556)</f>
        <v>3240</v>
      </c>
      <c r="C555" s="47">
        <f>SUBTOTAL(9,C556:C556)</f>
        <v>5700</v>
      </c>
      <c r="D555" s="47">
        <f>SUBTOTAL(9,D556:D556)</f>
        <v>5700</v>
      </c>
      <c r="E555" s="47">
        <f>SUBTOTAL(9,E556:E556)</f>
        <v>5700</v>
      </c>
      <c r="F555" s="47">
        <f>SUBTOTAL(9,F556:F556)</f>
        <v>5700</v>
      </c>
    </row>
    <row r="556" spans="1:6" x14ac:dyDescent="0.3">
      <c r="A556" s="30" t="s">
        <v>184</v>
      </c>
      <c r="B556" s="31">
        <v>3240</v>
      </c>
      <c r="C556" s="31">
        <v>5700</v>
      </c>
      <c r="D556" s="31">
        <v>5700</v>
      </c>
      <c r="E556" s="31">
        <v>5700</v>
      </c>
      <c r="F556" s="31">
        <v>5700</v>
      </c>
    </row>
    <row r="557" spans="1:6" x14ac:dyDescent="0.3">
      <c r="A557" s="42" t="s">
        <v>280</v>
      </c>
      <c r="B557" s="43">
        <f>SUBTOTAL(9,B560:B563)</f>
        <v>12300</v>
      </c>
      <c r="C557" s="43">
        <f>SUBTOTAL(9,C560:C563)</f>
        <v>15000</v>
      </c>
      <c r="D557" s="43">
        <f>SUBTOTAL(9,D560:D563)</f>
        <v>17000</v>
      </c>
      <c r="E557" s="43">
        <f>SUBTOTAL(9,E560:E563)</f>
        <v>17000</v>
      </c>
      <c r="F557" s="43">
        <f>SUBTOTAL(9,F560:F563)</f>
        <v>17000</v>
      </c>
    </row>
    <row r="558" spans="1:6" x14ac:dyDescent="0.3">
      <c r="A558" s="44" t="s">
        <v>193</v>
      </c>
      <c r="B558" s="45">
        <f>SUBTOTAL(9,B560:B560)</f>
        <v>0</v>
      </c>
      <c r="C558" s="45">
        <f>SUBTOTAL(9,C560:C560)</f>
        <v>0</v>
      </c>
      <c r="D558" s="45">
        <f>SUBTOTAL(9,D560:D560)</f>
        <v>17000</v>
      </c>
      <c r="E558" s="45">
        <f>SUBTOTAL(9,E560:E560)</f>
        <v>17000</v>
      </c>
      <c r="F558" s="45">
        <f>SUBTOTAL(9,F560:F560)</f>
        <v>17000</v>
      </c>
    </row>
    <row r="559" spans="1:6" x14ac:dyDescent="0.3">
      <c r="A559" s="46" t="s">
        <v>181</v>
      </c>
      <c r="B559" s="47">
        <f>SUBTOTAL(9,B560:B560)</f>
        <v>0</v>
      </c>
      <c r="C559" s="47">
        <f>SUBTOTAL(9,C560:C560)</f>
        <v>0</v>
      </c>
      <c r="D559" s="47">
        <f>SUBTOTAL(9,D560:D560)</f>
        <v>17000</v>
      </c>
      <c r="E559" s="47">
        <f>SUBTOTAL(9,E560:E560)</f>
        <v>17000</v>
      </c>
      <c r="F559" s="47">
        <f>SUBTOTAL(9,F560:F560)</f>
        <v>17000</v>
      </c>
    </row>
    <row r="560" spans="1:6" x14ac:dyDescent="0.3">
      <c r="A560" s="30" t="s">
        <v>184</v>
      </c>
      <c r="B560" s="31"/>
      <c r="C560" s="31">
        <v>0</v>
      </c>
      <c r="D560" s="31">
        <v>17000</v>
      </c>
      <c r="E560" s="31">
        <v>17000</v>
      </c>
      <c r="F560" s="31">
        <v>17000</v>
      </c>
    </row>
    <row r="561" spans="1:6" x14ac:dyDescent="0.3">
      <c r="A561" s="44" t="s">
        <v>196</v>
      </c>
      <c r="B561" s="45">
        <f>SUBTOTAL(9,B563:B563)</f>
        <v>12300</v>
      </c>
      <c r="C561" s="45">
        <f>SUBTOTAL(9,C563:C563)</f>
        <v>15000</v>
      </c>
      <c r="D561" s="45">
        <f>SUBTOTAL(9,D563:D563)</f>
        <v>0</v>
      </c>
      <c r="E561" s="45">
        <f>SUBTOTAL(9,E563:E563)</f>
        <v>0</v>
      </c>
      <c r="F561" s="45">
        <f>SUBTOTAL(9,F563:F563)</f>
        <v>0</v>
      </c>
    </row>
    <row r="562" spans="1:6" x14ac:dyDescent="0.3">
      <c r="A562" s="46" t="s">
        <v>181</v>
      </c>
      <c r="B562" s="47">
        <f>SUBTOTAL(9,B563:B563)</f>
        <v>12300</v>
      </c>
      <c r="C562" s="47">
        <f>SUBTOTAL(9,C563:C563)</f>
        <v>15000</v>
      </c>
      <c r="D562" s="47">
        <f>SUBTOTAL(9,D563:D563)</f>
        <v>0</v>
      </c>
      <c r="E562" s="47">
        <f>SUBTOTAL(9,E563:E563)</f>
        <v>0</v>
      </c>
      <c r="F562" s="47">
        <f>SUBTOTAL(9,F563:F563)</f>
        <v>0</v>
      </c>
    </row>
    <row r="563" spans="1:6" x14ac:dyDescent="0.3">
      <c r="A563" s="30" t="s">
        <v>184</v>
      </c>
      <c r="B563" s="31">
        <v>12300</v>
      </c>
      <c r="C563" s="31">
        <v>15000</v>
      </c>
      <c r="D563" s="31">
        <v>0</v>
      </c>
      <c r="E563" s="31">
        <v>0</v>
      </c>
      <c r="F563" s="31">
        <v>0</v>
      </c>
    </row>
    <row r="564" spans="1:6" x14ac:dyDescent="0.3">
      <c r="A564" s="42" t="s">
        <v>281</v>
      </c>
      <c r="B564" s="43">
        <f>SUBTOTAL(9,B567:B567)</f>
        <v>14672.59</v>
      </c>
      <c r="C564" s="43">
        <f>SUBTOTAL(9,C567:C567)</f>
        <v>35000</v>
      </c>
      <c r="D564" s="43">
        <f>SUBTOTAL(9,D567:D567)</f>
        <v>0</v>
      </c>
      <c r="E564" s="43">
        <f>SUBTOTAL(9,E567:E567)</f>
        <v>0</v>
      </c>
      <c r="F564" s="43">
        <f>SUBTOTAL(9,F567:F567)</f>
        <v>0</v>
      </c>
    </row>
    <row r="565" spans="1:6" x14ac:dyDescent="0.3">
      <c r="A565" s="44" t="s">
        <v>196</v>
      </c>
      <c r="B565" s="45">
        <f>SUBTOTAL(9,B567:B567)</f>
        <v>14672.59</v>
      </c>
      <c r="C565" s="45">
        <f>SUBTOTAL(9,C567:C567)</f>
        <v>35000</v>
      </c>
      <c r="D565" s="45">
        <f>SUBTOTAL(9,D567:D567)</f>
        <v>0</v>
      </c>
      <c r="E565" s="45">
        <f>SUBTOTAL(9,E567:E567)</f>
        <v>0</v>
      </c>
      <c r="F565" s="45">
        <f>SUBTOTAL(9,F567:F567)</f>
        <v>0</v>
      </c>
    </row>
    <row r="566" spans="1:6" x14ac:dyDescent="0.3">
      <c r="A566" s="46" t="s">
        <v>181</v>
      </c>
      <c r="B566" s="47">
        <f>SUBTOTAL(9,B567:B567)</f>
        <v>14672.59</v>
      </c>
      <c r="C566" s="47">
        <f>SUBTOTAL(9,C567:C567)</f>
        <v>35000</v>
      </c>
      <c r="D566" s="47">
        <f>SUBTOTAL(9,D567:D567)</f>
        <v>0</v>
      </c>
      <c r="E566" s="47">
        <f>SUBTOTAL(9,E567:E567)</f>
        <v>0</v>
      </c>
      <c r="F566" s="47">
        <f>SUBTOTAL(9,F567:F567)</f>
        <v>0</v>
      </c>
    </row>
    <row r="567" spans="1:6" x14ac:dyDescent="0.3">
      <c r="A567" s="30" t="s">
        <v>188</v>
      </c>
      <c r="B567" s="31">
        <v>14672.59</v>
      </c>
      <c r="C567" s="31">
        <v>35000</v>
      </c>
      <c r="D567" s="31">
        <v>0</v>
      </c>
      <c r="E567" s="31">
        <v>0</v>
      </c>
      <c r="F567" s="31">
        <v>0</v>
      </c>
    </row>
    <row r="568" spans="1:6" x14ac:dyDescent="0.3">
      <c r="A568" s="42" t="s">
        <v>282</v>
      </c>
      <c r="B568" s="43">
        <f>SUBTOTAL(9,B571:B571)</f>
        <v>0</v>
      </c>
      <c r="C568" s="43">
        <f>SUBTOTAL(9,C571:C571)</f>
        <v>0</v>
      </c>
      <c r="D568" s="43">
        <f>SUBTOTAL(9,D571:D571)</f>
        <v>9000</v>
      </c>
      <c r="E568" s="43">
        <f>SUBTOTAL(9,E571:E571)</f>
        <v>9000</v>
      </c>
      <c r="F568" s="43">
        <f>SUBTOTAL(9,F571:F571)</f>
        <v>9000</v>
      </c>
    </row>
    <row r="569" spans="1:6" x14ac:dyDescent="0.3">
      <c r="A569" s="44" t="s">
        <v>180</v>
      </c>
      <c r="B569" s="45">
        <f>SUBTOTAL(9,B571:B571)</f>
        <v>0</v>
      </c>
      <c r="C569" s="45">
        <f>SUBTOTAL(9,C571:C571)</f>
        <v>0</v>
      </c>
      <c r="D569" s="45">
        <f>SUBTOTAL(9,D571:D571)</f>
        <v>9000</v>
      </c>
      <c r="E569" s="45">
        <f>SUBTOTAL(9,E571:E571)</f>
        <v>9000</v>
      </c>
      <c r="F569" s="45">
        <f>SUBTOTAL(9,F571:F571)</f>
        <v>9000</v>
      </c>
    </row>
    <row r="570" spans="1:6" x14ac:dyDescent="0.3">
      <c r="A570" s="46" t="s">
        <v>181</v>
      </c>
      <c r="B570" s="47">
        <f>SUBTOTAL(9,B571:B571)</f>
        <v>0</v>
      </c>
      <c r="C570" s="47">
        <f>SUBTOTAL(9,C571:C571)</f>
        <v>0</v>
      </c>
      <c r="D570" s="47">
        <f>SUBTOTAL(9,D571:D571)</f>
        <v>9000</v>
      </c>
      <c r="E570" s="47">
        <f>SUBTOTAL(9,E571:E571)</f>
        <v>9000</v>
      </c>
      <c r="F570" s="47">
        <f>SUBTOTAL(9,F571:F571)</f>
        <v>9000</v>
      </c>
    </row>
    <row r="571" spans="1:6" x14ac:dyDescent="0.3">
      <c r="A571" s="30" t="s">
        <v>188</v>
      </c>
      <c r="B571" s="31"/>
      <c r="C571" s="31">
        <v>0</v>
      </c>
      <c r="D571" s="31">
        <v>9000</v>
      </c>
      <c r="E571" s="31">
        <v>9000</v>
      </c>
      <c r="F571" s="31">
        <v>9000</v>
      </c>
    </row>
    <row r="572" spans="1:6" x14ac:dyDescent="0.3">
      <c r="A572" s="40" t="s">
        <v>283</v>
      </c>
      <c r="B572" s="41">
        <f>SUBTOTAL(9,B576:B580)</f>
        <v>16907.11</v>
      </c>
      <c r="C572" s="41">
        <f>SUBTOTAL(9,C576:C580)</f>
        <v>59500</v>
      </c>
      <c r="D572" s="41">
        <f>SUBTOTAL(9,D576:D580)</f>
        <v>69500</v>
      </c>
      <c r="E572" s="41">
        <f>SUBTOTAL(9,E576:E580)</f>
        <v>69500</v>
      </c>
      <c r="F572" s="41">
        <f>SUBTOTAL(9,F576:F580)</f>
        <v>69500</v>
      </c>
    </row>
    <row r="573" spans="1:6" x14ac:dyDescent="0.3">
      <c r="A573" s="42" t="s">
        <v>284</v>
      </c>
      <c r="B573" s="43">
        <f>SUBTOTAL(9,B576:B580)</f>
        <v>16907.11</v>
      </c>
      <c r="C573" s="43">
        <f>SUBTOTAL(9,C576:C580)</f>
        <v>59500</v>
      </c>
      <c r="D573" s="43">
        <f>SUBTOTAL(9,D576:D580)</f>
        <v>69500</v>
      </c>
      <c r="E573" s="43">
        <f>SUBTOTAL(9,E576:E580)</f>
        <v>69500</v>
      </c>
      <c r="F573" s="43">
        <f>SUBTOTAL(9,F576:F580)</f>
        <v>69500</v>
      </c>
    </row>
    <row r="574" spans="1:6" x14ac:dyDescent="0.3">
      <c r="A574" s="44" t="s">
        <v>180</v>
      </c>
      <c r="B574" s="45">
        <f>SUBTOTAL(9,B576:B576)</f>
        <v>14313.16</v>
      </c>
      <c r="C574" s="45">
        <f>SUBTOTAL(9,C576:C576)</f>
        <v>26500</v>
      </c>
      <c r="D574" s="45">
        <f>SUBTOTAL(9,D576:D576)</f>
        <v>26500</v>
      </c>
      <c r="E574" s="45">
        <f>SUBTOTAL(9,E576:E576)</f>
        <v>26500</v>
      </c>
      <c r="F574" s="45">
        <f>SUBTOTAL(9,F576:F576)</f>
        <v>26500</v>
      </c>
    </row>
    <row r="575" spans="1:6" x14ac:dyDescent="0.3">
      <c r="A575" s="46" t="s">
        <v>181</v>
      </c>
      <c r="B575" s="47">
        <f>SUBTOTAL(9,B576:B576)</f>
        <v>14313.16</v>
      </c>
      <c r="C575" s="47">
        <f>SUBTOTAL(9,C576:C576)</f>
        <v>26500</v>
      </c>
      <c r="D575" s="47">
        <f>SUBTOTAL(9,D576:D576)</f>
        <v>26500</v>
      </c>
      <c r="E575" s="47">
        <f>SUBTOTAL(9,E576:E576)</f>
        <v>26500</v>
      </c>
      <c r="F575" s="47">
        <f>SUBTOTAL(9,F576:F576)</f>
        <v>26500</v>
      </c>
    </row>
    <row r="576" spans="1:6" x14ac:dyDescent="0.3">
      <c r="A576" s="30" t="s">
        <v>182</v>
      </c>
      <c r="B576" s="31">
        <v>14313.16</v>
      </c>
      <c r="C576" s="31">
        <v>26500</v>
      </c>
      <c r="D576" s="31">
        <v>26500</v>
      </c>
      <c r="E576" s="31">
        <v>26500</v>
      </c>
      <c r="F576" s="31">
        <v>26500</v>
      </c>
    </row>
    <row r="577" spans="1:6" x14ac:dyDescent="0.3">
      <c r="A577" s="44" t="s">
        <v>196</v>
      </c>
      <c r="B577" s="45">
        <f>SUBTOTAL(9,B579:B580)</f>
        <v>2593.9499999999998</v>
      </c>
      <c r="C577" s="45">
        <f>SUBTOTAL(9,C579:C580)</f>
        <v>33000</v>
      </c>
      <c r="D577" s="45">
        <f>SUBTOTAL(9,D579:D580)</f>
        <v>43000</v>
      </c>
      <c r="E577" s="45">
        <f>SUBTOTAL(9,E579:E580)</f>
        <v>43000</v>
      </c>
      <c r="F577" s="45">
        <f>SUBTOTAL(9,F579:F580)</f>
        <v>43000</v>
      </c>
    </row>
    <row r="578" spans="1:6" x14ac:dyDescent="0.3">
      <c r="A578" s="46" t="s">
        <v>181</v>
      </c>
      <c r="B578" s="47">
        <f>SUBTOTAL(9,B579:B580)</f>
        <v>2593.9499999999998</v>
      </c>
      <c r="C578" s="47">
        <f>SUBTOTAL(9,C579:C580)</f>
        <v>33000</v>
      </c>
      <c r="D578" s="47">
        <f>SUBTOTAL(9,D579:D580)</f>
        <v>43000</v>
      </c>
      <c r="E578" s="47">
        <f>SUBTOTAL(9,E579:E580)</f>
        <v>43000</v>
      </c>
      <c r="F578" s="47">
        <f>SUBTOTAL(9,F579:F580)</f>
        <v>43000</v>
      </c>
    </row>
    <row r="579" spans="1:6" x14ac:dyDescent="0.3">
      <c r="A579" s="30" t="s">
        <v>188</v>
      </c>
      <c r="B579" s="31">
        <v>2593.9499999999998</v>
      </c>
      <c r="C579" s="31">
        <v>3000</v>
      </c>
      <c r="D579" s="31">
        <v>3000</v>
      </c>
      <c r="E579" s="31">
        <v>3000</v>
      </c>
      <c r="F579" s="31">
        <v>3000</v>
      </c>
    </row>
    <row r="580" spans="1:6" x14ac:dyDescent="0.3">
      <c r="A580" s="30" t="s">
        <v>182</v>
      </c>
      <c r="B580" s="31">
        <v>0</v>
      </c>
      <c r="C580" s="31">
        <v>30000</v>
      </c>
      <c r="D580" s="31">
        <v>40000</v>
      </c>
      <c r="E580" s="31">
        <v>40000</v>
      </c>
      <c r="F580" s="31">
        <v>40000</v>
      </c>
    </row>
    <row r="581" spans="1:6" x14ac:dyDescent="0.3">
      <c r="A581" s="33" t="s">
        <v>123</v>
      </c>
      <c r="B581" s="34">
        <f>SUBTOTAL(9,B592:B626)</f>
        <v>210404.89999999997</v>
      </c>
      <c r="C581" s="34">
        <f>SUBTOTAL(9,C592:C626)</f>
        <v>335250.3</v>
      </c>
      <c r="D581" s="34">
        <f>SUBTOTAL(9,D592:D626)</f>
        <v>318850.3</v>
      </c>
      <c r="E581" s="34">
        <f>SUBTOTAL(9,E592:E626)</f>
        <v>318850.3</v>
      </c>
      <c r="F581" s="34">
        <f>SUBTOTAL(9,F592:F626)</f>
        <v>318850.3</v>
      </c>
    </row>
    <row r="582" spans="1:6" x14ac:dyDescent="0.3">
      <c r="A582" s="35" t="s">
        <v>126</v>
      </c>
      <c r="B582" s="36"/>
      <c r="C582" s="36"/>
      <c r="D582" s="36"/>
      <c r="E582" s="36"/>
      <c r="F582" s="36"/>
    </row>
    <row r="583" spans="1:6" x14ac:dyDescent="0.3">
      <c r="A583" s="37" t="s">
        <v>127</v>
      </c>
      <c r="B583" s="38" t="s">
        <v>285</v>
      </c>
      <c r="C583" s="38" t="s">
        <v>286</v>
      </c>
      <c r="D583" s="39" t="s">
        <v>287</v>
      </c>
      <c r="E583" s="39" t="s">
        <v>287</v>
      </c>
      <c r="F583" s="39" t="s">
        <v>287</v>
      </c>
    </row>
    <row r="584" spans="1:6" x14ac:dyDescent="0.3">
      <c r="A584" s="37" t="s">
        <v>144</v>
      </c>
      <c r="B584" s="38" t="s">
        <v>135</v>
      </c>
      <c r="C584" s="38" t="s">
        <v>135</v>
      </c>
      <c r="D584" s="39" t="s">
        <v>288</v>
      </c>
      <c r="E584" s="39" t="s">
        <v>288</v>
      </c>
      <c r="F584" s="39" t="s">
        <v>135</v>
      </c>
    </row>
    <row r="585" spans="1:6" x14ac:dyDescent="0.3">
      <c r="A585" s="37" t="s">
        <v>153</v>
      </c>
      <c r="B585" s="38" t="s">
        <v>289</v>
      </c>
      <c r="C585" s="38" t="s">
        <v>290</v>
      </c>
      <c r="D585" s="39" t="s">
        <v>342</v>
      </c>
      <c r="E585" s="39" t="s">
        <v>343</v>
      </c>
      <c r="F585" s="39" t="s">
        <v>344</v>
      </c>
    </row>
    <row r="586" spans="1:6" x14ac:dyDescent="0.3">
      <c r="A586" s="37" t="s">
        <v>155</v>
      </c>
      <c r="B586" s="38" t="s">
        <v>135</v>
      </c>
      <c r="C586" s="38" t="s">
        <v>135</v>
      </c>
      <c r="D586" s="39" t="s">
        <v>338</v>
      </c>
      <c r="E586" s="39" t="s">
        <v>338</v>
      </c>
      <c r="F586" s="39" t="s">
        <v>345</v>
      </c>
    </row>
    <row r="587" spans="1:6" x14ac:dyDescent="0.3">
      <c r="A587" s="37" t="s">
        <v>292</v>
      </c>
      <c r="B587" s="38" t="s">
        <v>135</v>
      </c>
      <c r="C587" s="38" t="s">
        <v>291</v>
      </c>
      <c r="D587" s="39" t="s">
        <v>135</v>
      </c>
      <c r="E587" s="39" t="s">
        <v>135</v>
      </c>
      <c r="F587" s="39" t="s">
        <v>135</v>
      </c>
    </row>
    <row r="588" spans="1:6" x14ac:dyDescent="0.3">
      <c r="A588" s="40" t="s">
        <v>186</v>
      </c>
      <c r="B588" s="41">
        <f>SUBTOTAL(9,B592:B626)</f>
        <v>210404.89999999997</v>
      </c>
      <c r="C588" s="41">
        <f>SUBTOTAL(9,C592:C626)</f>
        <v>335250.3</v>
      </c>
      <c r="D588" s="41">
        <f>SUBTOTAL(9,D592:D626)</f>
        <v>318850.3</v>
      </c>
      <c r="E588" s="41">
        <f>SUBTOTAL(9,E592:E626)</f>
        <v>318850.3</v>
      </c>
      <c r="F588" s="41">
        <f>SUBTOTAL(9,F592:F626)</f>
        <v>318850.3</v>
      </c>
    </row>
    <row r="589" spans="1:6" x14ac:dyDescent="0.3">
      <c r="A589" s="42" t="s">
        <v>293</v>
      </c>
      <c r="B589" s="43">
        <f>SUBTOTAL(9,B592:B592)</f>
        <v>15850.330000000004</v>
      </c>
      <c r="C589" s="43">
        <f>SUBTOTAL(9,C592:C592)</f>
        <v>21600</v>
      </c>
      <c r="D589" s="43">
        <f>SUBTOTAL(9,D592:D592)</f>
        <v>21600</v>
      </c>
      <c r="E589" s="43">
        <f>SUBTOTAL(9,E592:E592)</f>
        <v>21600</v>
      </c>
      <c r="F589" s="43">
        <f>SUBTOTAL(9,F592:F592)</f>
        <v>21600</v>
      </c>
    </row>
    <row r="590" spans="1:6" x14ac:dyDescent="0.3">
      <c r="A590" s="44" t="s">
        <v>180</v>
      </c>
      <c r="B590" s="45">
        <f>SUBTOTAL(9,B592:B592)</f>
        <v>15850.330000000004</v>
      </c>
      <c r="C590" s="45">
        <f>SUBTOTAL(9,C592:C592)</f>
        <v>21600</v>
      </c>
      <c r="D590" s="45">
        <f>SUBTOTAL(9,D592:D592)</f>
        <v>21600</v>
      </c>
      <c r="E590" s="45">
        <f>SUBTOTAL(9,E592:E592)</f>
        <v>21600</v>
      </c>
      <c r="F590" s="45">
        <f>SUBTOTAL(9,F592:F592)</f>
        <v>21600</v>
      </c>
    </row>
    <row r="591" spans="1:6" x14ac:dyDescent="0.3">
      <c r="A591" s="46" t="s">
        <v>181</v>
      </c>
      <c r="B591" s="47">
        <f>SUBTOTAL(9,B592:B592)</f>
        <v>15850.330000000004</v>
      </c>
      <c r="C591" s="47">
        <f>SUBTOTAL(9,C592:C592)</f>
        <v>21600</v>
      </c>
      <c r="D591" s="47">
        <f>SUBTOTAL(9,D592:D592)</f>
        <v>21600</v>
      </c>
      <c r="E591" s="47">
        <f>SUBTOTAL(9,E592:E592)</f>
        <v>21600</v>
      </c>
      <c r="F591" s="47">
        <f>SUBTOTAL(9,F592:F592)</f>
        <v>21600</v>
      </c>
    </row>
    <row r="592" spans="1:6" x14ac:dyDescent="0.3">
      <c r="A592" s="30" t="s">
        <v>188</v>
      </c>
      <c r="B592" s="31">
        <v>15850.330000000004</v>
      </c>
      <c r="C592" s="31">
        <v>21600</v>
      </c>
      <c r="D592" s="31">
        <v>21600</v>
      </c>
      <c r="E592" s="31">
        <v>21600</v>
      </c>
      <c r="F592" s="31">
        <v>21600</v>
      </c>
    </row>
    <row r="593" spans="1:6" x14ac:dyDescent="0.3">
      <c r="A593" s="42" t="s">
        <v>294</v>
      </c>
      <c r="B593" s="43">
        <f>SUBTOTAL(9,B596:B612)</f>
        <v>190742.68</v>
      </c>
      <c r="C593" s="43">
        <f>SUBTOTAL(9,C596:C612)</f>
        <v>298590.3</v>
      </c>
      <c r="D593" s="43">
        <f>SUBTOTAL(9,D596:D612)</f>
        <v>278590.3</v>
      </c>
      <c r="E593" s="43">
        <f>SUBTOTAL(9,E596:E612)</f>
        <v>278590.3</v>
      </c>
      <c r="F593" s="43">
        <f>SUBTOTAL(9,F596:F612)</f>
        <v>278590.3</v>
      </c>
    </row>
    <row r="594" spans="1:6" x14ac:dyDescent="0.3">
      <c r="A594" s="44" t="s">
        <v>180</v>
      </c>
      <c r="B594" s="45">
        <f>SUBTOTAL(9,B596:B598)</f>
        <v>35488.479999999996</v>
      </c>
      <c r="C594" s="45">
        <f>SUBTOTAL(9,C596:C598)</f>
        <v>263570</v>
      </c>
      <c r="D594" s="45">
        <f>SUBTOTAL(9,D596:D598)</f>
        <v>243570</v>
      </c>
      <c r="E594" s="45">
        <f>SUBTOTAL(9,E596:E598)</f>
        <v>243570</v>
      </c>
      <c r="F594" s="45">
        <f>SUBTOTAL(9,F596:F598)</f>
        <v>243570</v>
      </c>
    </row>
    <row r="595" spans="1:6" x14ac:dyDescent="0.3">
      <c r="A595" s="46" t="s">
        <v>181</v>
      </c>
      <c r="B595" s="47">
        <f>SUBTOTAL(9,B596:B598)</f>
        <v>35488.479999999996</v>
      </c>
      <c r="C595" s="47">
        <f>SUBTOTAL(9,C596:C598)</f>
        <v>263570</v>
      </c>
      <c r="D595" s="47">
        <f>SUBTOTAL(9,D596:D598)</f>
        <v>243570</v>
      </c>
      <c r="E595" s="47">
        <f>SUBTOTAL(9,E596:E598)</f>
        <v>243570</v>
      </c>
      <c r="F595" s="47">
        <f>SUBTOTAL(9,F596:F598)</f>
        <v>243570</v>
      </c>
    </row>
    <row r="596" spans="1:6" x14ac:dyDescent="0.3">
      <c r="A596" s="30" t="s">
        <v>258</v>
      </c>
      <c r="B596" s="31">
        <v>15634.47</v>
      </c>
      <c r="C596" s="31">
        <v>214270</v>
      </c>
      <c r="D596" s="31">
        <v>214270</v>
      </c>
      <c r="E596" s="31">
        <v>214270</v>
      </c>
      <c r="F596" s="31">
        <v>214270</v>
      </c>
    </row>
    <row r="597" spans="1:6" x14ac:dyDescent="0.3">
      <c r="A597" s="30" t="s">
        <v>188</v>
      </c>
      <c r="B597" s="31">
        <v>12829.55</v>
      </c>
      <c r="C597" s="31">
        <v>37300</v>
      </c>
      <c r="D597" s="31">
        <v>17300</v>
      </c>
      <c r="E597" s="31">
        <v>17300</v>
      </c>
      <c r="F597" s="31">
        <v>17300</v>
      </c>
    </row>
    <row r="598" spans="1:6" x14ac:dyDescent="0.3">
      <c r="A598" s="30" t="s">
        <v>224</v>
      </c>
      <c r="B598" s="31">
        <v>7024.46</v>
      </c>
      <c r="C598" s="31">
        <v>12000</v>
      </c>
      <c r="D598" s="31">
        <v>12000</v>
      </c>
      <c r="E598" s="31">
        <v>12000</v>
      </c>
      <c r="F598" s="31">
        <v>12000</v>
      </c>
    </row>
    <row r="599" spans="1:6" x14ac:dyDescent="0.3">
      <c r="A599" s="44" t="s">
        <v>193</v>
      </c>
      <c r="B599" s="45">
        <f>SUBTOTAL(9,B601:B601)</f>
        <v>0</v>
      </c>
      <c r="C599" s="45">
        <f>SUBTOTAL(9,C601:C601)</f>
        <v>0</v>
      </c>
      <c r="D599" s="45">
        <f>SUBTOTAL(9,D601:D601)</f>
        <v>28000</v>
      </c>
      <c r="E599" s="45">
        <f>SUBTOTAL(9,E601:E601)</f>
        <v>28000</v>
      </c>
      <c r="F599" s="45">
        <f>SUBTOTAL(9,F601:F601)</f>
        <v>0</v>
      </c>
    </row>
    <row r="600" spans="1:6" x14ac:dyDescent="0.3">
      <c r="A600" s="46" t="s">
        <v>181</v>
      </c>
      <c r="B600" s="47">
        <f>SUBTOTAL(9,B601:B601)</f>
        <v>0</v>
      </c>
      <c r="C600" s="47">
        <f>SUBTOTAL(9,C601:C601)</f>
        <v>0</v>
      </c>
      <c r="D600" s="47">
        <f>SUBTOTAL(9,D601:D601)</f>
        <v>28000</v>
      </c>
      <c r="E600" s="47">
        <f>SUBTOTAL(9,E601:E601)</f>
        <v>28000</v>
      </c>
      <c r="F600" s="47">
        <f>SUBTOTAL(9,F601:F601)</f>
        <v>0</v>
      </c>
    </row>
    <row r="601" spans="1:6" x14ac:dyDescent="0.3">
      <c r="A601" s="30" t="s">
        <v>258</v>
      </c>
      <c r="B601" s="31"/>
      <c r="C601" s="31">
        <v>0</v>
      </c>
      <c r="D601" s="31">
        <v>28000</v>
      </c>
      <c r="E601" s="31">
        <v>28000</v>
      </c>
      <c r="F601" s="31">
        <v>0</v>
      </c>
    </row>
    <row r="602" spans="1:6" x14ac:dyDescent="0.3">
      <c r="A602" s="44" t="s">
        <v>196</v>
      </c>
      <c r="B602" s="45">
        <f>SUBTOTAL(9,B604:B604)</f>
        <v>155254.19999999998</v>
      </c>
      <c r="C602" s="45">
        <f>SUBTOTAL(9,C604:C604)</f>
        <v>28000</v>
      </c>
      <c r="D602" s="45">
        <f>SUBTOTAL(9,D604:D604)</f>
        <v>7020.3</v>
      </c>
      <c r="E602" s="45">
        <f>SUBTOTAL(9,E604:E604)</f>
        <v>7020.3</v>
      </c>
      <c r="F602" s="45">
        <f>SUBTOTAL(9,F604:F604)</f>
        <v>35020.300000000003</v>
      </c>
    </row>
    <row r="603" spans="1:6" x14ac:dyDescent="0.3">
      <c r="A603" s="46" t="s">
        <v>181</v>
      </c>
      <c r="B603" s="47">
        <f>SUBTOTAL(9,B604:B604)</f>
        <v>155254.19999999998</v>
      </c>
      <c r="C603" s="47">
        <f>SUBTOTAL(9,C604:C604)</f>
        <v>28000</v>
      </c>
      <c r="D603" s="47">
        <f>SUBTOTAL(9,D604:D604)</f>
        <v>7020.3</v>
      </c>
      <c r="E603" s="47">
        <f>SUBTOTAL(9,E604:E604)</f>
        <v>7020.3</v>
      </c>
      <c r="F603" s="47">
        <f>SUBTOTAL(9,F604:F604)</f>
        <v>35020.300000000003</v>
      </c>
    </row>
    <row r="604" spans="1:6" x14ac:dyDescent="0.3">
      <c r="A604" s="30" t="s">
        <v>258</v>
      </c>
      <c r="B604" s="31">
        <v>155254.19999999998</v>
      </c>
      <c r="C604" s="31">
        <v>28000</v>
      </c>
      <c r="D604" s="31">
        <v>7020.3</v>
      </c>
      <c r="E604" s="31">
        <v>7020.3</v>
      </c>
      <c r="F604" s="31">
        <v>35020.300000000003</v>
      </c>
    </row>
    <row r="605" spans="1:6" x14ac:dyDescent="0.3">
      <c r="A605" s="44" t="s">
        <v>215</v>
      </c>
      <c r="B605" s="45">
        <f>SUBTOTAL(9,B607:B608)</f>
        <v>0</v>
      </c>
      <c r="C605" s="45">
        <f>SUBTOTAL(9,C607:C608)</f>
        <v>0</v>
      </c>
      <c r="D605" s="45">
        <f>SUBTOTAL(9,D607:D608)</f>
        <v>0</v>
      </c>
      <c r="E605" s="45">
        <f>SUBTOTAL(9,E607:E608)</f>
        <v>0</v>
      </c>
      <c r="F605" s="45">
        <f>SUBTOTAL(9,F607:F608)</f>
        <v>0</v>
      </c>
    </row>
    <row r="606" spans="1:6" x14ac:dyDescent="0.3">
      <c r="A606" s="46" t="s">
        <v>181</v>
      </c>
      <c r="B606" s="47">
        <f>SUBTOTAL(9,B607:B608)</f>
        <v>0</v>
      </c>
      <c r="C606" s="47">
        <f>SUBTOTAL(9,C607:C608)</f>
        <v>0</v>
      </c>
      <c r="D606" s="47">
        <f>SUBTOTAL(9,D607:D608)</f>
        <v>0</v>
      </c>
      <c r="E606" s="47">
        <f>SUBTOTAL(9,E607:E608)</f>
        <v>0</v>
      </c>
      <c r="F606" s="47">
        <f>SUBTOTAL(9,F607:F608)</f>
        <v>0</v>
      </c>
    </row>
    <row r="607" spans="1:6" x14ac:dyDescent="0.3">
      <c r="A607" s="30" t="s">
        <v>258</v>
      </c>
      <c r="B607" s="31"/>
      <c r="C607" s="31">
        <v>0</v>
      </c>
      <c r="D607" s="31">
        <v>0</v>
      </c>
      <c r="E607" s="31">
        <v>0</v>
      </c>
      <c r="F607" s="31">
        <v>0</v>
      </c>
    </row>
    <row r="608" spans="1:6" x14ac:dyDescent="0.3">
      <c r="A608" s="30" t="s">
        <v>188</v>
      </c>
      <c r="B608" s="31"/>
      <c r="C608" s="31">
        <v>0</v>
      </c>
      <c r="D608" s="31">
        <v>0</v>
      </c>
      <c r="E608" s="31">
        <v>0</v>
      </c>
      <c r="F608" s="31">
        <v>0</v>
      </c>
    </row>
    <row r="609" spans="1:6" x14ac:dyDescent="0.3">
      <c r="A609" s="44" t="s">
        <v>295</v>
      </c>
      <c r="B609" s="45">
        <f>SUBTOTAL(9,B611:B612)</f>
        <v>0</v>
      </c>
      <c r="C609" s="45">
        <f>SUBTOTAL(9,C611:C612)</f>
        <v>7020.3</v>
      </c>
      <c r="D609" s="45">
        <f>SUBTOTAL(9,D611:D612)</f>
        <v>0</v>
      </c>
      <c r="E609" s="45">
        <f>SUBTOTAL(9,E611:E612)</f>
        <v>0</v>
      </c>
      <c r="F609" s="45">
        <f>SUBTOTAL(9,F611:F612)</f>
        <v>0</v>
      </c>
    </row>
    <row r="610" spans="1:6" x14ac:dyDescent="0.3">
      <c r="A610" s="46" t="s">
        <v>181</v>
      </c>
      <c r="B610" s="47">
        <f>SUBTOTAL(9,B611:B612)</f>
        <v>0</v>
      </c>
      <c r="C610" s="47">
        <f>SUBTOTAL(9,C611:C612)</f>
        <v>7020.3</v>
      </c>
      <c r="D610" s="47">
        <f>SUBTOTAL(9,D611:D612)</f>
        <v>0</v>
      </c>
      <c r="E610" s="47">
        <f>SUBTOTAL(9,E611:E612)</f>
        <v>0</v>
      </c>
      <c r="F610" s="47">
        <f>SUBTOTAL(9,F611:F612)</f>
        <v>0</v>
      </c>
    </row>
    <row r="611" spans="1:6" x14ac:dyDescent="0.3">
      <c r="A611" s="30" t="s">
        <v>258</v>
      </c>
      <c r="B611" s="31">
        <v>0</v>
      </c>
      <c r="C611" s="31">
        <v>6780.3</v>
      </c>
      <c r="D611" s="31">
        <v>0</v>
      </c>
      <c r="E611" s="31">
        <v>0</v>
      </c>
      <c r="F611" s="31">
        <v>0</v>
      </c>
    </row>
    <row r="612" spans="1:6" x14ac:dyDescent="0.3">
      <c r="A612" s="30" t="s">
        <v>188</v>
      </c>
      <c r="B612" s="31">
        <v>0</v>
      </c>
      <c r="C612" s="31">
        <v>240</v>
      </c>
      <c r="D612" s="31">
        <v>0</v>
      </c>
      <c r="E612" s="31">
        <v>0</v>
      </c>
      <c r="F612" s="31">
        <v>0</v>
      </c>
    </row>
    <row r="613" spans="1:6" x14ac:dyDescent="0.3">
      <c r="A613" s="42" t="s">
        <v>189</v>
      </c>
      <c r="B613" s="43">
        <f>SUBTOTAL(9,B616:B617)</f>
        <v>2620.64</v>
      </c>
      <c r="C613" s="43">
        <f>SUBTOTAL(9,C616:C617)</f>
        <v>6860</v>
      </c>
      <c r="D613" s="43">
        <f>SUBTOTAL(9,D616:D617)</f>
        <v>9460</v>
      </c>
      <c r="E613" s="43">
        <f>SUBTOTAL(9,E616:E617)</f>
        <v>9460</v>
      </c>
      <c r="F613" s="43">
        <f>SUBTOTAL(9,F616:F617)</f>
        <v>9460</v>
      </c>
    </row>
    <row r="614" spans="1:6" x14ac:dyDescent="0.3">
      <c r="A614" s="44" t="s">
        <v>180</v>
      </c>
      <c r="B614" s="45">
        <f>SUBTOTAL(9,B616:B617)</f>
        <v>2620.64</v>
      </c>
      <c r="C614" s="45">
        <f>SUBTOTAL(9,C616:C617)</f>
        <v>6860</v>
      </c>
      <c r="D614" s="45">
        <f>SUBTOTAL(9,D616:D617)</f>
        <v>9460</v>
      </c>
      <c r="E614" s="45">
        <f>SUBTOTAL(9,E616:E617)</f>
        <v>9460</v>
      </c>
      <c r="F614" s="45">
        <f>SUBTOTAL(9,F616:F617)</f>
        <v>9460</v>
      </c>
    </row>
    <row r="615" spans="1:6" x14ac:dyDescent="0.3">
      <c r="A615" s="46" t="s">
        <v>181</v>
      </c>
      <c r="B615" s="47">
        <f>SUBTOTAL(9,B616:B617)</f>
        <v>2620.64</v>
      </c>
      <c r="C615" s="47">
        <f>SUBTOTAL(9,C616:C617)</f>
        <v>6860</v>
      </c>
      <c r="D615" s="47">
        <f>SUBTOTAL(9,D616:D617)</f>
        <v>9460</v>
      </c>
      <c r="E615" s="47">
        <f>SUBTOTAL(9,E616:E617)</f>
        <v>9460</v>
      </c>
      <c r="F615" s="47">
        <f>SUBTOTAL(9,F616:F617)</f>
        <v>9460</v>
      </c>
    </row>
    <row r="616" spans="1:6" x14ac:dyDescent="0.3">
      <c r="A616" s="30" t="s">
        <v>188</v>
      </c>
      <c r="B616" s="31">
        <v>611.54999999999995</v>
      </c>
      <c r="C616" s="31">
        <v>3460</v>
      </c>
      <c r="D616" s="31">
        <v>3460</v>
      </c>
      <c r="E616" s="31">
        <v>3460</v>
      </c>
      <c r="F616" s="31">
        <v>3460</v>
      </c>
    </row>
    <row r="617" spans="1:6" x14ac:dyDescent="0.3">
      <c r="A617" s="30" t="s">
        <v>190</v>
      </c>
      <c r="B617" s="31">
        <v>2009.09</v>
      </c>
      <c r="C617" s="31">
        <v>3400</v>
      </c>
      <c r="D617" s="31">
        <v>6000</v>
      </c>
      <c r="E617" s="31">
        <v>6000</v>
      </c>
      <c r="F617" s="31">
        <v>6000</v>
      </c>
    </row>
    <row r="618" spans="1:6" x14ac:dyDescent="0.3">
      <c r="A618" s="42" t="s">
        <v>296</v>
      </c>
      <c r="B618" s="43">
        <f>SUBTOTAL(9,B621:B626)</f>
        <v>1191.25</v>
      </c>
      <c r="C618" s="43">
        <f>SUBTOTAL(9,C621:C626)</f>
        <v>8200</v>
      </c>
      <c r="D618" s="43">
        <f>SUBTOTAL(9,D621:D626)</f>
        <v>9200</v>
      </c>
      <c r="E618" s="43">
        <f>SUBTOTAL(9,E621:E626)</f>
        <v>9200</v>
      </c>
      <c r="F618" s="43">
        <f>SUBTOTAL(9,F621:F626)</f>
        <v>9200</v>
      </c>
    </row>
    <row r="619" spans="1:6" x14ac:dyDescent="0.3">
      <c r="A619" s="44" t="s">
        <v>180</v>
      </c>
      <c r="B619" s="45">
        <f>SUBTOTAL(9,B621:B623)</f>
        <v>311.25</v>
      </c>
      <c r="C619" s="45">
        <f>SUBTOTAL(9,C621:C623)</f>
        <v>8031.4400000000005</v>
      </c>
      <c r="D619" s="45">
        <f>SUBTOTAL(9,D621:D623)</f>
        <v>9031.44</v>
      </c>
      <c r="E619" s="45">
        <f>SUBTOTAL(9,E621:E623)</f>
        <v>9031.44</v>
      </c>
      <c r="F619" s="45">
        <f>SUBTOTAL(9,F621:F623)</f>
        <v>9031.44</v>
      </c>
    </row>
    <row r="620" spans="1:6" x14ac:dyDescent="0.3">
      <c r="A620" s="46" t="s">
        <v>181</v>
      </c>
      <c r="B620" s="47">
        <f>SUBTOTAL(9,B621:B621)</f>
        <v>311.25</v>
      </c>
      <c r="C620" s="47">
        <f>SUBTOTAL(9,C621:C621)</f>
        <v>2031.44</v>
      </c>
      <c r="D620" s="47">
        <f>SUBTOTAL(9,D621:D621)</f>
        <v>3031.44</v>
      </c>
      <c r="E620" s="47">
        <f>SUBTOTAL(9,E621:E621)</f>
        <v>3031.44</v>
      </c>
      <c r="F620" s="47">
        <f>SUBTOTAL(9,F621:F621)</f>
        <v>3031.44</v>
      </c>
    </row>
    <row r="621" spans="1:6" x14ac:dyDescent="0.3">
      <c r="A621" s="30" t="s">
        <v>188</v>
      </c>
      <c r="B621" s="31">
        <v>311.25</v>
      </c>
      <c r="C621" s="31">
        <v>2031.44</v>
      </c>
      <c r="D621" s="31">
        <v>3031.44</v>
      </c>
      <c r="E621" s="31">
        <v>3031.44</v>
      </c>
      <c r="F621" s="31">
        <v>3031.44</v>
      </c>
    </row>
    <row r="622" spans="1:6" x14ac:dyDescent="0.3">
      <c r="A622" s="46" t="s">
        <v>191</v>
      </c>
      <c r="B622" s="47">
        <f>SUBTOTAL(9,B623:B623)</f>
        <v>0</v>
      </c>
      <c r="C622" s="47">
        <f>SUBTOTAL(9,C623:C623)</f>
        <v>6000</v>
      </c>
      <c r="D622" s="47">
        <f>SUBTOTAL(9,D623:D623)</f>
        <v>6000</v>
      </c>
      <c r="E622" s="47">
        <f>SUBTOTAL(9,E623:E623)</f>
        <v>6000</v>
      </c>
      <c r="F622" s="47">
        <f>SUBTOTAL(9,F623:F623)</f>
        <v>6000</v>
      </c>
    </row>
    <row r="623" spans="1:6" x14ac:dyDescent="0.3">
      <c r="A623" s="30" t="s">
        <v>192</v>
      </c>
      <c r="B623" s="31">
        <v>0</v>
      </c>
      <c r="C623" s="31">
        <v>6000</v>
      </c>
      <c r="D623" s="31">
        <v>6000</v>
      </c>
      <c r="E623" s="31">
        <v>6000</v>
      </c>
      <c r="F623" s="31">
        <v>6000</v>
      </c>
    </row>
    <row r="624" spans="1:6" x14ac:dyDescent="0.3">
      <c r="A624" s="44" t="s">
        <v>196</v>
      </c>
      <c r="B624" s="45">
        <f>SUBTOTAL(9,B626:B626)</f>
        <v>880</v>
      </c>
      <c r="C624" s="45">
        <f>SUBTOTAL(9,C626:C626)</f>
        <v>168.56</v>
      </c>
      <c r="D624" s="45">
        <f>SUBTOTAL(9,D626:D626)</f>
        <v>168.56</v>
      </c>
      <c r="E624" s="45">
        <f>SUBTOTAL(9,E626:E626)</f>
        <v>168.56</v>
      </c>
      <c r="F624" s="45">
        <f>SUBTOTAL(9,F626:F626)</f>
        <v>168.56</v>
      </c>
    </row>
    <row r="625" spans="1:6" x14ac:dyDescent="0.3">
      <c r="A625" s="46" t="s">
        <v>181</v>
      </c>
      <c r="B625" s="47">
        <f>SUBTOTAL(9,B626:B626)</f>
        <v>880</v>
      </c>
      <c r="C625" s="47">
        <f>SUBTOTAL(9,C626:C626)</f>
        <v>168.56</v>
      </c>
      <c r="D625" s="47">
        <f>SUBTOTAL(9,D626:D626)</f>
        <v>168.56</v>
      </c>
      <c r="E625" s="47">
        <f>SUBTOTAL(9,E626:E626)</f>
        <v>168.56</v>
      </c>
      <c r="F625" s="47">
        <f>SUBTOTAL(9,F626:F626)</f>
        <v>168.56</v>
      </c>
    </row>
    <row r="626" spans="1:6" x14ac:dyDescent="0.3">
      <c r="A626" s="30" t="s">
        <v>188</v>
      </c>
      <c r="B626" s="31">
        <v>880</v>
      </c>
      <c r="C626" s="31">
        <v>168.56</v>
      </c>
      <c r="D626" s="31">
        <v>168.56</v>
      </c>
      <c r="E626" s="31">
        <v>168.56</v>
      </c>
      <c r="F626" s="31">
        <v>168.56</v>
      </c>
    </row>
    <row r="627" spans="1:6" x14ac:dyDescent="0.3">
      <c r="A627" s="33" t="s">
        <v>124</v>
      </c>
      <c r="B627" s="34">
        <f>SUBTOTAL(9,B638:B669)</f>
        <v>385978.74</v>
      </c>
      <c r="C627" s="34">
        <f>SUBTOTAL(9,C638:C669)</f>
        <v>510920</v>
      </c>
      <c r="D627" s="34">
        <f>SUBTOTAL(9,D638:D669)</f>
        <v>571310</v>
      </c>
      <c r="E627" s="34">
        <f>SUBTOTAL(9,E638:E669)</f>
        <v>610670</v>
      </c>
      <c r="F627" s="34">
        <f>SUBTOTAL(9,F638:F669)</f>
        <v>645970</v>
      </c>
    </row>
    <row r="628" spans="1:6" x14ac:dyDescent="0.3">
      <c r="A628" s="35" t="s">
        <v>126</v>
      </c>
      <c r="B628" s="36"/>
      <c r="C628" s="36"/>
      <c r="D628" s="36"/>
      <c r="E628" s="36"/>
      <c r="F628" s="36"/>
    </row>
    <row r="629" spans="1:6" x14ac:dyDescent="0.3">
      <c r="A629" s="37" t="s">
        <v>127</v>
      </c>
      <c r="B629" s="38" t="s">
        <v>297</v>
      </c>
      <c r="C629" s="38" t="s">
        <v>298</v>
      </c>
      <c r="D629" s="39" t="s">
        <v>299</v>
      </c>
      <c r="E629" s="39" t="s">
        <v>300</v>
      </c>
      <c r="F629" s="39" t="s">
        <v>301</v>
      </c>
    </row>
    <row r="630" spans="1:6" x14ac:dyDescent="0.3">
      <c r="A630" s="37" t="s">
        <v>302</v>
      </c>
      <c r="B630" s="38">
        <v>88070.97</v>
      </c>
      <c r="C630" s="38" t="s">
        <v>303</v>
      </c>
      <c r="D630" s="39" t="s">
        <v>304</v>
      </c>
      <c r="E630" s="39" t="s">
        <v>305</v>
      </c>
      <c r="F630" s="39" t="s">
        <v>306</v>
      </c>
    </row>
    <row r="631" spans="1:6" x14ac:dyDescent="0.3">
      <c r="A631" s="37" t="s">
        <v>144</v>
      </c>
      <c r="B631" s="38" t="s">
        <v>135</v>
      </c>
      <c r="C631" s="38" t="s">
        <v>135</v>
      </c>
      <c r="D631" s="39" t="s">
        <v>307</v>
      </c>
      <c r="E631" s="39" t="s">
        <v>307</v>
      </c>
      <c r="F631" s="39" t="s">
        <v>307</v>
      </c>
    </row>
    <row r="632" spans="1:6" x14ac:dyDescent="0.3">
      <c r="A632" s="37" t="s">
        <v>153</v>
      </c>
      <c r="B632" s="38" t="s">
        <v>308</v>
      </c>
      <c r="C632" s="38" t="s">
        <v>309</v>
      </c>
      <c r="D632" s="39" t="s">
        <v>135</v>
      </c>
      <c r="E632" s="39" t="s">
        <v>135</v>
      </c>
      <c r="F632" s="39" t="s">
        <v>135</v>
      </c>
    </row>
    <row r="633" spans="1:6" x14ac:dyDescent="0.3">
      <c r="A633" s="37" t="s">
        <v>310</v>
      </c>
      <c r="B633" s="38">
        <v>3500</v>
      </c>
      <c r="C633" s="38" t="s">
        <v>311</v>
      </c>
      <c r="D633" s="39" t="s">
        <v>311</v>
      </c>
      <c r="E633" s="39" t="s">
        <v>312</v>
      </c>
      <c r="F633" s="39" t="s">
        <v>312</v>
      </c>
    </row>
    <row r="634" spans="1:6" x14ac:dyDescent="0.3">
      <c r="A634" s="40" t="s">
        <v>266</v>
      </c>
      <c r="B634" s="41">
        <f>SUBTOTAL(9,B638:B669)</f>
        <v>385978.74</v>
      </c>
      <c r="C634" s="41">
        <f>SUBTOTAL(9,C638:C669)</f>
        <v>510920</v>
      </c>
      <c r="D634" s="41">
        <f>SUBTOTAL(9,D638:D669)</f>
        <v>571310</v>
      </c>
      <c r="E634" s="41">
        <f>SUBTOTAL(9,E638:E669)</f>
        <v>610670</v>
      </c>
      <c r="F634" s="41">
        <f>SUBTOTAL(9,F638:F669)</f>
        <v>645970</v>
      </c>
    </row>
    <row r="635" spans="1:6" x14ac:dyDescent="0.3">
      <c r="A635" s="42" t="s">
        <v>313</v>
      </c>
      <c r="B635" s="43">
        <f>SUBTOTAL(9,B638:B652)</f>
        <v>360262.5</v>
      </c>
      <c r="C635" s="43">
        <f>SUBTOTAL(9,C638:C652)</f>
        <v>484720</v>
      </c>
      <c r="D635" s="43">
        <f>SUBTOTAL(9,D638:D652)</f>
        <v>545060</v>
      </c>
      <c r="E635" s="43">
        <f>SUBTOTAL(9,E638:E652)</f>
        <v>583520</v>
      </c>
      <c r="F635" s="43">
        <f>SUBTOTAL(9,F638:F652)</f>
        <v>617720</v>
      </c>
    </row>
    <row r="636" spans="1:6" x14ac:dyDescent="0.3">
      <c r="A636" s="44" t="s">
        <v>180</v>
      </c>
      <c r="B636" s="45">
        <f>SUBTOTAL(9,B638:B638)</f>
        <v>201630.92</v>
      </c>
      <c r="C636" s="45">
        <f>SUBTOTAL(9,C638:C638)</f>
        <v>300000</v>
      </c>
      <c r="D636" s="45">
        <f>SUBTOTAL(9,D638:D638)</f>
        <v>342000</v>
      </c>
      <c r="E636" s="45">
        <f>SUBTOTAL(9,E638:E638)</f>
        <v>371000</v>
      </c>
      <c r="F636" s="45">
        <f>SUBTOTAL(9,F638:F638)</f>
        <v>398000</v>
      </c>
    </row>
    <row r="637" spans="1:6" x14ac:dyDescent="0.3">
      <c r="A637" s="46" t="s">
        <v>181</v>
      </c>
      <c r="B637" s="47">
        <f>SUBTOTAL(9,B638:B638)</f>
        <v>201630.92</v>
      </c>
      <c r="C637" s="47">
        <f>SUBTOTAL(9,C638:C638)</f>
        <v>300000</v>
      </c>
      <c r="D637" s="47">
        <f>SUBTOTAL(9,D638:D638)</f>
        <v>342000</v>
      </c>
      <c r="E637" s="47">
        <f>SUBTOTAL(9,E638:E638)</f>
        <v>371000</v>
      </c>
      <c r="F637" s="47">
        <f>SUBTOTAL(9,F638:F638)</f>
        <v>398000</v>
      </c>
    </row>
    <row r="638" spans="1:6" x14ac:dyDescent="0.3">
      <c r="A638" s="30" t="s">
        <v>258</v>
      </c>
      <c r="B638" s="31">
        <v>201630.92</v>
      </c>
      <c r="C638" s="31">
        <v>300000</v>
      </c>
      <c r="D638" s="31">
        <v>342000</v>
      </c>
      <c r="E638" s="31">
        <v>371000</v>
      </c>
      <c r="F638" s="31">
        <v>398000</v>
      </c>
    </row>
    <row r="639" spans="1:6" x14ac:dyDescent="0.3">
      <c r="A639" s="44" t="s">
        <v>314</v>
      </c>
      <c r="B639" s="45">
        <f>SUBTOTAL(9,B641:B643)</f>
        <v>86031.58</v>
      </c>
      <c r="C639" s="45">
        <f>SUBTOTAL(9,C641:C643)</f>
        <v>106720</v>
      </c>
      <c r="D639" s="45">
        <f>SUBTOTAL(9,D641:D643)</f>
        <v>105560</v>
      </c>
      <c r="E639" s="45">
        <f>SUBTOTAL(9,E641:E643)</f>
        <v>114520</v>
      </c>
      <c r="F639" s="45">
        <f>SUBTOTAL(9,F641:F643)</f>
        <v>121720</v>
      </c>
    </row>
    <row r="640" spans="1:6" x14ac:dyDescent="0.3">
      <c r="A640" s="46" t="s">
        <v>181</v>
      </c>
      <c r="B640" s="47">
        <f>SUBTOTAL(9,B641:B643)</f>
        <v>86031.58</v>
      </c>
      <c r="C640" s="47">
        <f>SUBTOTAL(9,C641:C643)</f>
        <v>106720</v>
      </c>
      <c r="D640" s="47">
        <f>SUBTOTAL(9,D641:D643)</f>
        <v>105560</v>
      </c>
      <c r="E640" s="47">
        <f>SUBTOTAL(9,E641:E643)</f>
        <v>114520</v>
      </c>
      <c r="F640" s="47">
        <f>SUBTOTAL(9,F641:F643)</f>
        <v>121720</v>
      </c>
    </row>
    <row r="641" spans="1:6" x14ac:dyDescent="0.3">
      <c r="A641" s="30" t="s">
        <v>258</v>
      </c>
      <c r="B641" s="31">
        <v>12922.189999999997</v>
      </c>
      <c r="C641" s="31">
        <v>26000</v>
      </c>
      <c r="D641" s="31">
        <v>11500</v>
      </c>
      <c r="E641" s="31">
        <v>11500</v>
      </c>
      <c r="F641" s="31">
        <v>11500</v>
      </c>
    </row>
    <row r="642" spans="1:6" x14ac:dyDescent="0.3">
      <c r="A642" s="30" t="s">
        <v>188</v>
      </c>
      <c r="B642" s="31">
        <v>71961.72</v>
      </c>
      <c r="C642" s="31">
        <v>79320</v>
      </c>
      <c r="D642" s="31">
        <v>92910</v>
      </c>
      <c r="E642" s="31">
        <v>101870</v>
      </c>
      <c r="F642" s="31">
        <v>109070</v>
      </c>
    </row>
    <row r="643" spans="1:6" x14ac:dyDescent="0.3">
      <c r="A643" s="30" t="s">
        <v>190</v>
      </c>
      <c r="B643" s="31">
        <v>1147.67</v>
      </c>
      <c r="C643" s="31">
        <v>1400</v>
      </c>
      <c r="D643" s="31">
        <v>1150</v>
      </c>
      <c r="E643" s="31">
        <v>1150</v>
      </c>
      <c r="F643" s="31">
        <v>1150</v>
      </c>
    </row>
    <row r="644" spans="1:6" x14ac:dyDescent="0.3">
      <c r="A644" s="44" t="s">
        <v>193</v>
      </c>
      <c r="B644" s="45">
        <f>SUBTOTAL(9,B646:B646)</f>
        <v>0</v>
      </c>
      <c r="C644" s="45">
        <f>SUBTOTAL(9,C646:C646)</f>
        <v>0</v>
      </c>
      <c r="D644" s="45">
        <f>SUBTOTAL(9,D646:D646)</f>
        <v>96500</v>
      </c>
      <c r="E644" s="45">
        <f>SUBTOTAL(9,E646:E646)</f>
        <v>96500</v>
      </c>
      <c r="F644" s="45">
        <f>SUBTOTAL(9,F646:F646)</f>
        <v>96500</v>
      </c>
    </row>
    <row r="645" spans="1:6" x14ac:dyDescent="0.3">
      <c r="A645" s="46" t="s">
        <v>181</v>
      </c>
      <c r="B645" s="47">
        <f>SUBTOTAL(9,B646:B646)</f>
        <v>0</v>
      </c>
      <c r="C645" s="47">
        <f>SUBTOTAL(9,C646:C646)</f>
        <v>0</v>
      </c>
      <c r="D645" s="47">
        <f>SUBTOTAL(9,D646:D646)</f>
        <v>96500</v>
      </c>
      <c r="E645" s="47">
        <f>SUBTOTAL(9,E646:E646)</f>
        <v>96500</v>
      </c>
      <c r="F645" s="47">
        <f>SUBTOTAL(9,F646:F646)</f>
        <v>96500</v>
      </c>
    </row>
    <row r="646" spans="1:6" x14ac:dyDescent="0.3">
      <c r="A646" s="30" t="s">
        <v>258</v>
      </c>
      <c r="B646" s="31"/>
      <c r="C646" s="31">
        <v>0</v>
      </c>
      <c r="D646" s="31">
        <v>96500</v>
      </c>
      <c r="E646" s="31">
        <v>96500</v>
      </c>
      <c r="F646" s="31">
        <v>96500</v>
      </c>
    </row>
    <row r="647" spans="1:6" x14ac:dyDescent="0.3">
      <c r="A647" s="44" t="s">
        <v>196</v>
      </c>
      <c r="B647" s="45">
        <f>SUBTOTAL(9,B649:B649)</f>
        <v>72600</v>
      </c>
      <c r="C647" s="45">
        <f>SUBTOTAL(9,C649:C649)</f>
        <v>77000</v>
      </c>
      <c r="D647" s="45">
        <f>SUBTOTAL(9,D649:D649)</f>
        <v>0</v>
      </c>
      <c r="E647" s="45">
        <f>SUBTOTAL(9,E649:E649)</f>
        <v>0</v>
      </c>
      <c r="F647" s="45">
        <f>SUBTOTAL(9,F649:F649)</f>
        <v>0</v>
      </c>
    </row>
    <row r="648" spans="1:6" x14ac:dyDescent="0.3">
      <c r="A648" s="46" t="s">
        <v>181</v>
      </c>
      <c r="B648" s="47">
        <f>SUBTOTAL(9,B649:B649)</f>
        <v>72600</v>
      </c>
      <c r="C648" s="47">
        <f>SUBTOTAL(9,C649:C649)</f>
        <v>77000</v>
      </c>
      <c r="D648" s="47">
        <f>SUBTOTAL(9,D649:D649)</f>
        <v>0</v>
      </c>
      <c r="E648" s="47">
        <f>SUBTOTAL(9,E649:E649)</f>
        <v>0</v>
      </c>
      <c r="F648" s="47">
        <f>SUBTOTAL(9,F649:F649)</f>
        <v>0</v>
      </c>
    </row>
    <row r="649" spans="1:6" x14ac:dyDescent="0.3">
      <c r="A649" s="30" t="s">
        <v>258</v>
      </c>
      <c r="B649" s="31">
        <v>72600</v>
      </c>
      <c r="C649" s="31">
        <v>77000</v>
      </c>
      <c r="D649" s="31">
        <v>0</v>
      </c>
      <c r="E649" s="31">
        <v>0</v>
      </c>
      <c r="F649" s="31">
        <v>0</v>
      </c>
    </row>
    <row r="650" spans="1:6" x14ac:dyDescent="0.3">
      <c r="A650" s="44" t="s">
        <v>315</v>
      </c>
      <c r="B650" s="45">
        <f>SUBTOTAL(9,B652:B652)</f>
        <v>0</v>
      </c>
      <c r="C650" s="45">
        <f>SUBTOTAL(9,C652:C652)</f>
        <v>1000</v>
      </c>
      <c r="D650" s="45">
        <f>SUBTOTAL(9,D652:D652)</f>
        <v>1000</v>
      </c>
      <c r="E650" s="45">
        <f>SUBTOTAL(9,E652:E652)</f>
        <v>1500</v>
      </c>
      <c r="F650" s="45">
        <f>SUBTOTAL(9,F652:F652)</f>
        <v>1500</v>
      </c>
    </row>
    <row r="651" spans="1:6" x14ac:dyDescent="0.3">
      <c r="A651" s="46" t="s">
        <v>181</v>
      </c>
      <c r="B651" s="47">
        <f>SUBTOTAL(9,B652:B652)</f>
        <v>0</v>
      </c>
      <c r="C651" s="47">
        <f>SUBTOTAL(9,C652:C652)</f>
        <v>1000</v>
      </c>
      <c r="D651" s="47">
        <f>SUBTOTAL(9,D652:D652)</f>
        <v>1000</v>
      </c>
      <c r="E651" s="47">
        <f>SUBTOTAL(9,E652:E652)</f>
        <v>1500</v>
      </c>
      <c r="F651" s="47">
        <f>SUBTOTAL(9,F652:F652)</f>
        <v>1500</v>
      </c>
    </row>
    <row r="652" spans="1:6" x14ac:dyDescent="0.3">
      <c r="A652" s="30" t="s">
        <v>188</v>
      </c>
      <c r="B652" s="31">
        <v>0</v>
      </c>
      <c r="C652" s="31">
        <v>1000</v>
      </c>
      <c r="D652" s="31">
        <v>1000</v>
      </c>
      <c r="E652" s="31">
        <v>1500</v>
      </c>
      <c r="F652" s="31">
        <v>1500</v>
      </c>
    </row>
    <row r="653" spans="1:6" x14ac:dyDescent="0.3">
      <c r="A653" s="42" t="s">
        <v>316</v>
      </c>
      <c r="B653" s="43">
        <f>SUBTOTAL(9,B656:B657)</f>
        <v>4710.4399999999996</v>
      </c>
      <c r="C653" s="43">
        <f>SUBTOTAL(9,C656:C657)</f>
        <v>4600</v>
      </c>
      <c r="D653" s="43">
        <f>SUBTOTAL(9,D656:D657)</f>
        <v>4850</v>
      </c>
      <c r="E653" s="43">
        <f>SUBTOTAL(9,E656:E657)</f>
        <v>5050</v>
      </c>
      <c r="F653" s="43">
        <f>SUBTOTAL(9,F656:F657)</f>
        <v>5450</v>
      </c>
    </row>
    <row r="654" spans="1:6" x14ac:dyDescent="0.3">
      <c r="A654" s="44" t="s">
        <v>180</v>
      </c>
      <c r="B654" s="45">
        <f>SUBTOTAL(9,B656:B657)</f>
        <v>4710.4399999999996</v>
      </c>
      <c r="C654" s="45">
        <f>SUBTOTAL(9,C656:C657)</f>
        <v>4600</v>
      </c>
      <c r="D654" s="45">
        <f>SUBTOTAL(9,D656:D657)</f>
        <v>4850</v>
      </c>
      <c r="E654" s="45">
        <f>SUBTOTAL(9,E656:E657)</f>
        <v>5050</v>
      </c>
      <c r="F654" s="45">
        <f>SUBTOTAL(9,F656:F657)</f>
        <v>5450</v>
      </c>
    </row>
    <row r="655" spans="1:6" x14ac:dyDescent="0.3">
      <c r="A655" s="46" t="s">
        <v>181</v>
      </c>
      <c r="B655" s="47">
        <f>SUBTOTAL(9,B656:B657)</f>
        <v>4710.4399999999996</v>
      </c>
      <c r="C655" s="47">
        <f>SUBTOTAL(9,C656:C657)</f>
        <v>4600</v>
      </c>
      <c r="D655" s="47">
        <f>SUBTOTAL(9,D656:D657)</f>
        <v>4850</v>
      </c>
      <c r="E655" s="47">
        <f>SUBTOTAL(9,E656:E657)</f>
        <v>5050</v>
      </c>
      <c r="F655" s="47">
        <f>SUBTOTAL(9,F656:F657)</f>
        <v>5450</v>
      </c>
    </row>
    <row r="656" spans="1:6" x14ac:dyDescent="0.3">
      <c r="A656" s="30" t="s">
        <v>258</v>
      </c>
      <c r="B656" s="31">
        <v>4274.37</v>
      </c>
      <c r="C656" s="31">
        <v>4150</v>
      </c>
      <c r="D656" s="31">
        <v>4400</v>
      </c>
      <c r="E656" s="31">
        <v>4600</v>
      </c>
      <c r="F656" s="31">
        <v>4950</v>
      </c>
    </row>
    <row r="657" spans="1:6" x14ac:dyDescent="0.3">
      <c r="A657" s="30" t="s">
        <v>188</v>
      </c>
      <c r="B657" s="31">
        <v>436.07</v>
      </c>
      <c r="C657" s="31">
        <v>450</v>
      </c>
      <c r="D657" s="31">
        <v>450</v>
      </c>
      <c r="E657" s="31">
        <v>450</v>
      </c>
      <c r="F657" s="31">
        <v>500</v>
      </c>
    </row>
    <row r="658" spans="1:6" x14ac:dyDescent="0.3">
      <c r="A658" s="42" t="s">
        <v>317</v>
      </c>
      <c r="B658" s="43">
        <f>SUBTOTAL(9,B661:B662)</f>
        <v>15330.85</v>
      </c>
      <c r="C658" s="43">
        <f>SUBTOTAL(9,C661:C662)</f>
        <v>17100</v>
      </c>
      <c r="D658" s="43">
        <f>SUBTOTAL(9,D661:D662)</f>
        <v>18400</v>
      </c>
      <c r="E658" s="43">
        <f>SUBTOTAL(9,E661:E662)</f>
        <v>19100</v>
      </c>
      <c r="F658" s="43">
        <f>SUBTOTAL(9,F661:F662)</f>
        <v>19800</v>
      </c>
    </row>
    <row r="659" spans="1:6" x14ac:dyDescent="0.3">
      <c r="A659" s="44" t="s">
        <v>180</v>
      </c>
      <c r="B659" s="45">
        <f>SUBTOTAL(9,B661:B662)</f>
        <v>15330.85</v>
      </c>
      <c r="C659" s="45">
        <f>SUBTOTAL(9,C661:C662)</f>
        <v>17100</v>
      </c>
      <c r="D659" s="45">
        <f>SUBTOTAL(9,D661:D662)</f>
        <v>18400</v>
      </c>
      <c r="E659" s="45">
        <f>SUBTOTAL(9,E661:E662)</f>
        <v>19100</v>
      </c>
      <c r="F659" s="45">
        <f>SUBTOTAL(9,F661:F662)</f>
        <v>19800</v>
      </c>
    </row>
    <row r="660" spans="1:6" x14ac:dyDescent="0.3">
      <c r="A660" s="46" t="s">
        <v>181</v>
      </c>
      <c r="B660" s="47">
        <f>SUBTOTAL(9,B661:B662)</f>
        <v>15330.85</v>
      </c>
      <c r="C660" s="47">
        <f>SUBTOTAL(9,C661:C662)</f>
        <v>17100</v>
      </c>
      <c r="D660" s="47">
        <f>SUBTOTAL(9,D661:D662)</f>
        <v>18400</v>
      </c>
      <c r="E660" s="47">
        <f>SUBTOTAL(9,E661:E662)</f>
        <v>19100</v>
      </c>
      <c r="F660" s="47">
        <f>SUBTOTAL(9,F661:F662)</f>
        <v>19800</v>
      </c>
    </row>
    <row r="661" spans="1:6" x14ac:dyDescent="0.3">
      <c r="A661" s="30" t="s">
        <v>258</v>
      </c>
      <c r="B661" s="31">
        <v>14866.5</v>
      </c>
      <c r="C661" s="31">
        <v>16800</v>
      </c>
      <c r="D661" s="31">
        <v>18100</v>
      </c>
      <c r="E661" s="31">
        <v>18800</v>
      </c>
      <c r="F661" s="31">
        <v>19500</v>
      </c>
    </row>
    <row r="662" spans="1:6" x14ac:dyDescent="0.3">
      <c r="A662" s="30" t="s">
        <v>188</v>
      </c>
      <c r="B662" s="31">
        <v>464.35</v>
      </c>
      <c r="C662" s="31">
        <v>300</v>
      </c>
      <c r="D662" s="31">
        <v>300</v>
      </c>
      <c r="E662" s="31">
        <v>300</v>
      </c>
      <c r="F662" s="31">
        <v>300</v>
      </c>
    </row>
    <row r="663" spans="1:6" x14ac:dyDescent="0.3">
      <c r="A663" s="42" t="s">
        <v>318</v>
      </c>
      <c r="B663" s="43">
        <f>SUBTOTAL(9,B666:B669)</f>
        <v>5674.95</v>
      </c>
      <c r="C663" s="43">
        <f>SUBTOTAL(9,C666:C669)</f>
        <v>4500</v>
      </c>
      <c r="D663" s="43">
        <f>SUBTOTAL(9,D666:D669)</f>
        <v>3000</v>
      </c>
      <c r="E663" s="43">
        <f>SUBTOTAL(9,E666:E669)</f>
        <v>3000</v>
      </c>
      <c r="F663" s="43">
        <f>SUBTOTAL(9,F666:F669)</f>
        <v>3000</v>
      </c>
    </row>
    <row r="664" spans="1:6" x14ac:dyDescent="0.3">
      <c r="A664" s="44" t="s">
        <v>180</v>
      </c>
      <c r="B664" s="45">
        <f>SUBTOTAL(9,B666:B666)</f>
        <v>3635.56</v>
      </c>
      <c r="C664" s="45">
        <f>SUBTOTAL(9,C666:C666)</f>
        <v>2500</v>
      </c>
      <c r="D664" s="45">
        <f>SUBTOTAL(9,D666:D666)</f>
        <v>3000</v>
      </c>
      <c r="E664" s="45">
        <f>SUBTOTAL(9,E666:E666)</f>
        <v>3000</v>
      </c>
      <c r="F664" s="45">
        <f>SUBTOTAL(9,F666:F666)</f>
        <v>3000</v>
      </c>
    </row>
    <row r="665" spans="1:6" x14ac:dyDescent="0.3">
      <c r="A665" s="46" t="s">
        <v>191</v>
      </c>
      <c r="B665" s="47">
        <f>SUBTOTAL(9,B666:B666)</f>
        <v>3635.56</v>
      </c>
      <c r="C665" s="47">
        <f>SUBTOTAL(9,C666:C666)</f>
        <v>2500</v>
      </c>
      <c r="D665" s="47">
        <f>SUBTOTAL(9,D666:D666)</f>
        <v>3000</v>
      </c>
      <c r="E665" s="47">
        <f>SUBTOTAL(9,E666:E666)</f>
        <v>3000</v>
      </c>
      <c r="F665" s="47">
        <f>SUBTOTAL(9,F666:F666)</f>
        <v>3000</v>
      </c>
    </row>
    <row r="666" spans="1:6" x14ac:dyDescent="0.3">
      <c r="A666" s="30" t="s">
        <v>192</v>
      </c>
      <c r="B666" s="31">
        <v>3635.56</v>
      </c>
      <c r="C666" s="31">
        <v>2500</v>
      </c>
      <c r="D666" s="31">
        <v>3000</v>
      </c>
      <c r="E666" s="31">
        <v>3000</v>
      </c>
      <c r="F666" s="31">
        <v>3000</v>
      </c>
    </row>
    <row r="667" spans="1:6" x14ac:dyDescent="0.3">
      <c r="A667" s="44" t="s">
        <v>196</v>
      </c>
      <c r="B667" s="45">
        <f>SUBTOTAL(9,B669:B669)</f>
        <v>2039.39</v>
      </c>
      <c r="C667" s="45">
        <f>SUBTOTAL(9,C669:C669)</f>
        <v>2000</v>
      </c>
      <c r="D667" s="45">
        <f>SUBTOTAL(9,D669:D669)</f>
        <v>0</v>
      </c>
      <c r="E667" s="45">
        <f>SUBTOTAL(9,E669:E669)</f>
        <v>0</v>
      </c>
      <c r="F667" s="45">
        <f>SUBTOTAL(9,F669:F669)</f>
        <v>0</v>
      </c>
    </row>
    <row r="668" spans="1:6" x14ac:dyDescent="0.3">
      <c r="A668" s="46" t="s">
        <v>191</v>
      </c>
      <c r="B668" s="47">
        <f>SUBTOTAL(9,B669:B669)</f>
        <v>2039.39</v>
      </c>
      <c r="C668" s="47">
        <f>SUBTOTAL(9,C669:C669)</f>
        <v>2000</v>
      </c>
      <c r="D668" s="47">
        <f>SUBTOTAL(9,D669:D669)</f>
        <v>0</v>
      </c>
      <c r="E668" s="47">
        <f>SUBTOTAL(9,E669:E669)</f>
        <v>0</v>
      </c>
      <c r="F668" s="47">
        <f>SUBTOTAL(9,F669:F669)</f>
        <v>0</v>
      </c>
    </row>
    <row r="669" spans="1:6" x14ac:dyDescent="0.3">
      <c r="A669" s="30" t="s">
        <v>192</v>
      </c>
      <c r="B669" s="31">
        <v>2039.39</v>
      </c>
      <c r="C669" s="31">
        <v>2000</v>
      </c>
      <c r="D669" s="31">
        <v>0</v>
      </c>
      <c r="E669" s="31">
        <v>0</v>
      </c>
      <c r="F669" s="31">
        <v>0</v>
      </c>
    </row>
    <row r="670" spans="1:6" ht="20.100000000000001" customHeight="1" x14ac:dyDescent="0.3">
      <c r="A670" s="26"/>
      <c r="B670" s="27"/>
      <c r="C670" s="27"/>
      <c r="D670" s="27"/>
      <c r="E670" s="27"/>
      <c r="F670" s="27"/>
    </row>
    <row r="671" spans="1:6" x14ac:dyDescent="0.3">
      <c r="A671" s="10"/>
      <c r="B671" s="10"/>
      <c r="C671" s="10"/>
      <c r="D671" s="10"/>
      <c r="E671" s="10"/>
      <c r="F671" s="10"/>
    </row>
    <row r="672" spans="1:6" x14ac:dyDescent="0.3">
      <c r="A672" s="10"/>
      <c r="B672" s="10"/>
      <c r="C672" s="10"/>
      <c r="D672" s="10"/>
      <c r="E672" s="10"/>
      <c r="F672" s="10"/>
    </row>
    <row r="673" spans="3:3" x14ac:dyDescent="0.3">
      <c r="C673" s="24"/>
    </row>
  </sheetData>
  <mergeCells count="3">
    <mergeCell ref="A2:F2"/>
    <mergeCell ref="A1:F1"/>
    <mergeCell ref="A13:F13"/>
  </mergeCells>
  <pageMargins left="0.39370078740157499" right="0.39370078740157499" top="0.39370078740157499" bottom="0.511811023622047" header="0" footer="0.31496062992126"/>
  <pageSetup paperSize="9" scale="55" fitToHeight="0" orientation="portrait" r:id="rId1"/>
  <headerFooter>
    <oddFooter>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E85DE-721F-40EE-9B8F-D0BFC759FFA6}">
  <sheetPr>
    <pageSetUpPr fitToPage="1"/>
  </sheetPr>
  <dimension ref="A1:G4"/>
  <sheetViews>
    <sheetView workbookViewId="0">
      <selection activeCell="S16" sqref="S16"/>
    </sheetView>
  </sheetViews>
  <sheetFormatPr defaultRowHeight="14.4" x14ac:dyDescent="0.3"/>
  <sheetData>
    <row r="1" spans="1:7" x14ac:dyDescent="0.3">
      <c r="A1" t="s">
        <v>334</v>
      </c>
    </row>
    <row r="3" spans="1:7" x14ac:dyDescent="0.3">
      <c r="G3" t="s">
        <v>332</v>
      </c>
    </row>
    <row r="4" spans="1:7" x14ac:dyDescent="0.3">
      <c r="G4" t="s">
        <v>333</v>
      </c>
    </row>
  </sheetData>
  <pageMargins left="0.7" right="0.7" top="0.75" bottom="0.75" header="0.3" footer="0.3"/>
  <pageSetup paperSize="9" scale="6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15</vt:i4>
      </vt:variant>
    </vt:vector>
  </HeadingPairs>
  <TitlesOfParts>
    <vt:vector size="21" baseType="lpstr">
      <vt:lpstr>Sažetak</vt:lpstr>
      <vt:lpstr>List1</vt:lpstr>
      <vt:lpstr>Račun prihoda i rashoda</vt:lpstr>
      <vt:lpstr>Račun financiranja</vt:lpstr>
      <vt:lpstr>Posebni dio</vt:lpstr>
      <vt:lpstr>zadnja strana</vt:lpstr>
      <vt:lpstr>Sažetak!__S0A_Master_DS__X</vt:lpstr>
      <vt:lpstr>Sažetak!__S0A_Naslov_DS__</vt:lpstr>
      <vt:lpstr>'Posebni dio'!__S1A_G01_DS__X</vt:lpstr>
      <vt:lpstr>'Račun financiranja'!__S1A_G01_DS__X</vt:lpstr>
      <vt:lpstr>'Račun prihoda i rashoda'!__S1A_G01_DS__X</vt:lpstr>
      <vt:lpstr>'Posebni dio'!__S1A_Master_DS__X</vt:lpstr>
      <vt:lpstr>'Račun financiranja'!__S1A_Master_DS__X</vt:lpstr>
      <vt:lpstr>'Račun prihoda i rashoda'!__S1A_Master_DS__X</vt:lpstr>
      <vt:lpstr>'Posebni dio'!__S1A_Naslov_DS__</vt:lpstr>
      <vt:lpstr>'Račun financiranja'!__S1A_Naslov_DS__</vt:lpstr>
      <vt:lpstr>'Račun prihoda i rashoda'!__S1A_Naslov_DS__</vt:lpstr>
      <vt:lpstr>Sažetak!S0A_Ver2</vt:lpstr>
      <vt:lpstr>'Posebni dio'!S1A_RedoviSveuk</vt:lpstr>
      <vt:lpstr>'Račun financiranja'!S1A_RedoviSveuk</vt:lpstr>
      <vt:lpstr>'Račun prihoda i rashoda'!S1A_RedoviSveuk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Financije</dc:creator>
  <cp:lastModifiedBy>Financije</cp:lastModifiedBy>
  <cp:lastPrinted>2025-11-13T08:02:06Z</cp:lastPrinted>
  <dcterms:created xsi:type="dcterms:W3CDTF">2025-10-27T08:39:52Z</dcterms:created>
  <dcterms:modified xsi:type="dcterms:W3CDTF">2025-11-26T13:35:01Z</dcterms:modified>
</cp:coreProperties>
</file>