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593" activeTab="0"/>
  </bookViews>
  <sheets>
    <sheet name="criminal_offences_2011_2012" sheetId="1" r:id="rId1"/>
    <sheet name="criminal_offences_2013_2021" sheetId="2" r:id="rId2"/>
    <sheet name="crime_PA" sheetId="3" r:id="rId3"/>
    <sheet name="robberies" sheetId="4" r:id="rId4"/>
    <sheet name="material_damage_robberies" sheetId="5" r:id="rId5"/>
    <sheet name="burglaries" sheetId="6" r:id="rId6"/>
    <sheet name="thefts" sheetId="7" r:id="rId7"/>
    <sheet name="thefts_motor_vehicles" sheetId="8" r:id="rId8"/>
    <sheet name="suicides" sheetId="9" r:id="rId9"/>
    <sheet name="misdemeanour_against_public" sheetId="10" r:id="rId10"/>
    <sheet name="misdemeanour_other_acts" sheetId="11" r:id="rId11"/>
    <sheet name="road_traffic_safety_indicators" sheetId="12" r:id="rId12"/>
    <sheet name="fires" sheetId="13" r:id="rId13"/>
  </sheets>
  <definedNames>
    <definedName name="_xlnm.Print_Titles" localSheetId="1">'criminal_offences_2013_2021'!$3:$5</definedName>
    <definedName name="CRITERIA" localSheetId="0">'criminal_offences_2011_2012'!$V$5:$W$7</definedName>
    <definedName name="CRITERIA" localSheetId="1">'criminal_offences_2013_2021'!$W$4:$AN$23</definedName>
    <definedName name="_xlnm.Print_Area" localSheetId="5">'burglaries'!$A$19:$AK$31</definedName>
    <definedName name="_xlnm.Print_Area" localSheetId="2">'crime_PA'!$A$1:$AA$53</definedName>
    <definedName name="_xlnm.Print_Area" localSheetId="1">'criminal_offences_2013_2021'!$B$3:$M$236</definedName>
    <definedName name="_xlnm.Print_Area" localSheetId="12">'fires'!$A$3:$X$17</definedName>
    <definedName name="_xlnm.Print_Area" localSheetId="4">'material_damage_robberies'!$B$2:$Y$18</definedName>
    <definedName name="_xlnm.Print_Area" localSheetId="9">'misdemeanour_against_public'!$A$27:$AB$47</definedName>
    <definedName name="_xlnm.Print_Area" localSheetId="10">'misdemeanour_other_acts'!$A$37:$V$67</definedName>
    <definedName name="_xlnm.Print_Area" localSheetId="11">'road_traffic_safety_indicators'!$A$18:$Y$25</definedName>
    <definedName name="_xlnm.Print_Area" localSheetId="3">'robberies'!$A$3:$AK$22</definedName>
    <definedName name="_xlnm.Print_Area" localSheetId="8">'suicides'!$B$42:$W$71</definedName>
    <definedName name="_xlnm.Print_Area" localSheetId="6">'thefts'!$A$20:$AK$34</definedName>
    <definedName name="_xlnm.Print_Area" localSheetId="7">'thefts_motor_vehicles'!$A$34:$AK$58</definedName>
  </definedNames>
  <calcPr calcMode="manual" fullCalcOnLoad="1"/>
</workbook>
</file>

<file path=xl/sharedStrings.xml><?xml version="1.0" encoding="utf-8"?>
<sst xmlns="http://schemas.openxmlformats.org/spreadsheetml/2006/main" count="3582" uniqueCount="1207">
  <si>
    <t>316.</t>
  </si>
  <si>
    <t>317.</t>
  </si>
  <si>
    <t>318.</t>
  </si>
  <si>
    <t>319.</t>
  </si>
  <si>
    <t>321.</t>
  </si>
  <si>
    <t>322.</t>
  </si>
  <si>
    <t>323.</t>
  </si>
  <si>
    <t>324.</t>
  </si>
  <si>
    <t>325.</t>
  </si>
  <si>
    <t>326.</t>
  </si>
  <si>
    <t>327.</t>
  </si>
  <si>
    <t>328.</t>
  </si>
  <si>
    <t xml:space="preserve">329. </t>
  </si>
  <si>
    <t>330.</t>
  </si>
  <si>
    <t>331.</t>
  </si>
  <si>
    <t>332.</t>
  </si>
  <si>
    <t>2011.</t>
  </si>
  <si>
    <t>Zakona o obveznom osiguranju u prometu</t>
  </si>
  <si>
    <t>Zakona o trošarinama</t>
  </si>
  <si>
    <t>Law on Excise Duties</t>
  </si>
  <si>
    <t>140.</t>
  </si>
  <si>
    <t>Violence against highest state officials</t>
  </si>
  <si>
    <t>155.</t>
  </si>
  <si>
    <t>Punishment for the most serious forms of  Criminal Offences against the Republic of Croatia</t>
  </si>
  <si>
    <t>Transport of Hazardous Substances Act*</t>
  </si>
  <si>
    <t>Department of Strategic Planning, Analysis and Development</t>
  </si>
  <si>
    <t xml:space="preserve">Average </t>
  </si>
  <si>
    <t>Destroying, damaging and belittling domestic currency art. 4</t>
  </si>
  <si>
    <t>2012.</t>
  </si>
  <si>
    <t>333.</t>
  </si>
  <si>
    <t>334.</t>
  </si>
  <si>
    <t>335.</t>
  </si>
  <si>
    <t>336.</t>
  </si>
  <si>
    <t>337.</t>
  </si>
  <si>
    <t>338.</t>
  </si>
  <si>
    <t>339.</t>
  </si>
  <si>
    <t>341.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</si>
  <si>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</si>
  <si>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</si>
  <si>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</si>
  <si>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</si>
  <si>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</si>
  <si>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</si>
  <si>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</si>
  <si>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</si>
  <si>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</si>
  <si>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</si>
  <si>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354.</t>
  </si>
  <si>
    <t>355.</t>
  </si>
  <si>
    <t>357.</t>
  </si>
  <si>
    <t>360.</t>
  </si>
  <si>
    <t>361.</t>
  </si>
  <si>
    <t>362.</t>
  </si>
  <si>
    <t>363.</t>
  </si>
  <si>
    <t>364.</t>
  </si>
  <si>
    <t>365.</t>
  </si>
  <si>
    <t>367.</t>
  </si>
  <si>
    <t>369.</t>
  </si>
  <si>
    <t>371.</t>
  </si>
  <si>
    <t>372.</t>
  </si>
  <si>
    <t>373.</t>
  </si>
  <si>
    <t>374.</t>
  </si>
  <si>
    <t>375.</t>
  </si>
  <si>
    <t>Policijska uprava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</si>
  <si>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</si>
  <si>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</si>
  <si>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</si>
  <si>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</si>
  <si>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</si>
  <si>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</si>
  <si>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</si>
  <si>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</si>
  <si>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</si>
  <si>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</si>
  <si>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</si>
  <si>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</si>
  <si>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</si>
  <si>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</si>
  <si>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</si>
  <si>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</si>
  <si>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</si>
  <si>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</si>
  <si>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</si>
  <si>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</si>
  <si>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UKUPNO</t>
  </si>
  <si>
    <t>Razriješena</t>
  </si>
  <si>
    <t>Trgovine</t>
  </si>
  <si>
    <t>Ostale objekte</t>
  </si>
  <si>
    <t>Kuće i stanove</t>
  </si>
  <si>
    <t>Motorna  vozila</t>
  </si>
  <si>
    <t>Kioske</t>
  </si>
  <si>
    <t>Ugostiteljske objekte</t>
  </si>
  <si>
    <t>Dječje vrtiće i škole</t>
  </si>
  <si>
    <t>Ostalo</t>
  </si>
  <si>
    <t>Prijavljena</t>
  </si>
  <si>
    <t>Ukradena motorna vozila (dovršena i pokušana)</t>
  </si>
  <si>
    <t>Krađe</t>
  </si>
  <si>
    <t>Iz kuća i stanova</t>
  </si>
  <si>
    <t>Iz i sa motornih  vozila</t>
  </si>
  <si>
    <t>Iz trgovina</t>
  </si>
  <si>
    <t>2010.</t>
  </si>
  <si>
    <t>239.</t>
  </si>
  <si>
    <t>262.</t>
  </si>
  <si>
    <t>Transmission of venereal diseases</t>
  </si>
  <si>
    <t>Serious criminal offenses against the environment</t>
  </si>
  <si>
    <t>Iz ureda</t>
  </si>
  <si>
    <t>Iz ugostiteljskih objekata</t>
  </si>
  <si>
    <t>Motornih vozila</t>
  </si>
  <si>
    <t>Bicikla</t>
  </si>
  <si>
    <t>Iz džepova i torbica</t>
  </si>
  <si>
    <t>Iz ostalih objekata</t>
  </si>
  <si>
    <t>Iz škola</t>
  </si>
  <si>
    <t>2006.</t>
  </si>
  <si>
    <t>Ukupno</t>
  </si>
  <si>
    <t>102.</t>
  </si>
  <si>
    <t>153.</t>
  </si>
  <si>
    <t>187.</t>
  </si>
  <si>
    <t>249.</t>
  </si>
  <si>
    <t>271.</t>
  </si>
  <si>
    <t>313.</t>
  </si>
  <si>
    <t>2007.</t>
  </si>
  <si>
    <t>167.a</t>
  </si>
  <si>
    <t>359.</t>
  </si>
  <si>
    <t>GODINA</t>
  </si>
  <si>
    <t>UKUPNO (STUPCI 3 - 27)</t>
  </si>
  <si>
    <t>Broj prekršaja</t>
  </si>
  <si>
    <t xml:space="preserve">čl. 4. - Uništenje oštećenje i omalovažavanje domaćeg novca </t>
  </si>
  <si>
    <t xml:space="preserve">čl. 5. - Izvođenje, reproduciranje, nošenje ili prenošenje simbola i sl. </t>
  </si>
  <si>
    <t xml:space="preserve">čl. 6. - Drsko ponašanje  </t>
  </si>
  <si>
    <t xml:space="preserve">čl. 7. - Omogućavanje prostitucije </t>
  </si>
  <si>
    <t xml:space="preserve">čl. 8. - Odavanje kocki i drugi prekršaji </t>
  </si>
  <si>
    <t xml:space="preserve">čl. 11. - Odavanje             </t>
  </si>
  <si>
    <t>čl. 12. - Odavanje prostituciji</t>
  </si>
  <si>
    <t xml:space="preserve">čl. 13. - Tuča, svađa vika ili na drugi način remećenje JRM </t>
  </si>
  <si>
    <t>čl. 14. - Vrijeđanje ili omalovažavanje moralnih osjećaja građana</t>
  </si>
  <si>
    <t xml:space="preserve">čl. 15. - Pristup, fotografiranje, zadržavanje i sl. na zabranjenom mjestu </t>
  </si>
  <si>
    <t xml:space="preserve">čl. 16. - Izmišljanje ili širenje lažnih vijesti </t>
  </si>
  <si>
    <t xml:space="preserve">čl. 17. - Omalovažavanje ili vrijeđanje      </t>
  </si>
  <si>
    <t>čl. 18. - Uništavanje, ošteć, uklanjanje ili sprječ. isticanja objava ili predmeta</t>
  </si>
  <si>
    <t xml:space="preserve">čl. 19. - Davanje alkoholnih pića                   </t>
  </si>
  <si>
    <t xml:space="preserve">čl. 20. - Na javnom mjestu       </t>
  </si>
  <si>
    <t xml:space="preserve">čl. 21. - Neovlašteno pucanje iz vatrenog oružja i sl. </t>
  </si>
  <si>
    <t xml:space="preserve">čl. 23. - Neuklanjanje iz skupine na poziv PS ili vojne osobe </t>
  </si>
  <si>
    <t xml:space="preserve">čl. 28. - Nesprječavanje narušav. JRM-a u ugost. objekt. i sl.od odgov. os. </t>
  </si>
  <si>
    <t xml:space="preserve">čl. 30. - Držanje životinja bez nadzora </t>
  </si>
  <si>
    <t xml:space="preserve">Ostali prekršaji </t>
  </si>
  <si>
    <t>Skitnji</t>
  </si>
  <si>
    <t xml:space="preserve">Prosjačenju </t>
  </si>
  <si>
    <t>Tučnjava</t>
  </si>
  <si>
    <t>Svađa, vika i sl.</t>
  </si>
  <si>
    <t>Policijskih službenika</t>
  </si>
  <si>
    <t>Ostalih državnih tijela i službenih osoba</t>
  </si>
  <si>
    <t>Osobama pod utjecajem alkohola</t>
  </si>
  <si>
    <t>Maloljetnicima</t>
  </si>
  <si>
    <t>Odavnje pijanstvu</t>
  </si>
  <si>
    <t>Uživanje droga</t>
  </si>
  <si>
    <t>…</t>
  </si>
  <si>
    <t>Naziv zakona</t>
  </si>
  <si>
    <t>Zakon o oružju</t>
  </si>
  <si>
    <t>Zakon o javnom okupljanju</t>
  </si>
  <si>
    <t>Zakon o sprječavanju nereda  na športskim  natjecanjima</t>
  </si>
  <si>
    <t>...</t>
  </si>
  <si>
    <t>Zakon o suzbijanju zlouporabe opojnih droga</t>
  </si>
  <si>
    <t>Zakon o osobnoj iskaznici</t>
  </si>
  <si>
    <t>Zakon o strancima</t>
  </si>
  <si>
    <t>Zakon o nadzoru državne granice</t>
  </si>
  <si>
    <t>Zakon o putnim ispravama hrvatskih državljana</t>
  </si>
  <si>
    <t>Zakon o zaštiti  od požara</t>
  </si>
  <si>
    <t>Zakon o deviznom poslovanju</t>
  </si>
  <si>
    <t>Obiteljski zakon</t>
  </si>
  <si>
    <t>Zakon o zaštiti od nasilja u obitelji</t>
  </si>
  <si>
    <t>Zakon o privatnoj zaštiti</t>
  </si>
  <si>
    <t>Ostali zakoni</t>
  </si>
  <si>
    <t>Godina</t>
  </si>
  <si>
    <t>Spol</t>
  </si>
  <si>
    <t>Način izvršenja</t>
  </si>
  <si>
    <t>Starost počinitelja</t>
  </si>
  <si>
    <t>Dovršeno</t>
  </si>
  <si>
    <t>Pokušano</t>
  </si>
  <si>
    <t>muški</t>
  </si>
  <si>
    <t>ženski</t>
  </si>
  <si>
    <t>Vješanjem</t>
  </si>
  <si>
    <t>Pucanje iz oružja</t>
  </si>
  <si>
    <t>Bacanje u vodu</t>
  </si>
  <si>
    <t>Trovanje</t>
  </si>
  <si>
    <t>Ubadanje</t>
  </si>
  <si>
    <t>Bacanje pod vlak</t>
  </si>
  <si>
    <t>Bacanje s građevine</t>
  </si>
  <si>
    <t>do 14</t>
  </si>
  <si>
    <t>15-18</t>
  </si>
  <si>
    <t>19-25</t>
  </si>
  <si>
    <t>26-35</t>
  </si>
  <si>
    <t>36-50</t>
  </si>
  <si>
    <t>51-65</t>
  </si>
  <si>
    <t>više od 65</t>
  </si>
  <si>
    <t>1992.</t>
  </si>
  <si>
    <t>1993.</t>
  </si>
  <si>
    <t>1994.</t>
  </si>
  <si>
    <t>1995.</t>
  </si>
  <si>
    <t>1996.</t>
  </si>
  <si>
    <t>1997.</t>
  </si>
  <si>
    <t>69*</t>
  </si>
  <si>
    <t>65**</t>
  </si>
  <si>
    <t>64*</t>
  </si>
  <si>
    <t>87**</t>
  </si>
  <si>
    <t xml:space="preserve"> 2006.</t>
  </si>
  <si>
    <t xml:space="preserve"> 2007.</t>
  </si>
  <si>
    <t>2008.</t>
  </si>
  <si>
    <t>Rezanje žila</t>
  </si>
  <si>
    <t>Požari i eksplozije</t>
  </si>
  <si>
    <t>Smrtno stradali</t>
  </si>
  <si>
    <t>Lakše ozlijeđene</t>
  </si>
  <si>
    <t>Materijalna šteta ('000.000)</t>
  </si>
  <si>
    <t>Fires and technological explosions</t>
  </si>
  <si>
    <t>Fires and explosions</t>
  </si>
  <si>
    <t>Killed</t>
  </si>
  <si>
    <t>Material damage ('000.000)</t>
  </si>
  <si>
    <t>294.a</t>
  </si>
  <si>
    <t>294.b</t>
  </si>
  <si>
    <t xml:space="preserve">Thefts by facilities  </t>
  </si>
  <si>
    <t>Thefts</t>
  </si>
  <si>
    <t>Reported</t>
  </si>
  <si>
    <t>Resolved</t>
  </si>
  <si>
    <t>From houses and flats</t>
  </si>
  <si>
    <t>From motor vehicles</t>
  </si>
  <si>
    <t>From shops</t>
  </si>
  <si>
    <t>From offices</t>
  </si>
  <si>
    <t>From catering establishments</t>
  </si>
  <si>
    <t>From schools</t>
  </si>
  <si>
    <t>Of motor vehicles</t>
  </si>
  <si>
    <t>Of bicycles</t>
  </si>
  <si>
    <t>Pickpocketing</t>
  </si>
  <si>
    <t>From other facilities</t>
  </si>
  <si>
    <t>TOTAL</t>
  </si>
  <si>
    <t xml:space="preserve">Material damage in robberies </t>
  </si>
  <si>
    <t>Robbery</t>
  </si>
  <si>
    <t>Post offices</t>
  </si>
  <si>
    <t>Banks</t>
  </si>
  <si>
    <t>Exchange offices</t>
  </si>
  <si>
    <t>Houses and flats</t>
  </si>
  <si>
    <t>Shops</t>
  </si>
  <si>
    <t>Petrol stations</t>
  </si>
  <si>
    <t>Kiosks</t>
  </si>
  <si>
    <t>Residential buildings</t>
  </si>
  <si>
    <t>Open area</t>
  </si>
  <si>
    <t>Other</t>
  </si>
  <si>
    <t>Overview of basic road traffic safety indicators</t>
  </si>
  <si>
    <t>Basic indicators</t>
  </si>
  <si>
    <t>Years</t>
  </si>
  <si>
    <t>Traffic Accidents</t>
  </si>
  <si>
    <t>Increase - decrease in relation to previous year</t>
  </si>
  <si>
    <t>With casualties:</t>
  </si>
  <si>
    <t>With killed persons</t>
  </si>
  <si>
    <t>With injured persons</t>
  </si>
  <si>
    <t xml:space="preserve"> With material damage</t>
  </si>
  <si>
    <t>Injured and killed persons:</t>
  </si>
  <si>
    <t xml:space="preserve">Killed </t>
  </si>
  <si>
    <t>Seriously injured</t>
  </si>
  <si>
    <t>Slightly injured</t>
  </si>
  <si>
    <t>Distribution of thefts and seizures of motor vehicles by Police Administration</t>
  </si>
  <si>
    <t>Police Administration</t>
  </si>
  <si>
    <t xml:space="preserve">Zagreb </t>
  </si>
  <si>
    <t xml:space="preserve">Split-Dalmatia </t>
  </si>
  <si>
    <t xml:space="preserve">Primorje-Gorski Kotar </t>
  </si>
  <si>
    <t xml:space="preserve">Osijek-Baranja </t>
  </si>
  <si>
    <t xml:space="preserve">Istra </t>
  </si>
  <si>
    <t xml:space="preserve">Dubrovnik-Neretva </t>
  </si>
  <si>
    <t xml:space="preserve">Karlovac </t>
  </si>
  <si>
    <t xml:space="preserve">Sisak-Moslavina </t>
  </si>
  <si>
    <t xml:space="preserve">Šibenik-Knin </t>
  </si>
  <si>
    <t xml:space="preserve">Vukovar-Srijem </t>
  </si>
  <si>
    <t xml:space="preserve">Zadar </t>
  </si>
  <si>
    <t xml:space="preserve">Bjelovar-Bilogora </t>
  </si>
  <si>
    <t xml:space="preserve">Sl.Brod-Posavina </t>
  </si>
  <si>
    <t xml:space="preserve">Koprivnica-Križevci </t>
  </si>
  <si>
    <t xml:space="preserve">Krapina-Zagorje </t>
  </si>
  <si>
    <t xml:space="preserve">Lika-Senj </t>
  </si>
  <si>
    <t xml:space="preserve">Međimurje </t>
  </si>
  <si>
    <t xml:space="preserve">Požega-Slavonia </t>
  </si>
  <si>
    <t xml:space="preserve">Varaždin </t>
  </si>
  <si>
    <t xml:space="preserve">Burglaries by types of facilities burgled </t>
  </si>
  <si>
    <t>Motor vehicles</t>
  </si>
  <si>
    <t>Catering establishments</t>
  </si>
  <si>
    <t>Kindergartens and schools</t>
  </si>
  <si>
    <t>Other facilities</t>
  </si>
  <si>
    <t>Crimes by Police Administration</t>
  </si>
  <si>
    <t>Year</t>
  </si>
  <si>
    <t>Total</t>
  </si>
  <si>
    <t>Sex</t>
  </si>
  <si>
    <t>Method of commitment</t>
  </si>
  <si>
    <t>Age of the committer</t>
  </si>
  <si>
    <t>Completed</t>
  </si>
  <si>
    <t>Tried</t>
  </si>
  <si>
    <t>male</t>
  </si>
  <si>
    <t>female</t>
  </si>
  <si>
    <t>Hanging</t>
  </si>
  <si>
    <t>Firing</t>
  </si>
  <si>
    <t>Jumping into water</t>
  </si>
  <si>
    <t>Poisoning</t>
  </si>
  <si>
    <t>Stabbing</t>
  </si>
  <si>
    <t>Jumping in front of the train</t>
  </si>
  <si>
    <t>jumping from a building</t>
  </si>
  <si>
    <t>Cutting of wrist veins</t>
  </si>
  <si>
    <t>up to 14</t>
  </si>
  <si>
    <t>over 65</t>
  </si>
  <si>
    <t xml:space="preserve">Misdemeanour </t>
  </si>
  <si>
    <t>Number of Misdemeanour</t>
  </si>
  <si>
    <t>Firearms Act</t>
  </si>
  <si>
    <t>Public Assembly Act</t>
  </si>
  <si>
    <t>Act on Prevention of Sporting Events Violent Behavior</t>
  </si>
  <si>
    <t>Act on Explosive Substances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</si>
  <si>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</si>
  <si>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</si>
  <si>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</si>
  <si>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</si>
  <si>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</si>
  <si>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</si>
  <si>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</si>
  <si>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Foreign Exchange Act</t>
  </si>
  <si>
    <t>Customs Act</t>
  </si>
  <si>
    <t>Domestic Act</t>
  </si>
  <si>
    <t>Act on Protection from Domestic Violence</t>
  </si>
  <si>
    <t>Act on Security Services</t>
  </si>
  <si>
    <t>Act on Insurance</t>
  </si>
  <si>
    <t>Other Acts</t>
  </si>
  <si>
    <t>YEAR</t>
  </si>
  <si>
    <t>TOTAL COLUMNS (3 - 27)</t>
  </si>
  <si>
    <t>Number of misdemeanours</t>
  </si>
  <si>
    <t>Performance, reproduction, carrying or transferring of symbols etc. art. 5</t>
  </si>
  <si>
    <t xml:space="preserve">Impertinant behaviour art. 6 </t>
  </si>
  <si>
    <t>Enabling prostitution art. 7</t>
  </si>
  <si>
    <t>Engaging in gambling and other misdemenours  art. 8</t>
  </si>
  <si>
    <t xml:space="preserve">Engaging in           art.. 11  </t>
  </si>
  <si>
    <t>Engaging in prostitution - art. 12</t>
  </si>
  <si>
    <t>Fight, quarrel, shouting and other breaches of public order art.13</t>
  </si>
  <si>
    <t>Offences against public morality - art. 14</t>
  </si>
  <si>
    <t>Accessing, taking photographs of, staying at etc. a place where this is forbidden - art. 15</t>
  </si>
  <si>
    <t>Spreading false and alarming rumours -art. 16</t>
  </si>
  <si>
    <t>Belittling of  art. 17</t>
  </si>
  <si>
    <t>Destroying, damaging, removing or preventing of putting up announcements or objects  - art. 18</t>
  </si>
  <si>
    <t>Giving alcoholic beverages to                   art. 19</t>
  </si>
  <si>
    <t>Publicly engaging in        art. 20</t>
  </si>
  <si>
    <t>Illicit firing etc. - art. 21</t>
  </si>
  <si>
    <t>Not leaving a group at the request of a police or army officer  - art. 23</t>
  </si>
  <si>
    <t>Not preventing breach of public order in a catering establishment etc. by a responsible person . - art. 28</t>
  </si>
  <si>
    <t>Keeping animals without supervision - art. 30</t>
  </si>
  <si>
    <t xml:space="preserve">Other misdemeanours </t>
  </si>
  <si>
    <t>Violations of public order  (local regulations)</t>
  </si>
  <si>
    <t>vagrancy</t>
  </si>
  <si>
    <t>beggary</t>
  </si>
  <si>
    <t>fight</t>
  </si>
  <si>
    <t>quarrel, shouting etc.</t>
  </si>
  <si>
    <t>police officers</t>
  </si>
  <si>
    <t>other state bodies and officials</t>
  </si>
  <si>
    <t>persons under the influence of alcohol</t>
  </si>
  <si>
    <t>minors</t>
  </si>
  <si>
    <t>drunkenness</t>
  </si>
  <si>
    <t>drug abuse</t>
  </si>
  <si>
    <t>Criminal offences the proceedings of which are instituted ex officio</t>
  </si>
  <si>
    <t>Title/ Article</t>
  </si>
  <si>
    <t>Legal name of criminal offence</t>
  </si>
  <si>
    <t>Average</t>
  </si>
  <si>
    <t>Average - % out of total</t>
  </si>
  <si>
    <t>X. Criminal offences against life and limb</t>
  </si>
  <si>
    <t>Murder</t>
  </si>
  <si>
    <t>Murder - attempt</t>
  </si>
  <si>
    <t>Aggravated murder</t>
  </si>
  <si>
    <t>Aggravated murder attempt</t>
  </si>
  <si>
    <t>Manslaughter</t>
  </si>
  <si>
    <t>Infanticide</t>
  </si>
  <si>
    <t>Killing on request</t>
  </si>
  <si>
    <t>Negligent homicide</t>
  </si>
  <si>
    <t>Participating in suicide</t>
  </si>
  <si>
    <t>Unlawful termination of pregnancy</t>
  </si>
  <si>
    <t>Bodily injury</t>
  </si>
  <si>
    <t>Aggravated bodily injury</t>
  </si>
  <si>
    <t>Bodily injury in heat of passion</t>
  </si>
  <si>
    <t>Negligent bodily injury</t>
  </si>
  <si>
    <t>Instituting of criminal proceedings for criminal offences of bodily injury</t>
  </si>
  <si>
    <t>Participation in an affray</t>
  </si>
  <si>
    <t>Failure to render aid</t>
  </si>
  <si>
    <t>Deserting a helpless person</t>
  </si>
  <si>
    <t xml:space="preserve">XI. Criminal offences against the freedom and rights of man and of the citizen </t>
  </si>
  <si>
    <t>Violating the right to peaceful assembly and public protest</t>
  </si>
  <si>
    <t>Violating the freedom of association</t>
  </si>
  <si>
    <t>Violation of the right to strike</t>
  </si>
  <si>
    <t>Violation of the right to submit complaints and petitions</t>
  </si>
  <si>
    <t>Violation of the right to work and other labour-related rights</t>
  </si>
  <si>
    <t>Violation of the right to health care and disability protection</t>
  </si>
  <si>
    <t>Abuse of the right to vote</t>
  </si>
  <si>
    <t>Destruction of ballot documentation</t>
  </si>
  <si>
    <t>Electoral fraud</t>
  </si>
  <si>
    <t>Infringement of the inviolability of the person's home</t>
  </si>
  <si>
    <t>Unlawful search</t>
  </si>
  <si>
    <t>Unlawful deprivation of freedom</t>
  </si>
  <si>
    <t>Kidnapping</t>
  </si>
  <si>
    <t>Extortion of statements by coercion</t>
  </si>
  <si>
    <t>Maltreatment in the execution of duty or public authority</t>
  </si>
  <si>
    <t>Coercion</t>
  </si>
  <si>
    <t xml:space="preserve">Threat </t>
  </si>
  <si>
    <t>Violating of privacy of correspondence and other pieces of mail</t>
  </si>
  <si>
    <t>Unauthorised recording and eavesdropping</t>
  </si>
  <si>
    <t>Unauthorised use of personal data</t>
  </si>
  <si>
    <t>Disturbing the peace of the deceased</t>
  </si>
  <si>
    <t xml:space="preserve">XII. Criminal offences against the Republic of Croatia </t>
  </si>
  <si>
    <t>Anti-state terrorism</t>
  </si>
  <si>
    <t>Armed rebellion</t>
  </si>
  <si>
    <t>Act of sabotage</t>
  </si>
  <si>
    <t>Disclosure of state secrets</t>
  </si>
  <si>
    <t>Publishing the contents of a state or military secret</t>
  </si>
  <si>
    <t>Espionage</t>
  </si>
  <si>
    <t>Damaging the reputation of the Republic of Croatia</t>
  </si>
  <si>
    <t>Preparation of criminal offences against the Republic of Croatia</t>
  </si>
  <si>
    <t>XIII. Criminal offences against valuables protected by international law</t>
  </si>
  <si>
    <t>Genocide</t>
  </si>
  <si>
    <t>War crime against the civilian population</t>
  </si>
  <si>
    <t xml:space="preserve">War crime against the wounded and sick </t>
  </si>
  <si>
    <t>War crime against prisoners of war</t>
  </si>
  <si>
    <t>Brutal treatment of the wounded, sick and prisoners of war</t>
  </si>
  <si>
    <t>Destruction of cultural objects or of facilities containing cultural objects</t>
  </si>
  <si>
    <t>Command liability</t>
  </si>
  <si>
    <t>International terrorism</t>
  </si>
  <si>
    <t xml:space="preserve">Endangering the safety of internationally protected persons </t>
  </si>
  <si>
    <t>Taking of hostages</t>
  </si>
  <si>
    <t>Misuse of nuclear materials</t>
  </si>
  <si>
    <t>Abuse of narcotic drugs</t>
  </si>
  <si>
    <t>Racial and other discrimination</t>
  </si>
  <si>
    <t>Trafficking in human beings and slavery</t>
  </si>
  <si>
    <t>Illegal transfer of persons across the state border</t>
  </si>
  <si>
    <t xml:space="preserve">International prostitution </t>
  </si>
  <si>
    <t xml:space="preserve">Endangering the safety of international air traffic and maritime navigation </t>
  </si>
  <si>
    <t>Damaging the reputation of a foreign state and international organisation</t>
  </si>
  <si>
    <t>Association for the purpose of committing criminal offences against the values protected by international laws</t>
  </si>
  <si>
    <t>Prosjek</t>
  </si>
  <si>
    <t>Prometne nesreće</t>
  </si>
  <si>
    <t>S ozlijeđenima</t>
  </si>
  <si>
    <t>S materijalnom štetom</t>
  </si>
  <si>
    <t>S nastradalim osobama:</t>
  </si>
  <si>
    <t>Poginuli</t>
  </si>
  <si>
    <t>S poginulima</t>
  </si>
  <si>
    <t>Teško ozlijeđeni</t>
  </si>
  <si>
    <t>Lakše ozlijeđeni</t>
  </si>
  <si>
    <t>Osnovni pokazatelji</t>
  </si>
  <si>
    <t>Pregled osnovnih pokazatelja sigurnosti prometa na cestama</t>
  </si>
  <si>
    <t>Ozlijeđene i poginule osobe:</t>
  </si>
  <si>
    <t>132.</t>
  </si>
  <si>
    <t>117.</t>
  </si>
  <si>
    <t>201.</t>
  </si>
  <si>
    <t xml:space="preserve">119. </t>
  </si>
  <si>
    <t xml:space="preserve">132. </t>
  </si>
  <si>
    <t>Violation of the Freedom to Vote</t>
  </si>
  <si>
    <t>Denial of the Right to Vote</t>
  </si>
  <si>
    <t>Violation of the Secrecy of the Ballot</t>
  </si>
  <si>
    <t>Disclosure of Professional Secrets Without Authorization</t>
  </si>
  <si>
    <t>Torture and Other Cruel, Inhuman or Degrading Treatment</t>
  </si>
  <si>
    <t>Exposure of Personal or Family Conditions</t>
  </si>
  <si>
    <t>Thwarting Prohibitions Contained in Security Measures and Legal Consequences of Conviction</t>
  </si>
  <si>
    <t>XIV. Criminal offences against sexual freedom and morality</t>
  </si>
  <si>
    <t>Rape</t>
  </si>
  <si>
    <t>Rape attempt</t>
  </si>
  <si>
    <t>Sexual intercourse with a helpless person</t>
  </si>
  <si>
    <t>Sexual intercourse by duress</t>
  </si>
  <si>
    <t>Sexual intercourse by abuse of position</t>
  </si>
  <si>
    <t>Sexual intercourse with a child</t>
  </si>
  <si>
    <t>Lewd acts</t>
  </si>
  <si>
    <t>Satisfying lust in the presence of a child or a juvenile</t>
  </si>
  <si>
    <t>Pandering</t>
  </si>
  <si>
    <t>Abuse of children or juveniles in pornography</t>
  </si>
  <si>
    <t>Introducing pornography to children</t>
  </si>
  <si>
    <t>Child pornography on computer system or network</t>
  </si>
  <si>
    <t>Incest - juveniles</t>
  </si>
  <si>
    <t xml:space="preserve">XV. Criminal offences against honour and reputation </t>
  </si>
  <si>
    <t>Insult</t>
  </si>
  <si>
    <t>Defamation</t>
  </si>
  <si>
    <t>XVI. Criminal offences against marriage, family and youth</t>
  </si>
  <si>
    <t>Bigamy</t>
  </si>
  <si>
    <t>Breach of family obligations</t>
  </si>
  <si>
    <t>Failure to provide maintenance</t>
  </si>
  <si>
    <t>Abduction of a child or a juvenile</t>
  </si>
  <si>
    <t>Change of family status</t>
  </si>
  <si>
    <t>Child desertion</t>
  </si>
  <si>
    <t>Neglect and maltreatment of a child or a juvenile</t>
  </si>
  <si>
    <t>Nonmarital cohabitation with a juvenile</t>
  </si>
  <si>
    <t>Obstruction and failure to perform measures to protect a child or a juvenile</t>
  </si>
  <si>
    <t>Violent conduct within a family</t>
  </si>
  <si>
    <t xml:space="preserve">XVII. Criminal offences against property </t>
  </si>
  <si>
    <t xml:space="preserve">Theft </t>
  </si>
  <si>
    <t>Aggravated theft (total)</t>
  </si>
  <si>
    <t>217. par 1</t>
  </si>
  <si>
    <t>Aggravated theft</t>
  </si>
  <si>
    <t>217. par 2</t>
  </si>
  <si>
    <t>217. par 3</t>
  </si>
  <si>
    <t>217. par 4</t>
  </si>
  <si>
    <t>Impertinent theft</t>
  </si>
  <si>
    <t xml:space="preserve">Robbery </t>
  </si>
  <si>
    <t>Theft by coercion</t>
  </si>
  <si>
    <t>Embezzlement</t>
  </si>
  <si>
    <t>Seizure of a motor vehicle</t>
  </si>
  <si>
    <t>Malicious mischief</t>
  </si>
  <si>
    <t>Damage of data and the use of data of another</t>
  </si>
  <si>
    <t>Computer forgery</t>
  </si>
  <si>
    <t>Fraud</t>
  </si>
  <si>
    <t>Computer fraud</t>
  </si>
  <si>
    <t>Misuse of insurance</t>
  </si>
  <si>
    <t>Misuse of a check or a credit card</t>
  </si>
  <si>
    <t>Misuse of confidence</t>
  </si>
  <si>
    <t>Violation of another person's rights</t>
  </si>
  <si>
    <t>Violation of copyright and the rights of performing artists</t>
  </si>
  <si>
    <t>Illicit use of an author's work or an artistic performance</t>
  </si>
  <si>
    <t>Violation of the rights of producers of audio or video recordings and the rights related to radio broadcasting</t>
  </si>
  <si>
    <t>Violation of patent rights</t>
  </si>
  <si>
    <t>Usurious contract</t>
  </si>
  <si>
    <t xml:space="preserve">Extortion </t>
  </si>
  <si>
    <t>Blackmail</t>
  </si>
  <si>
    <t>Concealing</t>
  </si>
  <si>
    <t>XVIII. Criminal offences against people's health</t>
  </si>
  <si>
    <t>Transmission of contagious diseases</t>
  </si>
  <si>
    <t>Medical malpractice</t>
  </si>
  <si>
    <t xml:space="preserve">Illicit transplantation of parts of human body </t>
  </si>
  <si>
    <t>Failure to render medical aid</t>
  </si>
  <si>
    <t>Quackery</t>
  </si>
  <si>
    <t>Preparation and production of hazardous drugs</t>
  </si>
  <si>
    <t xml:space="preserve">Carelessness in preparation and dispensing of drugs </t>
  </si>
  <si>
    <t>Production and circulating of harmful foodstuffs</t>
  </si>
  <si>
    <t>Careless inspection of meat</t>
  </si>
  <si>
    <t>Serious criminal offences against people's health</t>
  </si>
  <si>
    <t>XIX. Criminal offences against the environment</t>
  </si>
  <si>
    <t>Environmental pollution</t>
  </si>
  <si>
    <t>Endangering the environment by waste disposal</t>
  </si>
  <si>
    <t>Unlawful construction</t>
  </si>
  <si>
    <t>Endangering  the environment with installation</t>
  </si>
  <si>
    <t xml:space="preserve">Transmission of contagious diseases among animals and plants </t>
  </si>
  <si>
    <t>Veterinary malpractice</t>
  </si>
  <si>
    <t>Poaching game</t>
  </si>
  <si>
    <t>Poaching fish</t>
  </si>
  <si>
    <t>Torturing animals</t>
  </si>
  <si>
    <t>Devastation of forests</t>
  </si>
  <si>
    <t>Unlawful exploitation of mineral resources</t>
  </si>
  <si>
    <t>XX. Criminal offences against the general safety of people, property and traffic</t>
  </si>
  <si>
    <t>Endangering life and property by dangerous public acts or means</t>
  </si>
  <si>
    <t>Destruction or damage of public utility installations</t>
  </si>
  <si>
    <t xml:space="preserve">Damage of safety equipment at work </t>
  </si>
  <si>
    <t>Dangerous execution of construction works</t>
  </si>
  <si>
    <t>Handling publicly dangerous substances</t>
  </si>
  <si>
    <t xml:space="preserve">Destroying or damaging danger signs </t>
  </si>
  <si>
    <t>Failure to avert a danger</t>
  </si>
  <si>
    <t xml:space="preserve">Serious criminal offences against public safety </t>
  </si>
  <si>
    <t>Endangering road traffic</t>
  </si>
  <si>
    <t>Failure to render aid to a person who suffers serious bodily injury in a traffic accident</t>
  </si>
  <si>
    <t xml:space="preserve">Offering a bribe in economic or other transactions </t>
  </si>
  <si>
    <t>Receiving a bribe in economic or other transactions</t>
  </si>
  <si>
    <t xml:space="preserve">XXI. Criminal offences against the safety of payment and business operations </t>
  </si>
  <si>
    <t>Counterfeiting of money</t>
  </si>
  <si>
    <t>Counterfeiting of securities</t>
  </si>
  <si>
    <t xml:space="preserve">116. </t>
  </si>
  <si>
    <t xml:space="preserve">117. </t>
  </si>
  <si>
    <t>119.</t>
  </si>
  <si>
    <t>308.</t>
  </si>
  <si>
    <t>176.</t>
  </si>
  <si>
    <t>Counterfeiting of value tokens</t>
  </si>
  <si>
    <t>Manufacturing, supplying, possessing, selling or providing of instruments of forgery</t>
  </si>
  <si>
    <t>Forgery of trademarks, measures and weights</t>
  </si>
  <si>
    <t>Money laundering</t>
  </si>
  <si>
    <t>Violating equality in performing economic activities</t>
  </si>
  <si>
    <t>Preference of creditors</t>
  </si>
  <si>
    <t>Causing bankruptcy</t>
  </si>
  <si>
    <t>Malpractice in bankruptcy proceedings</t>
  </si>
  <si>
    <t>Deceiving buyers</t>
  </si>
  <si>
    <t>Infringement of  industrial property rights and unauthorized use of another's company name</t>
  </si>
  <si>
    <t>Evasion of tax and other levies</t>
  </si>
  <si>
    <t xml:space="preserve">Violation of the obligation to keep business books </t>
  </si>
  <si>
    <t xml:space="preserve">Abuse of a monopolistic position in the market </t>
  </si>
  <si>
    <t>Unfair competition in  foreign trade operations</t>
  </si>
  <si>
    <t>Illegal trade in gold</t>
  </si>
  <si>
    <t>Unconscientious business activities</t>
  </si>
  <si>
    <t>Abuse of powers in business activities</t>
  </si>
  <si>
    <t>Fraud in business activities</t>
  </si>
  <si>
    <t>Conclusion of an unfavourable contract</t>
  </si>
  <si>
    <t xml:space="preserve">Disclosure and unauthorised procurement of a business secret </t>
  </si>
  <si>
    <t>Illicit manufacturing</t>
  </si>
  <si>
    <t>Illicit trade</t>
  </si>
  <si>
    <t>Avoiding customs control</t>
  </si>
  <si>
    <t xml:space="preserve">XXII. Criminal offences against justice </t>
  </si>
  <si>
    <t xml:space="preserve">Failure to report the preparation of a criminal offence </t>
  </si>
  <si>
    <t xml:space="preserve">Failure to report a criminal offence </t>
  </si>
  <si>
    <t xml:space="preserve">Assistance to the perpetrator following the perpetration of a criminal offence </t>
  </si>
  <si>
    <t>False report of a criminal offence</t>
  </si>
  <si>
    <t>Making a false statement</t>
  </si>
  <si>
    <t>Obstruction of evidence</t>
  </si>
  <si>
    <t>Breach of secrecy of proceedings</t>
  </si>
  <si>
    <t>Escape of a detained person</t>
  </si>
  <si>
    <t>Obstruction of justice</t>
  </si>
  <si>
    <t>Unlicensed legal services</t>
  </si>
  <si>
    <t xml:space="preserve">XXIII. Criminal offences against authenticity of documents </t>
  </si>
  <si>
    <t>Forgery of a document</t>
  </si>
  <si>
    <t>Forgery of an official document</t>
  </si>
  <si>
    <t>Special cases of forgery of a document</t>
  </si>
  <si>
    <t>Making, supplying, possessing, selling or providing means of forging documents</t>
  </si>
  <si>
    <t>Certification of untrue content</t>
  </si>
  <si>
    <t>Issuance and use of false medical or veterinary health certificates</t>
  </si>
  <si>
    <t>XXIV. Criminal offences against public order</t>
  </si>
  <si>
    <t>Obstructing an official in the performance of official duty</t>
  </si>
  <si>
    <t>Attacking an official</t>
  </si>
  <si>
    <t>Participation in a group obstructing or attacking an official</t>
  </si>
  <si>
    <t>Incitement to resistance</t>
  </si>
  <si>
    <t xml:space="preserve">Spreading false and alarming rumours </t>
  </si>
  <si>
    <t>Removal and damage of an official seal and mark</t>
  </si>
  <si>
    <t xml:space="preserve">Removal or destruction of an official seal or an official document </t>
  </si>
  <si>
    <t xml:space="preserve">Damage, destruction and illegal export of a piece of cultural or natural heritage </t>
  </si>
  <si>
    <t>Illicit research activities and usurpation of cultural heritage</t>
  </si>
  <si>
    <t xml:space="preserve">Destroying or hiding of archival material </t>
  </si>
  <si>
    <t>False impersonation</t>
  </si>
  <si>
    <t>Autocracy</t>
  </si>
  <si>
    <t>Illegal debt collection</t>
  </si>
  <si>
    <t>Violent behaviour</t>
  </si>
  <si>
    <t>Conspiracy to commit a criminal offence</t>
  </si>
  <si>
    <t>Associating for the purpose to commit criminal offences</t>
  </si>
  <si>
    <t>Making and supplying weapons and instruments intended for the perpetration of a criminal offence</t>
  </si>
  <si>
    <t>Illicit possession of weapons and explosive substances</t>
  </si>
  <si>
    <t>Participating in a group committing a criminal offence</t>
  </si>
  <si>
    <t>XXV. Criminal offences against official duty</t>
  </si>
  <si>
    <t>Abuse of office and official authority</t>
  </si>
  <si>
    <t>Abuse in performing governmental duty</t>
  </si>
  <si>
    <t>Negligent performance of duty</t>
  </si>
  <si>
    <t>Violation of s duty to guard the state border</t>
  </si>
  <si>
    <t>Illegal intercession</t>
  </si>
  <si>
    <t>Fraud in the performance of a duty</t>
  </si>
  <si>
    <t>Unauthorised use</t>
  </si>
  <si>
    <t>Accepting a bribe</t>
  </si>
  <si>
    <t>Offering a bribe</t>
  </si>
  <si>
    <t>Unlawful appropriation of objects during inspection, search or enforcement proceedings</t>
  </si>
  <si>
    <t>Illegal collection and payment</t>
  </si>
  <si>
    <t>Disclosure of an official secret</t>
  </si>
  <si>
    <t>XXVI. Criminal offences against the armed forces of the Republic of Croatia</t>
  </si>
  <si>
    <t xml:space="preserve">Failure and refusal to execute an order </t>
  </si>
  <si>
    <t>Resisting a superior</t>
  </si>
  <si>
    <t>Resisting a sentry, guard, patrol, military person on duty or on similar assignments</t>
  </si>
  <si>
    <t>Assault against a military person discharging his official duty</t>
  </si>
  <si>
    <t>Maltreatment of a subordinate or a military person of a lower rank</t>
  </si>
  <si>
    <t xml:space="preserve">Infringement of sentry, patrol or other similar duty </t>
  </si>
  <si>
    <t>Submission of false reports and information</t>
  </si>
  <si>
    <t>Failure to undertake measures for the protection of a military unit</t>
  </si>
  <si>
    <t>Failure to ensure safety in performing military exercises</t>
  </si>
  <si>
    <t>Defaulting order and evasion of military service</t>
  </si>
  <si>
    <t>Evasion of military service by mutilation or deception</t>
  </si>
  <si>
    <t xml:space="preserve">Arbitrary abandonment or desertion of a military unit or service </t>
  </si>
  <si>
    <t>Failure to fulfil material obligations</t>
  </si>
  <si>
    <t>Irregular and careless treatment of entrusted arms</t>
  </si>
  <si>
    <t xml:space="preserve">Illegal disposition of entrusted arms </t>
  </si>
  <si>
    <t>Theft of arms or parts of a means of combat</t>
  </si>
  <si>
    <t>Disclosure of a military secret</t>
  </si>
  <si>
    <t>Trespass of military installations and unauthorised making of sketches or drawings of military installations or means of combat</t>
  </si>
  <si>
    <t>Special laws</t>
  </si>
  <si>
    <t>*Reported criminal offences are all criminal offences reported to the police or discovered by the police during their own activities.</t>
  </si>
  <si>
    <t>**Resolved criminal offences are those  the police have identified the suspect of in the report year, regardless of when the crime was reported.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</si>
  <si>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</si>
  <si>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</si>
  <si>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</si>
  <si>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</si>
  <si>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</si>
  <si>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</si>
  <si>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</si>
  <si>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</si>
  <si>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Prijavljeno</t>
  </si>
  <si>
    <t>Razriješeno</t>
  </si>
  <si>
    <t>90.</t>
  </si>
  <si>
    <t>90./33.</t>
  </si>
  <si>
    <t>91.</t>
  </si>
  <si>
    <t>91./33</t>
  </si>
  <si>
    <t xml:space="preserve">92.  </t>
  </si>
  <si>
    <t xml:space="preserve">93. </t>
  </si>
  <si>
    <t xml:space="preserve">94. </t>
  </si>
  <si>
    <t xml:space="preserve">95.  </t>
  </si>
  <si>
    <t>96.</t>
  </si>
  <si>
    <t xml:space="preserve">97. </t>
  </si>
  <si>
    <t>98.</t>
  </si>
  <si>
    <t>99.</t>
  </si>
  <si>
    <t xml:space="preserve">100. </t>
  </si>
  <si>
    <t>101.</t>
  </si>
  <si>
    <t>103.</t>
  </si>
  <si>
    <t>104.</t>
  </si>
  <si>
    <t>105.</t>
  </si>
  <si>
    <t xml:space="preserve">108. </t>
  </si>
  <si>
    <t xml:space="preserve">109. </t>
  </si>
  <si>
    <t>111.</t>
  </si>
  <si>
    <t xml:space="preserve">112. </t>
  </si>
  <si>
    <t xml:space="preserve">114. </t>
  </si>
  <si>
    <t>2009.</t>
  </si>
  <si>
    <t xml:space="preserve">115. </t>
  </si>
  <si>
    <t xml:space="preserve">118. </t>
  </si>
  <si>
    <t xml:space="preserve">120.  </t>
  </si>
  <si>
    <t>121.</t>
  </si>
  <si>
    <t xml:space="preserve">122. </t>
  </si>
  <si>
    <t xml:space="preserve">123. </t>
  </si>
  <si>
    <t xml:space="preserve">124. </t>
  </si>
  <si>
    <t xml:space="preserve">125.  </t>
  </si>
  <si>
    <t xml:space="preserve">126. </t>
  </si>
  <si>
    <t>127.</t>
  </si>
  <si>
    <t>128.</t>
  </si>
  <si>
    <t>129.</t>
  </si>
  <si>
    <t xml:space="preserve">130. </t>
  </si>
  <si>
    <t xml:space="preserve">131. </t>
  </si>
  <si>
    <t xml:space="preserve">133. </t>
  </si>
  <si>
    <t xml:space="preserve">134. </t>
  </si>
  <si>
    <t xml:space="preserve">141. </t>
  </si>
  <si>
    <t>142.</t>
  </si>
  <si>
    <t>143.</t>
  </si>
  <si>
    <t>144.</t>
  </si>
  <si>
    <t>145.</t>
  </si>
  <si>
    <t>146.</t>
  </si>
  <si>
    <t>151.</t>
  </si>
  <si>
    <t>156.</t>
  </si>
  <si>
    <t>158.</t>
  </si>
  <si>
    <t>159.</t>
  </si>
  <si>
    <t>160.</t>
  </si>
  <si>
    <t>165.</t>
  </si>
  <si>
    <t>167.</t>
  </si>
  <si>
    <t>-</t>
  </si>
  <si>
    <t xml:space="preserve">169. </t>
  </si>
  <si>
    <t>170.</t>
  </si>
  <si>
    <t>171.</t>
  </si>
  <si>
    <t xml:space="preserve">172. </t>
  </si>
  <si>
    <t>173.</t>
  </si>
  <si>
    <t>174.</t>
  </si>
  <si>
    <t>175.</t>
  </si>
  <si>
    <t>177.</t>
  </si>
  <si>
    <t>178.</t>
  </si>
  <si>
    <t>181.</t>
  </si>
  <si>
    <t>186.</t>
  </si>
  <si>
    <t>188.</t>
  </si>
  <si>
    <t xml:space="preserve">188./33. 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</si>
  <si>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</si>
  <si>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</si>
  <si>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</si>
  <si>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</si>
  <si>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</si>
  <si>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</si>
  <si>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</si>
  <si>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</si>
  <si>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</si>
  <si>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197 a</t>
  </si>
  <si>
    <t>198.</t>
  </si>
  <si>
    <t>199.</t>
  </si>
  <si>
    <t>200.</t>
  </si>
  <si>
    <t>206.</t>
  </si>
  <si>
    <t>208.</t>
  </si>
  <si>
    <t>209.</t>
  </si>
  <si>
    <t>210.</t>
  </si>
  <si>
    <t>211.</t>
  </si>
  <si>
    <t>212.</t>
  </si>
  <si>
    <t>213.</t>
  </si>
  <si>
    <t>214.</t>
  </si>
  <si>
    <t>215.</t>
  </si>
  <si>
    <t>215. a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</si>
  <si>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</si>
  <si>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</si>
  <si>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</si>
  <si>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</si>
  <si>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</si>
  <si>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</si>
  <si>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</si>
  <si>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</si>
  <si>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</si>
  <si>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 xml:space="preserve">225.   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</si>
  <si>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</si>
  <si>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</si>
  <si>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</si>
  <si>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</si>
  <si>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</si>
  <si>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</si>
  <si>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</si>
  <si>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</si>
  <si>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</si>
  <si>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</si>
  <si>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</si>
  <si>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238.</t>
  </si>
  <si>
    <t>240.</t>
  </si>
  <si>
    <t>242.</t>
  </si>
  <si>
    <t>243.</t>
  </si>
  <si>
    <t>244.</t>
  </si>
  <si>
    <t>245.</t>
  </si>
  <si>
    <t>246.</t>
  </si>
  <si>
    <t>247.</t>
  </si>
  <si>
    <t>248.</t>
  </si>
  <si>
    <t>250.</t>
  </si>
  <si>
    <t>252.</t>
  </si>
  <si>
    <t>252. a</t>
  </si>
  <si>
    <t>254.</t>
  </si>
  <si>
    <t>255.</t>
  </si>
  <si>
    <t>257.</t>
  </si>
  <si>
    <t>258.</t>
  </si>
  <si>
    <t>259.</t>
  </si>
  <si>
    <t>260.</t>
  </si>
  <si>
    <t>261.</t>
  </si>
  <si>
    <t>261 a</t>
  </si>
  <si>
    <t>263.</t>
  </si>
  <si>
    <t>264.</t>
  </si>
  <si>
    <t>265.</t>
  </si>
  <si>
    <t>266.</t>
  </si>
  <si>
    <t>267.</t>
  </si>
  <si>
    <t>268.</t>
  </si>
  <si>
    <t>269.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</si>
  <si>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</si>
  <si>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</si>
  <si>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</si>
  <si>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</si>
  <si>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</si>
  <si>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</si>
  <si>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</si>
  <si>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</si>
  <si>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</si>
  <si>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</si>
  <si>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</si>
  <si>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</si>
  <si>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</si>
  <si>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</si>
  <si>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</si>
  <si>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</si>
  <si>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</si>
  <si>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</si>
  <si>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</si>
  <si>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</si>
  <si>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</si>
  <si>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</si>
  <si>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</si>
  <si>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</si>
  <si>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</si>
  <si>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</si>
  <si>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</si>
  <si>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</si>
  <si>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</si>
  <si>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</si>
  <si>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</si>
  <si>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</si>
  <si>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</si>
  <si>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</si>
  <si>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307.</t>
  </si>
  <si>
    <t>309.</t>
  </si>
  <si>
    <t>310.</t>
  </si>
  <si>
    <t>311.</t>
  </si>
  <si>
    <t>312.</t>
  </si>
  <si>
    <t>314.</t>
  </si>
  <si>
    <t>315.</t>
  </si>
  <si>
    <t>2013.</t>
  </si>
  <si>
    <t>IX.</t>
  </si>
  <si>
    <t>139.</t>
  </si>
  <si>
    <t>172.</t>
  </si>
  <si>
    <t>118.</t>
  </si>
  <si>
    <t>106.</t>
  </si>
  <si>
    <t>X.</t>
  </si>
  <si>
    <t>110.</t>
  </si>
  <si>
    <t>112.</t>
  </si>
  <si>
    <t>113.</t>
  </si>
  <si>
    <t>114.</t>
  </si>
  <si>
    <t>115.</t>
  </si>
  <si>
    <t>120.</t>
  </si>
  <si>
    <t>122.</t>
  </si>
  <si>
    <t>123.</t>
  </si>
  <si>
    <t>124.</t>
  </si>
  <si>
    <t>XI.</t>
  </si>
  <si>
    <t>XII.</t>
  </si>
  <si>
    <t>131.</t>
  </si>
  <si>
    <t>133.</t>
  </si>
  <si>
    <t>134.</t>
  </si>
  <si>
    <t>135.</t>
  </si>
  <si>
    <t>XIII.</t>
  </si>
  <si>
    <t>136.</t>
  </si>
  <si>
    <t>137.</t>
  </si>
  <si>
    <t>138.</t>
  </si>
  <si>
    <t>XIV.</t>
  </si>
  <si>
    <t>141.</t>
  </si>
  <si>
    <t>XVI.</t>
  </si>
  <si>
    <t>152.</t>
  </si>
  <si>
    <t>157.</t>
  </si>
  <si>
    <t>XVII.</t>
  </si>
  <si>
    <t>161.</t>
  </si>
  <si>
    <t>162.</t>
  </si>
  <si>
    <t>163.</t>
  </si>
  <si>
    <t>164.</t>
  </si>
  <si>
    <t>166.</t>
  </si>
  <si>
    <t>XVIII.</t>
  </si>
  <si>
    <t>179.</t>
  </si>
  <si>
    <t>XIX.</t>
  </si>
  <si>
    <t>180.</t>
  </si>
  <si>
    <t>183.</t>
  </si>
  <si>
    <t>184.</t>
  </si>
  <si>
    <t>185.</t>
  </si>
  <si>
    <t>191. a</t>
  </si>
  <si>
    <t>XX.</t>
  </si>
  <si>
    <t>202.</t>
  </si>
  <si>
    <t>203.</t>
  </si>
  <si>
    <t>204.</t>
  </si>
  <si>
    <t>205.</t>
  </si>
  <si>
    <t>XXI.</t>
  </si>
  <si>
    <t>XXII.</t>
  </si>
  <si>
    <t>225.</t>
  </si>
  <si>
    <t>XXIII.</t>
  </si>
  <si>
    <t>237.</t>
  </si>
  <si>
    <t>241.</t>
  </si>
  <si>
    <t>XXIV.</t>
  </si>
  <si>
    <t>251.</t>
  </si>
  <si>
    <t>253.</t>
  </si>
  <si>
    <t>256.</t>
  </si>
  <si>
    <t>XXV.</t>
  </si>
  <si>
    <t>270.</t>
  </si>
  <si>
    <t>XXVI.</t>
  </si>
  <si>
    <t>XXVII.</t>
  </si>
  <si>
    <t>XXVIII.</t>
  </si>
  <si>
    <t>XXIX.</t>
  </si>
  <si>
    <t>306.</t>
  </si>
  <si>
    <t>XXX.</t>
  </si>
  <si>
    <t>320.</t>
  </si>
  <si>
    <t>XXXI.</t>
  </si>
  <si>
    <t>XXXII.</t>
  </si>
  <si>
    <t>XXXIII.</t>
  </si>
  <si>
    <t>356.</t>
  </si>
  <si>
    <t>CRIMES AGAINST HUMANITY AND HUMAN DIGNITY</t>
  </si>
  <si>
    <t>War Crime</t>
  </si>
  <si>
    <t xml:space="preserve">Command Responsibility </t>
  </si>
  <si>
    <t>Public Incitement to Terrorism</t>
  </si>
  <si>
    <t>Trafficking in Human Beings</t>
  </si>
  <si>
    <t>CRIMINAL OFFENCES AGAINST LIFE  AND LIMB</t>
  </si>
  <si>
    <t>Aggravated Murder</t>
  </si>
  <si>
    <t xml:space="preserve">Negligent Homicide </t>
  </si>
  <si>
    <t>Participation in Suicide</t>
  </si>
  <si>
    <t>Unlawful Termination of Pregnancy</t>
  </si>
  <si>
    <t>Bodily Injury</t>
  </si>
  <si>
    <t>Serious Bodily Injury</t>
  </si>
  <si>
    <t>Particularly serious bodily injury</t>
  </si>
  <si>
    <t>Serious Bodily Injury Resulting in Death</t>
  </si>
  <si>
    <t>Serious Bodily Injury Caused by Negligence</t>
  </si>
  <si>
    <t>Participation in an Affray</t>
  </si>
  <si>
    <t>Failure to Render Assistance</t>
  </si>
  <si>
    <t>CRIMINAL OFFENCES AGAINST HUMAN RIGHTS AND FUNDAMENTAL FREEDOMS</t>
  </si>
  <si>
    <t>CRIMINAL OFFENCES AGAINST LABOUR RELATIONS AND SOCIAL INSURANCE</t>
  </si>
  <si>
    <t xml:space="preserve">Violation of the Right to Work </t>
  </si>
  <si>
    <t xml:space="preserve">Non-Payment of Salaries </t>
  </si>
  <si>
    <t xml:space="preserve">Workplace Mistreatment </t>
  </si>
  <si>
    <t>Violation of Social Insurance Rights</t>
  </si>
  <si>
    <t>Illegal Employment</t>
  </si>
  <si>
    <t>CRIMINAL OFFENCES AGAINST PERSONAL FREEDOM</t>
  </si>
  <si>
    <t>Unlawful Deprivation of Liberty</t>
  </si>
  <si>
    <t>Threat</t>
  </si>
  <si>
    <t>Stalking</t>
  </si>
  <si>
    <t>CRIMINAL OFFENCES AGAINST PRIVACY</t>
  </si>
  <si>
    <t xml:space="preserve">Violation of the Inviolability of the Home and Business Premises </t>
  </si>
  <si>
    <t>Violation of the Privacy of Correspondence and Other Parcels</t>
  </si>
  <si>
    <t>Unauthorised Audio Recording and Eavesdropping</t>
  </si>
  <si>
    <t>Unauthorised Taking of Pictures</t>
  </si>
  <si>
    <t>Unauthorised Disclosure of a Professional Secret</t>
  </si>
  <si>
    <t>Illegal Use of Personal Data</t>
  </si>
  <si>
    <t>CRIMINAL OFFENCES AGAINST SEXUAL FREEDOM</t>
  </si>
  <si>
    <t>Non-Consensual Sexual Intercourse</t>
  </si>
  <si>
    <t>Lewd Acts</t>
  </si>
  <si>
    <t>Sexual Harassment</t>
  </si>
  <si>
    <t>Prostitution</t>
  </si>
  <si>
    <t>CRIMINAL OFFENCES OF SEXUAL ABUSE
AND SEXUAL EXPLOITATION OF CHILDREN</t>
  </si>
  <si>
    <t>Sexual Abuse of a Child under the Age of Fifteen</t>
  </si>
  <si>
    <t xml:space="preserve">Sexual Abuse of a Child over the Age of Fifteen </t>
  </si>
  <si>
    <t>Satisfying Lust in the Presence of a Child
under the Age of Fifteen</t>
  </si>
  <si>
    <t xml:space="preserve">Child Enticement for the Purpose of Satisfying Sexual Needs </t>
  </si>
  <si>
    <t>Child Pandering</t>
  </si>
  <si>
    <t>Exploitation of Children for Pornography</t>
  </si>
  <si>
    <t>Exploitation of Children for Pornographic Performances</t>
  </si>
  <si>
    <t xml:space="preserve">Introducing Pornography to Children </t>
  </si>
  <si>
    <t>CRIMINAL OFFENCES AGAINST MARRIAGE,
FAMILY AND CHILDREN</t>
  </si>
  <si>
    <t>Enabling Nonmarital Cohabitation with a Child</t>
  </si>
  <si>
    <t xml:space="preserve">Violation of Duty of Maintenance </t>
  </si>
  <si>
    <t>Non-Implementation of the Decision for the Protection of Child Welfare</t>
  </si>
  <si>
    <t>Abduction of a Child</t>
  </si>
  <si>
    <t>Child Desertion</t>
  </si>
  <si>
    <t xml:space="preserve">Neglect and Abuse of the Rights of a Child </t>
  </si>
  <si>
    <t>Violation of the Privacy of a Child</t>
  </si>
  <si>
    <t>Incest</t>
  </si>
  <si>
    <t xml:space="preserve">CRIMINAL OFFENCES AGAINST THE HEALTH OF PEOPLE </t>
  </si>
  <si>
    <t>Medical Malpractice</t>
  </si>
  <si>
    <t>Medical Quackery</t>
  </si>
  <si>
    <t xml:space="preserve">Counterfeiting of Medicines or Medical Products </t>
  </si>
  <si>
    <t>Careless Inspection of Meat Intended for Consumption</t>
  </si>
  <si>
    <t xml:space="preserve">Unauthorised Possession, Manufacture of and Trade in Illicit Drugs and Substances Banned in Sports </t>
  </si>
  <si>
    <t>Enabling the Use of Illicit Drugs or Substances Banned in Sports</t>
  </si>
  <si>
    <t>CRIMINAL OFFENCES AGAINST THE ENVIRONMENT</t>
  </si>
  <si>
    <t xml:space="preserve">Environmental Pollution </t>
  </si>
  <si>
    <t xml:space="preserve">Endangerment of the Environment with Waste </t>
  </si>
  <si>
    <t xml:space="preserve">Destruction of Protected Natural Values </t>
  </si>
  <si>
    <t>Destruction of Habitat</t>
  </si>
  <si>
    <t xml:space="preserve">Trade in Protected Natural Values </t>
  </si>
  <si>
    <t xml:space="preserve">Poaching Game and Fish </t>
  </si>
  <si>
    <t>Killing or Torture of Animals</t>
  </si>
  <si>
    <t>Veterinary Malpractice</t>
  </si>
  <si>
    <t>Devastation of Forests</t>
  </si>
  <si>
    <t>Unlawful Exploitation of Mineral Resources</t>
  </si>
  <si>
    <t>Unlawful Construction</t>
  </si>
  <si>
    <t>CRIMINAL OFFENCES AGAINST GENERAL SAFETY</t>
  </si>
  <si>
    <t xml:space="preserve">Endangerment to Life and Property by a Generally Dangerous Act or Means </t>
  </si>
  <si>
    <t xml:space="preserve">Destruction of or Damage to Public-Use Devices </t>
  </si>
  <si>
    <t>Destruction of or Damage to Safety Devices at Work</t>
  </si>
  <si>
    <t>Destruction, Damage or Misuse of Warning Signs</t>
  </si>
  <si>
    <t>Handling of Generally Dangerous Substances</t>
  </si>
  <si>
    <t xml:space="preserve">Dangerous Execution of Construction Works </t>
  </si>
  <si>
    <t>Serious Criminal Offences against General Safety</t>
  </si>
  <si>
    <t xml:space="preserve">CRIMINAL OFFENCES AGAINST TRAFFIC SAFETY </t>
  </si>
  <si>
    <t xml:space="preserve">Endangering Traffic by a Dangerous Act or Dangerous Means </t>
  </si>
  <si>
    <t>Endangering Special Types of Traffic</t>
  </si>
  <si>
    <t xml:space="preserve">Wanton Driving in Road Traffic </t>
  </si>
  <si>
    <t xml:space="preserve">Causing a Road Traffic Accident </t>
  </si>
  <si>
    <t>Theft</t>
  </si>
  <si>
    <t>CRIMINAL OFFENCES AGAINST PROPERTY</t>
  </si>
  <si>
    <t>Aggravated Theft</t>
  </si>
  <si>
    <t>Violent Theft</t>
  </si>
  <si>
    <t>Embezzlement at Work</t>
  </si>
  <si>
    <t xml:space="preserve">Unauthorised Use of Another’s Movable Property </t>
  </si>
  <si>
    <t>Property Damage</t>
  </si>
  <si>
    <t>Pyramid Scheme</t>
  </si>
  <si>
    <t>Insurance Misuse</t>
  </si>
  <si>
    <t xml:space="preserve">Misuse of Cheques and Payment Cards </t>
  </si>
  <si>
    <t>Abuse of Trust</t>
  </si>
  <si>
    <t xml:space="preserve">Violation of Another’s Rights </t>
  </si>
  <si>
    <t xml:space="preserve">Usurious Contract </t>
  </si>
  <si>
    <t>Extortion</t>
  </si>
  <si>
    <t>Concealment</t>
  </si>
  <si>
    <t>Abuse of Trust in Business Dealings</t>
  </si>
  <si>
    <t>Fraud in Business Dealings</t>
  </si>
  <si>
    <t xml:space="preserve">Violation of Duty to Keep Commercial and Business Records </t>
  </si>
  <si>
    <t>Violation of Creditors’ Rights in Business Dealings</t>
  </si>
  <si>
    <t xml:space="preserve">Favouritism towards Creditors </t>
  </si>
  <si>
    <t>Receiving Bribes in Business Dealings</t>
  </si>
  <si>
    <t>Giving Bribes in Business Dealings</t>
  </si>
  <si>
    <t>Misuse of Public Procurement Procedures</t>
  </si>
  <si>
    <t>Deceptive Advertising</t>
  </si>
  <si>
    <t xml:space="preserve">Tax or Customs Duty Evasion </t>
  </si>
  <si>
    <t>Avoiding Customs Controls</t>
  </si>
  <si>
    <t xml:space="preserve">Subsidy Fraud </t>
  </si>
  <si>
    <t>Insider Dealing</t>
  </si>
  <si>
    <t>Unauthorised Use of Another’s Company Name</t>
  </si>
  <si>
    <t>Disclosure and Unauthorised Obtainment of a Business Secret</t>
  </si>
  <si>
    <t>Illicit Trade</t>
  </si>
  <si>
    <t>Money Laundering</t>
  </si>
  <si>
    <t xml:space="preserve">Unauthorised Access </t>
  </si>
  <si>
    <t>Computer System Interference</t>
  </si>
  <si>
    <t>Damage to Computer Data</t>
  </si>
  <si>
    <t>Unauthorised Interception of Computer Data</t>
  </si>
  <si>
    <t>Computer-related Forgery</t>
  </si>
  <si>
    <t>Computer-related Fraud</t>
  </si>
  <si>
    <t>Misuse of Devices</t>
  </si>
  <si>
    <t>CRIMINAL OFFENCES OF FORGERY</t>
  </si>
  <si>
    <t>Counterfeiting Money</t>
  </si>
  <si>
    <t>Counterfeiting Securities</t>
  </si>
  <si>
    <t>Counterfeiting Value Signs</t>
  </si>
  <si>
    <t>Counterfeiting Signs for the Marking of Goods and Falsifying Measures and Weights</t>
  </si>
  <si>
    <t>Forging Documents</t>
  </si>
  <si>
    <t>Forging Official or Business Documents</t>
  </si>
  <si>
    <t>Abuse of Identification Document</t>
  </si>
  <si>
    <t>Certification of Untrue Content</t>
  </si>
  <si>
    <t xml:space="preserve">Issuing and Using an Untrue Medical or Veterinary Certificate </t>
  </si>
  <si>
    <t xml:space="preserve">Producing, Procuring, Possessing, Selling or Giving to Another for Use Forgery Tools </t>
  </si>
  <si>
    <t>CRIMINAL OFFENCES AGAINST INTELLECTUAL PROPERTY</t>
  </si>
  <si>
    <t xml:space="preserve">Infringement of the Personal Rights of an Author or Artist Performer </t>
  </si>
  <si>
    <t>Illicit Use of a Copyright Work or Performance by an Artist Performer</t>
  </si>
  <si>
    <t xml:space="preserve">Infringement of Other Copyright-related Rights to </t>
  </si>
  <si>
    <t>Trademark Infringement</t>
  </si>
  <si>
    <t>Infringement of Registered Designation of Origin</t>
  </si>
  <si>
    <t>CRIMINAL OFFENCES AGAINST OFFICIAL DUTY</t>
  </si>
  <si>
    <t xml:space="preserve">Abuse of Position and Authority </t>
  </si>
  <si>
    <t>Unlawful Favouritism</t>
  </si>
  <si>
    <t>Taking a Bribe</t>
  </si>
  <si>
    <t>Giving a Bribe</t>
  </si>
  <si>
    <t>Trading in Influence</t>
  </si>
  <si>
    <t xml:space="preserve">Giving a Bribe for Trading in Influence </t>
  </si>
  <si>
    <t>Extortion of Testimony</t>
  </si>
  <si>
    <t>Disclosure of Official Secret</t>
  </si>
  <si>
    <t>CRIMINAL OFFENCES AGAINST THE JUDICIARY</t>
  </si>
  <si>
    <t>Failure to Report the Commission of a Criminal Offence</t>
  </si>
  <si>
    <t>Assisting the Perpetrator Following the Commission of a Criminal Offence</t>
  </si>
  <si>
    <t>False Reporting of a Criminal Offence</t>
  </si>
  <si>
    <t>Giving False Testimony</t>
  </si>
  <si>
    <t>Obstruction of Justice</t>
  </si>
  <si>
    <t xml:space="preserve">Failure to Comply with Security Measures </t>
  </si>
  <si>
    <t xml:space="preserve">Coercion against a Judicial Official </t>
  </si>
  <si>
    <t>Unlicensed Practice of Law</t>
  </si>
  <si>
    <t>CRIMINAL OFFENCES AGAINST PUBLIC ORDER</t>
  </si>
  <si>
    <t>Coercion against a Public Official</t>
  </si>
  <si>
    <t>Attack on a Public Official</t>
  </si>
  <si>
    <t>False Alarm</t>
  </si>
  <si>
    <t>Removal and Damage of an Official Seal and Mark</t>
  </si>
  <si>
    <t xml:space="preserve">Taking or Destroying an Official Seal or Official Document </t>
  </si>
  <si>
    <t>Damage to and Illicit Export of Cultural Property</t>
  </si>
  <si>
    <t>Illicit Research Work and Appropriation of Cultural Property</t>
  </si>
  <si>
    <t>Unauthorised Performance of an Official Act</t>
  </si>
  <si>
    <t xml:space="preserve">Illegal Debt Collection </t>
  </si>
  <si>
    <t>Provoking Riots</t>
  </si>
  <si>
    <t>Public Incitement to Violence and Hatred</t>
  </si>
  <si>
    <t>Unlawful Entry into, Movement or Residence in the Republic of Croatia</t>
  </si>
  <si>
    <t>Conspiracy to Commit a Criminal Offence</t>
  </si>
  <si>
    <t>Criminal Association</t>
  </si>
  <si>
    <t xml:space="preserve">Making and Procuring Weapons and Means for Committing a Criminal Offence </t>
  </si>
  <si>
    <t>Unlawful Possession, Making and Procurement of Weapons and Explosive Devices</t>
  </si>
  <si>
    <t xml:space="preserve">Disturbing the Peace of the Dead </t>
  </si>
  <si>
    <t>CRIMINAL OFFENCES AGAINST THE RIGHT TO VOTE</t>
  </si>
  <si>
    <t>Violation of the Voters’ Freedom of Choice</t>
  </si>
  <si>
    <t>Abuse of the Right to Vote</t>
  </si>
  <si>
    <t>Destruction and Falsification of Ballot Documentation</t>
  </si>
  <si>
    <t>Electoral Fraud</t>
  </si>
  <si>
    <t>CRIMINAL OFFENCES AGAINST THE REPUBLIC OF CROATIA</t>
  </si>
  <si>
    <t>Coercion against the Most Senior State Officials of the Republic of Croatia</t>
  </si>
  <si>
    <t xml:space="preserve">Damaging the Reputation of the Republic of Croatia </t>
  </si>
  <si>
    <t>CRIMINAL OFFENCES AGAINST A FOREIGN STATE OR INTERNATIONAL ORGANISATION</t>
  </si>
  <si>
    <t xml:space="preserve">Damaging the Reputation of a Foreign State and International Organisation </t>
  </si>
  <si>
    <t>Illicit Production and Trafficking of Prohibited Substances in Sport</t>
  </si>
  <si>
    <t>Vikendice</t>
  </si>
  <si>
    <t>Cottages</t>
  </si>
  <si>
    <t xml:space="preserve">*Until 2003 betting shops were included in other places robberies were committed in </t>
  </si>
  <si>
    <t>Zakon o vatrogastvu</t>
  </si>
  <si>
    <t>Zakon o morskom ribarstvu</t>
  </si>
  <si>
    <t>Pomorski zakonik</t>
  </si>
  <si>
    <t>Zakon o ugostiteljskoj djelatnosti</t>
  </si>
  <si>
    <t>Zakon o prijevozu opasnih tvari</t>
  </si>
  <si>
    <t>Betting shops</t>
  </si>
  <si>
    <t>Outlets for the purchase of precious metals*</t>
  </si>
  <si>
    <t>Act on Fire-Fighting</t>
  </si>
  <si>
    <t>Act on Sea Fishery</t>
  </si>
  <si>
    <t>Maritime Code</t>
  </si>
  <si>
    <t>Act on Catering Industry</t>
  </si>
  <si>
    <t xml:space="preserve">Virovitica-Podravina </t>
  </si>
  <si>
    <t xml:space="preserve"> + - %</t>
  </si>
  <si>
    <t>2014.</t>
  </si>
  <si>
    <t>Abandonment of a  Family Member in a Situation of  Distress</t>
  </si>
  <si>
    <t>Violation of Secrecy of Proceedings</t>
  </si>
  <si>
    <t xml:space="preserve">Zakon o eksplozivnim tvarima </t>
  </si>
  <si>
    <t xml:space="preserve">Zakon o prebivalištu </t>
  </si>
  <si>
    <t>Zakon o provedbi carinskih propisa EU</t>
  </si>
  <si>
    <t xml:space="preserve">Reported* and resolved ** criminal offences </t>
  </si>
  <si>
    <t>2015.</t>
  </si>
  <si>
    <t>179.a</t>
  </si>
  <si>
    <t>323.a</t>
  </si>
  <si>
    <t xml:space="preserve">Robberies by places they were committed </t>
  </si>
  <si>
    <t>Crime against  Humanity</t>
  </si>
  <si>
    <t>Rape (attempt)</t>
  </si>
  <si>
    <t>Family violence</t>
  </si>
  <si>
    <t>Spread and Transmission of Contagious Diseases</t>
  </si>
  <si>
    <t>Other:</t>
  </si>
  <si>
    <t>Aggravated Murder (attempt)</t>
  </si>
  <si>
    <t>Murder (attempt)</t>
  </si>
  <si>
    <t>CRIMINAL OFFENCES AGAINST COMPUTER SYSTEMS, PROGRAMMES AND DATA</t>
  </si>
  <si>
    <t>Reported* and resolved ** criminal offences for 2004 - 2012</t>
  </si>
  <si>
    <t>Violation of the Right of Assosiation</t>
  </si>
  <si>
    <t>Production and Circulating of Products Harmful to Human Health</t>
  </si>
  <si>
    <t>2016.</t>
  </si>
  <si>
    <t>Thefts of motor vehicles</t>
  </si>
  <si>
    <t>223. a</t>
  </si>
  <si>
    <t>224. a</t>
  </si>
  <si>
    <t>2017.</t>
  </si>
  <si>
    <t>Serious Criminal Offence of Child Sexual Abuse and Exploitation</t>
  </si>
  <si>
    <t>Receiving or Giving Bribes during Bankruptcy Proceedings</t>
  </si>
  <si>
    <t>Illicit Production</t>
  </si>
  <si>
    <t>EKS</t>
  </si>
  <si>
    <t>POŽ</t>
  </si>
  <si>
    <t>2018.</t>
  </si>
  <si>
    <t>*Of the 2013th year included a new target - the outlets for the purchase of precious metals.</t>
  </si>
  <si>
    <t>Since 2013th The new location is included attacks outlets for the purchase of precious metals.</t>
  </si>
  <si>
    <t>125.</t>
  </si>
  <si>
    <t>XV.</t>
  </si>
  <si>
    <t>149.</t>
  </si>
  <si>
    <t>Violation of Equality</t>
  </si>
  <si>
    <t>CRIMINAL OFFENCES AGAINST HONOUR AND REPUTATION</t>
  </si>
  <si>
    <t>(Intentional) Defamation</t>
  </si>
  <si>
    <t>Change in Family Status</t>
  </si>
  <si>
    <t>Enabling a Person Deprived of Liberty to Flee</t>
  </si>
  <si>
    <t>2019.</t>
  </si>
  <si>
    <t xml:space="preserve"> %
average</t>
  </si>
  <si>
    <t>Udio (%) prosjeka</t>
  </si>
  <si>
    <t>126.</t>
  </si>
  <si>
    <t>148.</t>
  </si>
  <si>
    <t>154.</t>
  </si>
  <si>
    <t>Slavery</t>
  </si>
  <si>
    <t>Serious Criminal Offences against Sexual Freedom</t>
  </si>
  <si>
    <t xml:space="preserve">Failure to Render Medical Aid in Emergencies </t>
  </si>
  <si>
    <t xml:space="preserve">Unlawful Introduction of Wild Species or GMOs into the Environment </t>
  </si>
  <si>
    <t>315. a</t>
  </si>
  <si>
    <t>Provalne krađe u</t>
  </si>
  <si>
    <t>Burglaries in</t>
  </si>
  <si>
    <t>Disclosure of classified information</t>
  </si>
  <si>
    <t>2020.</t>
  </si>
  <si>
    <t>Violation of the Freedom to Express National Affiliation</t>
  </si>
  <si>
    <t>Endangering the Environment with Industrial Plant</t>
  </si>
  <si>
    <t>315. b</t>
  </si>
  <si>
    <t>Use of Force against a Healthcare Professional</t>
  </si>
  <si>
    <t>Use of Force against a Person Performing Duties of Public Interest or Working in Public Service</t>
  </si>
  <si>
    <t>2021.</t>
  </si>
  <si>
    <t>Povreda odredbi o JRM
(lokalni propisi)</t>
  </si>
  <si>
    <t>244.a</t>
  </si>
  <si>
    <t xml:space="preserve">Rasprostranjenost kriminaliteta po policijskim upravama </t>
  </si>
  <si>
    <t xml:space="preserve">Krađe po objektima napada </t>
  </si>
  <si>
    <t xml:space="preserve">Provalne krađe po objektima napada </t>
  </si>
  <si>
    <t xml:space="preserve">Otuđena motorna vozila po policijskim upravama  </t>
  </si>
  <si>
    <t>PREGLED SAMOUBOJSTAVA U REPUBLICI HRVATSKOJ</t>
  </si>
  <si>
    <t>Prekršaji iz ostalih zakona</t>
  </si>
  <si>
    <t>Prekršaji iz Zakona o prekršajima protiv javnog reda i mira te odlukama jedinica lokalne i područne (regionalne) samouprave</t>
  </si>
  <si>
    <t>Podaci za graf</t>
  </si>
  <si>
    <t>&gt;0</t>
  </si>
  <si>
    <t>Abandonment of a Helpless Person</t>
  </si>
  <si>
    <t>Unlawful Possession of Non-Cash Payment Instruments</t>
  </si>
  <si>
    <t>Bribing Representatives</t>
  </si>
  <si>
    <t xml:space="preserve">Reported and resolved  criminal offences </t>
  </si>
  <si>
    <t xml:space="preserve">Misdemeanours according to the Misdemeanours against Public Law and Order Act and Decisions of Local and Regional Self-Government Units
</t>
  </si>
  <si>
    <t>Misdemeanour listed in other acts</t>
  </si>
  <si>
    <t>SUICIDES IN THE REPUBLIC OF CROATIA IN THE PERIOD 2012 - 2021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</si>
</sst>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&quot;kn&quot;\ * #,##0_-;\-&quot;kn&quot;\ * #,##0_-;_-&quot;kn&quot;\ * &quot;-&quot;_-;_-@_-"/>
    <numFmt numFmtId="167" formatCode="_-&quot;kn&quot;\ * #,##0.00_-;\-&quot;kn&quot;\ * #,##0.00_-;_-&quot;kn&quot;\ * &quot;-&quot;??_-;_-@_-"/>
    <numFmt numFmtId="168" formatCode="#,###"/>
    <numFmt numFmtId="169" formatCode="#,###,###"/>
    <numFmt numFmtId="170" formatCode="\+0.0;\-0.0;0.0"/>
    <numFmt numFmtId="171" formatCode="0.0"/>
    <numFmt numFmtId="172" formatCode="#,##0.0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0.000"/>
    <numFmt numFmtId="178" formatCode="[$-41A]d\.\ mmmm\ yyyy\."/>
    <numFmt numFmtId="179" formatCode="#,###,###.0"/>
    <numFmt numFmtId="180" formatCode="&quot;&quot;\.###"/>
    <numFmt numFmtId="181" formatCode="0.00;&quot;&quot;;"/>
    <numFmt numFmtId="182" formatCode="0.0;&quot;&quot;;"/>
    <numFmt numFmtId="183" formatCode="0.000;&quot;&quot;;"/>
    <numFmt numFmtId="184" formatCode="0.000000"/>
    <numFmt numFmtId="185" formatCode="0.00000"/>
    <numFmt numFmtId="186" formatCode="0.0000"/>
    <numFmt numFmtId="187" formatCode="0.0000000"/>
    <numFmt numFmtId="188" formatCode="#,###.0"/>
    <numFmt numFmtId="189" formatCode="#,###.0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[$-1041A]#,##0"/>
    <numFmt numFmtId="196" formatCode="[$-1041A]#,##0.00"/>
    <numFmt numFmtId="197" formatCode="[$-1041A]#,##0.00;\(#,##0.00\)"/>
  </numFmts>
  <fonts count="9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color indexed="10"/>
      <name val="Arial CE"/>
      <family val="2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7.35"/>
      <color indexed="8"/>
      <name val="Arial CE"/>
      <family val="0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9"/>
      <name val="Arial CE"/>
      <family val="0"/>
    </font>
    <font>
      <sz val="8"/>
      <color indexed="63"/>
      <name val="Arial"/>
      <family val="2"/>
    </font>
    <font>
      <b/>
      <sz val="10"/>
      <color indexed="10"/>
      <name val="Arial"/>
      <family val="2"/>
    </font>
    <font>
      <sz val="8"/>
      <color indexed="43"/>
      <name val="Arial CE"/>
      <family val="0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10"/>
      <color indexed="9"/>
      <name val="Arial CE"/>
      <family val="0"/>
    </font>
    <font>
      <sz val="1.75"/>
      <color indexed="8"/>
      <name val="Arial"/>
      <family val="0"/>
    </font>
    <font>
      <sz val="2.25"/>
      <color indexed="8"/>
      <name val="Arial"/>
      <family val="0"/>
    </font>
    <font>
      <sz val="1.05"/>
      <color indexed="8"/>
      <name val="Arial"/>
      <family val="0"/>
    </font>
    <font>
      <sz val="1.25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2"/>
      <color indexed="8"/>
      <name val="Arial"/>
      <family val="0"/>
    </font>
    <font>
      <sz val="1.6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0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 CE"/>
      <family val="2"/>
    </font>
    <font>
      <sz val="8"/>
      <color rgb="FF222222"/>
      <name val="Arial"/>
      <family val="2"/>
    </font>
    <font>
      <b/>
      <sz val="10"/>
      <color rgb="FFFF0000"/>
      <name val="Arial"/>
      <family val="2"/>
    </font>
    <font>
      <sz val="8"/>
      <color rgb="FFFFFF99"/>
      <name val="Arial CE"/>
      <family val="0"/>
    </font>
    <font>
      <sz val="8"/>
      <color rgb="FFFF0000"/>
      <name val="Arial CE"/>
      <family val="2"/>
    </font>
    <font>
      <sz val="8"/>
      <color rgb="FFFF0000"/>
      <name val="Arial"/>
      <family val="2"/>
    </font>
    <font>
      <sz val="10"/>
      <color theme="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20" borderId="1" applyNumberFormat="0" applyFont="0" applyAlignment="0" applyProtection="0"/>
    <xf numFmtId="0" fontId="6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0" fillId="28" borderId="2" applyNumberFormat="0" applyAlignment="0" applyProtection="0"/>
    <xf numFmtId="0" fontId="71" fillId="28" borderId="3" applyNumberFormat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0" fillId="31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2" borderId="3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168" fontId="8" fillId="0" borderId="11" xfId="0" applyNumberFormat="1" applyFont="1" applyFill="1" applyBorder="1" applyAlignment="1">
      <alignment/>
    </xf>
    <xf numFmtId="168" fontId="8" fillId="0" borderId="11" xfId="0" applyNumberFormat="1" applyFont="1" applyFill="1" applyBorder="1" applyAlignment="1">
      <alignment shrinkToFit="1"/>
    </xf>
    <xf numFmtId="0" fontId="6" fillId="0" borderId="12" xfId="0" applyFont="1" applyBorder="1" applyAlignment="1">
      <alignment/>
    </xf>
    <xf numFmtId="168" fontId="9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168" fontId="9" fillId="0" borderId="15" xfId="0" applyNumberFormat="1" applyFont="1" applyFill="1" applyBorder="1" applyAlignment="1">
      <alignment horizontal="right"/>
    </xf>
    <xf numFmtId="168" fontId="9" fillId="0" borderId="15" xfId="0" applyNumberFormat="1" applyFont="1" applyBorder="1" applyAlignment="1">
      <alignment horizontal="right"/>
    </xf>
    <xf numFmtId="168" fontId="9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/>
    </xf>
    <xf numFmtId="168" fontId="9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8" fontId="8" fillId="0" borderId="17" xfId="0" applyNumberFormat="1" applyFont="1" applyFill="1" applyBorder="1" applyAlignment="1">
      <alignment horizontal="right"/>
    </xf>
    <xf numFmtId="168" fontId="9" fillId="0" borderId="13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168" fontId="9" fillId="0" borderId="19" xfId="0" applyNumberFormat="1" applyFont="1" applyFill="1" applyBorder="1" applyAlignment="1">
      <alignment horizontal="right"/>
    </xf>
    <xf numFmtId="168" fontId="8" fillId="0" borderId="20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168" fontId="9" fillId="0" borderId="15" xfId="0" applyNumberFormat="1" applyFont="1" applyFill="1" applyBorder="1" applyAlignment="1">
      <alignment horizontal="center"/>
    </xf>
    <xf numFmtId="168" fontId="9" fillId="0" borderId="19" xfId="0" applyNumberFormat="1" applyFont="1" applyFill="1" applyBorder="1" applyAlignment="1">
      <alignment horizontal="center"/>
    </xf>
    <xf numFmtId="168" fontId="9" fillId="0" borderId="17" xfId="0" applyNumberFormat="1" applyFont="1" applyFill="1" applyBorder="1" applyAlignment="1">
      <alignment horizontal="center"/>
    </xf>
    <xf numFmtId="168" fontId="9" fillId="0" borderId="2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 shrinkToFit="1"/>
    </xf>
    <xf numFmtId="3" fontId="8" fillId="0" borderId="20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 shrinkToFit="1"/>
    </xf>
    <xf numFmtId="3" fontId="8" fillId="0" borderId="17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62">
      <alignment/>
      <protection/>
    </xf>
    <xf numFmtId="0" fontId="7" fillId="0" borderId="22" xfId="62" applyFont="1" applyBorder="1" applyAlignment="1">
      <alignment horizontal="center"/>
      <protection/>
    </xf>
    <xf numFmtId="0" fontId="7" fillId="0" borderId="23" xfId="62" applyFont="1" applyBorder="1" applyAlignment="1">
      <alignment horizontal="center"/>
      <protection/>
    </xf>
    <xf numFmtId="0" fontId="7" fillId="0" borderId="11" xfId="62" applyFont="1" applyBorder="1" applyAlignment="1">
      <alignment horizontal="center"/>
      <protection/>
    </xf>
    <xf numFmtId="0" fontId="6" fillId="0" borderId="24" xfId="62" applyFont="1" applyBorder="1">
      <alignment/>
      <protection/>
    </xf>
    <xf numFmtId="168" fontId="9" fillId="0" borderId="25" xfId="62" applyNumberFormat="1" applyFont="1" applyBorder="1">
      <alignment/>
      <protection/>
    </xf>
    <xf numFmtId="168" fontId="9" fillId="0" borderId="22" xfId="62" applyNumberFormat="1" applyFont="1" applyBorder="1">
      <alignment/>
      <protection/>
    </xf>
    <xf numFmtId="3" fontId="9" fillId="0" borderId="23" xfId="62" applyNumberFormat="1" applyFont="1" applyBorder="1">
      <alignment/>
      <protection/>
    </xf>
    <xf numFmtId="3" fontId="9" fillId="0" borderId="11" xfId="62" applyNumberFormat="1" applyFont="1" applyBorder="1">
      <alignment/>
      <protection/>
    </xf>
    <xf numFmtId="0" fontId="6" fillId="0" borderId="26" xfId="62" applyFont="1" applyBorder="1">
      <alignment/>
      <protection/>
    </xf>
    <xf numFmtId="168" fontId="9" fillId="0" borderId="27" xfId="62" applyNumberFormat="1" applyFont="1" applyBorder="1">
      <alignment/>
      <protection/>
    </xf>
    <xf numFmtId="168" fontId="9" fillId="0" borderId="28" xfId="62" applyNumberFormat="1" applyFont="1" applyBorder="1">
      <alignment/>
      <protection/>
    </xf>
    <xf numFmtId="3" fontId="9" fillId="0" borderId="29" xfId="62" applyNumberFormat="1" applyFont="1" applyBorder="1">
      <alignment/>
      <protection/>
    </xf>
    <xf numFmtId="3" fontId="9" fillId="0" borderId="30" xfId="62" applyNumberFormat="1" applyFont="1" applyBorder="1">
      <alignment/>
      <protection/>
    </xf>
    <xf numFmtId="0" fontId="6" fillId="0" borderId="31" xfId="62" applyFont="1" applyBorder="1">
      <alignment/>
      <protection/>
    </xf>
    <xf numFmtId="168" fontId="9" fillId="0" borderId="32" xfId="62" applyNumberFormat="1" applyFont="1" applyBorder="1">
      <alignment/>
      <protection/>
    </xf>
    <xf numFmtId="168" fontId="9" fillId="0" borderId="33" xfId="62" applyNumberFormat="1" applyFont="1" applyBorder="1">
      <alignment/>
      <protection/>
    </xf>
    <xf numFmtId="3" fontId="9" fillId="0" borderId="34" xfId="62" applyNumberFormat="1" applyFont="1" applyBorder="1">
      <alignment/>
      <protection/>
    </xf>
    <xf numFmtId="3" fontId="9" fillId="0" borderId="15" xfId="62" applyNumberFormat="1" applyFont="1" applyBorder="1">
      <alignment/>
      <protection/>
    </xf>
    <xf numFmtId="0" fontId="6" fillId="0" borderId="35" xfId="62" applyFont="1" applyBorder="1">
      <alignment/>
      <protection/>
    </xf>
    <xf numFmtId="168" fontId="9" fillId="0" borderId="36" xfId="62" applyNumberFormat="1" applyFont="1" applyBorder="1">
      <alignment/>
      <protection/>
    </xf>
    <xf numFmtId="168" fontId="9" fillId="0" borderId="37" xfId="62" applyNumberFormat="1" applyFont="1" applyBorder="1">
      <alignment/>
      <protection/>
    </xf>
    <xf numFmtId="3" fontId="9" fillId="0" borderId="38" xfId="62" applyNumberFormat="1" applyFont="1" applyBorder="1">
      <alignment/>
      <protection/>
    </xf>
    <xf numFmtId="3" fontId="9" fillId="0" borderId="17" xfId="62" applyNumberFormat="1" applyFont="1" applyBorder="1">
      <alignment/>
      <protection/>
    </xf>
    <xf numFmtId="0" fontId="9" fillId="0" borderId="15" xfId="62" applyFont="1" applyBorder="1">
      <alignment/>
      <protection/>
    </xf>
    <xf numFmtId="0" fontId="9" fillId="0" borderId="17" xfId="62" applyFont="1" applyBorder="1">
      <alignment/>
      <protection/>
    </xf>
    <xf numFmtId="0" fontId="6" fillId="0" borderId="39" xfId="62" applyFont="1" applyBorder="1">
      <alignment/>
      <protection/>
    </xf>
    <xf numFmtId="168" fontId="9" fillId="0" borderId="40" xfId="62" applyNumberFormat="1" applyFont="1" applyBorder="1">
      <alignment/>
      <protection/>
    </xf>
    <xf numFmtId="168" fontId="9" fillId="0" borderId="41" xfId="62" applyNumberFormat="1" applyFont="1" applyBorder="1">
      <alignment/>
      <protection/>
    </xf>
    <xf numFmtId="3" fontId="9" fillId="0" borderId="42" xfId="62" applyNumberFormat="1" applyFont="1" applyBorder="1">
      <alignment/>
      <protection/>
    </xf>
    <xf numFmtId="0" fontId="9" fillId="0" borderId="13" xfId="62" applyFont="1" applyBorder="1">
      <alignment/>
      <protection/>
    </xf>
    <xf numFmtId="3" fontId="9" fillId="0" borderId="13" xfId="62" applyNumberFormat="1" applyFont="1" applyBorder="1">
      <alignment/>
      <protection/>
    </xf>
    <xf numFmtId="168" fontId="9" fillId="0" borderId="34" xfId="62" applyNumberFormat="1" applyFont="1" applyBorder="1">
      <alignment/>
      <protection/>
    </xf>
    <xf numFmtId="168" fontId="9" fillId="0" borderId="15" xfId="62" applyNumberFormat="1" applyFont="1" applyBorder="1">
      <alignment/>
      <protection/>
    </xf>
    <xf numFmtId="168" fontId="9" fillId="0" borderId="43" xfId="62" applyNumberFormat="1" applyFont="1" applyBorder="1">
      <alignment/>
      <protection/>
    </xf>
    <xf numFmtId="168" fontId="9" fillId="0" borderId="44" xfId="62" applyNumberFormat="1" applyFont="1" applyBorder="1">
      <alignment/>
      <protection/>
    </xf>
    <xf numFmtId="168" fontId="9" fillId="0" borderId="45" xfId="62" applyNumberFormat="1" applyFont="1" applyBorder="1">
      <alignment/>
      <protection/>
    </xf>
    <xf numFmtId="168" fontId="9" fillId="0" borderId="46" xfId="62" applyNumberFormat="1" applyFont="1" applyBorder="1">
      <alignment/>
      <protection/>
    </xf>
    <xf numFmtId="168" fontId="9" fillId="0" borderId="47" xfId="62" applyNumberFormat="1" applyFont="1" applyBorder="1">
      <alignment/>
      <protection/>
    </xf>
    <xf numFmtId="168" fontId="9" fillId="0" borderId="48" xfId="62" applyNumberFormat="1" applyFont="1" applyBorder="1">
      <alignment/>
      <protection/>
    </xf>
    <xf numFmtId="0" fontId="7" fillId="0" borderId="24" xfId="62" applyFont="1" applyBorder="1">
      <alignment/>
      <protection/>
    </xf>
    <xf numFmtId="3" fontId="8" fillId="0" borderId="25" xfId="62" applyNumberFormat="1" applyFont="1" applyBorder="1">
      <alignment/>
      <protection/>
    </xf>
    <xf numFmtId="3" fontId="8" fillId="0" borderId="22" xfId="62" applyNumberFormat="1" applyFont="1" applyBorder="1">
      <alignment/>
      <protection/>
    </xf>
    <xf numFmtId="3" fontId="8" fillId="0" borderId="23" xfId="62" applyNumberFormat="1" applyFont="1" applyBorder="1">
      <alignment/>
      <protection/>
    </xf>
    <xf numFmtId="3" fontId="8" fillId="0" borderId="11" xfId="62" applyNumberFormat="1" applyFont="1" applyBorder="1">
      <alignment/>
      <protection/>
    </xf>
    <xf numFmtId="3" fontId="8" fillId="0" borderId="49" xfId="62" applyNumberFormat="1" applyFont="1" applyBorder="1">
      <alignment/>
      <protection/>
    </xf>
    <xf numFmtId="0" fontId="6" fillId="0" borderId="0" xfId="62" applyFont="1">
      <alignment/>
      <protection/>
    </xf>
    <xf numFmtId="3" fontId="0" fillId="0" borderId="0" xfId="62" applyNumberFormat="1" applyFont="1">
      <alignment/>
      <protection/>
    </xf>
    <xf numFmtId="3" fontId="14" fillId="0" borderId="0" xfId="62" applyNumberFormat="1" applyFont="1" applyBorder="1" applyAlignment="1">
      <alignment horizontal="center"/>
      <protection/>
    </xf>
    <xf numFmtId="0" fontId="6" fillId="0" borderId="0" xfId="62" applyFont="1" applyBorder="1">
      <alignment/>
      <protection/>
    </xf>
    <xf numFmtId="169" fontId="12" fillId="0" borderId="0" xfId="69" applyNumberFormat="1" applyBorder="1">
      <alignment/>
      <protection/>
    </xf>
    <xf numFmtId="169" fontId="12" fillId="0" borderId="0" xfId="69" applyNumberFormat="1" applyFill="1" applyBorder="1">
      <alignment/>
      <protection/>
    </xf>
    <xf numFmtId="3" fontId="12" fillId="0" borderId="0" xfId="69" applyNumberFormat="1" applyBorder="1">
      <alignment/>
      <protection/>
    </xf>
    <xf numFmtId="0" fontId="0" fillId="0" borderId="0" xfId="62" applyBorder="1">
      <alignment/>
      <protection/>
    </xf>
    <xf numFmtId="168" fontId="1" fillId="0" borderId="0" xfId="62" applyNumberFormat="1" applyFont="1" applyBorder="1">
      <alignment/>
      <protection/>
    </xf>
    <xf numFmtId="0" fontId="0" fillId="0" borderId="0" xfId="64">
      <alignment/>
      <protection/>
    </xf>
    <xf numFmtId="0" fontId="7" fillId="0" borderId="0" xfId="64" applyFont="1" applyBorder="1">
      <alignment/>
      <protection/>
    </xf>
    <xf numFmtId="3" fontId="1" fillId="0" borderId="0" xfId="64" applyNumberFormat="1" applyFont="1" applyFill="1" applyBorder="1">
      <alignment/>
      <protection/>
    </xf>
    <xf numFmtId="0" fontId="12" fillId="0" borderId="0" xfId="65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62" applyFont="1" applyBorder="1" applyAlignment="1">
      <alignment horizontal="center" vertical="center" wrapText="1"/>
      <protection/>
    </xf>
    <xf numFmtId="3" fontId="7" fillId="0" borderId="0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 horizontal="right"/>
    </xf>
    <xf numFmtId="169" fontId="12" fillId="0" borderId="0" xfId="68" applyNumberFormat="1" applyBorder="1">
      <alignment/>
      <protection/>
    </xf>
    <xf numFmtId="169" fontId="12" fillId="0" borderId="0" xfId="68" applyNumberFormat="1" applyFill="1" applyBorder="1">
      <alignment/>
      <protection/>
    </xf>
    <xf numFmtId="3" fontId="12" fillId="0" borderId="0" xfId="68" applyNumberFormat="1" applyBorder="1">
      <alignment/>
      <protection/>
    </xf>
    <xf numFmtId="0" fontId="12" fillId="0" borderId="0" xfId="68">
      <alignment/>
      <protection/>
    </xf>
    <xf numFmtId="168" fontId="9" fillId="0" borderId="11" xfId="62" applyNumberFormat="1" applyFont="1" applyBorder="1">
      <alignment/>
      <protection/>
    </xf>
    <xf numFmtId="168" fontId="9" fillId="0" borderId="23" xfId="62" applyNumberFormat="1" applyFont="1" applyBorder="1">
      <alignment/>
      <protection/>
    </xf>
    <xf numFmtId="168" fontId="9" fillId="0" borderId="49" xfId="62" applyNumberFormat="1" applyFont="1" applyBorder="1">
      <alignment/>
      <protection/>
    </xf>
    <xf numFmtId="168" fontId="9" fillId="0" borderId="30" xfId="62" applyNumberFormat="1" applyFont="1" applyBorder="1">
      <alignment/>
      <protection/>
    </xf>
    <xf numFmtId="168" fontId="9" fillId="0" borderId="29" xfId="62" applyNumberFormat="1" applyFont="1" applyBorder="1">
      <alignment/>
      <protection/>
    </xf>
    <xf numFmtId="168" fontId="9" fillId="0" borderId="51" xfId="62" applyNumberFormat="1" applyFont="1" applyBorder="1">
      <alignment/>
      <protection/>
    </xf>
    <xf numFmtId="168" fontId="9" fillId="0" borderId="17" xfId="62" applyNumberFormat="1" applyFont="1" applyBorder="1">
      <alignment/>
      <protection/>
    </xf>
    <xf numFmtId="168" fontId="9" fillId="0" borderId="38" xfId="62" applyNumberFormat="1" applyFont="1" applyBorder="1">
      <alignment/>
      <protection/>
    </xf>
    <xf numFmtId="168" fontId="9" fillId="0" borderId="52" xfId="62" applyNumberFormat="1" applyFont="1" applyBorder="1">
      <alignment/>
      <protection/>
    </xf>
    <xf numFmtId="168" fontId="9" fillId="0" borderId="13" xfId="62" applyNumberFormat="1" applyFont="1" applyBorder="1">
      <alignment/>
      <protection/>
    </xf>
    <xf numFmtId="168" fontId="9" fillId="0" borderId="42" xfId="62" applyNumberFormat="1" applyFont="1" applyBorder="1">
      <alignment/>
      <protection/>
    </xf>
    <xf numFmtId="168" fontId="9" fillId="0" borderId="53" xfId="62" applyNumberFormat="1" applyFont="1" applyBorder="1">
      <alignment/>
      <protection/>
    </xf>
    <xf numFmtId="168" fontId="9" fillId="0" borderId="21" xfId="62" applyNumberFormat="1" applyFont="1" applyBorder="1">
      <alignment/>
      <protection/>
    </xf>
    <xf numFmtId="0" fontId="0" fillId="0" borderId="0" xfId="64" applyFont="1">
      <alignment/>
      <protection/>
    </xf>
    <xf numFmtId="0" fontId="15" fillId="0" borderId="2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54" xfId="62" applyFont="1" applyBorder="1" applyAlignment="1">
      <alignment horizontal="center"/>
      <protection/>
    </xf>
    <xf numFmtId="0" fontId="16" fillId="0" borderId="55" xfId="62" applyFont="1" applyBorder="1" applyAlignment="1">
      <alignment horizontal="center"/>
      <protection/>
    </xf>
    <xf numFmtId="0" fontId="16" fillId="0" borderId="56" xfId="62" applyFont="1" applyBorder="1" applyAlignment="1">
      <alignment horizontal="center"/>
      <protection/>
    </xf>
    <xf numFmtId="0" fontId="16" fillId="0" borderId="47" xfId="62" applyFont="1" applyBorder="1" applyAlignment="1">
      <alignment horizontal="center"/>
      <protection/>
    </xf>
    <xf numFmtId="0" fontId="15" fillId="0" borderId="44" xfId="64" applyFont="1" applyFill="1" applyBorder="1" applyAlignment="1">
      <alignment horizontal="center" vertical="center"/>
      <protection/>
    </xf>
    <xf numFmtId="0" fontId="15" fillId="0" borderId="57" xfId="64" applyFont="1" applyFill="1" applyBorder="1" applyAlignment="1">
      <alignment horizontal="center" vertical="center"/>
      <protection/>
    </xf>
    <xf numFmtId="168" fontId="9" fillId="0" borderId="58" xfId="64" applyNumberFormat="1" applyFont="1" applyFill="1" applyBorder="1">
      <alignment/>
      <protection/>
    </xf>
    <xf numFmtId="0" fontId="7" fillId="0" borderId="24" xfId="64" applyFont="1" applyBorder="1" applyAlignment="1">
      <alignment horizontal="center" vertical="center"/>
      <protection/>
    </xf>
    <xf numFmtId="0" fontId="15" fillId="0" borderId="1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2" fillId="0" borderId="0" xfId="60">
      <alignment/>
      <protection/>
    </xf>
    <xf numFmtId="0" fontId="15" fillId="0" borderId="42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/>
    </xf>
    <xf numFmtId="168" fontId="9" fillId="0" borderId="30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168" fontId="9" fillId="0" borderId="29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168" fontId="9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168" fontId="9" fillId="0" borderId="34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5" xfId="0" applyFont="1" applyBorder="1" applyAlignment="1">
      <alignment/>
    </xf>
    <xf numFmtId="168" fontId="9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0" fontId="6" fillId="0" borderId="0" xfId="64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0" fontId="12" fillId="0" borderId="0" xfId="61">
      <alignment/>
      <protection/>
    </xf>
    <xf numFmtId="0" fontId="19" fillId="0" borderId="15" xfId="61" applyFont="1" applyBorder="1" applyAlignment="1" applyProtection="1">
      <alignment horizontal="center" vertical="center" textRotation="90" wrapText="1"/>
      <protection/>
    </xf>
    <xf numFmtId="0" fontId="19" fillId="0" borderId="60" xfId="61" applyFont="1" applyBorder="1" applyAlignment="1" applyProtection="1">
      <alignment horizontal="center" vertical="center" wrapText="1"/>
      <protection/>
    </xf>
    <xf numFmtId="0" fontId="19" fillId="0" borderId="37" xfId="61" applyFont="1" applyBorder="1" applyAlignment="1" applyProtection="1">
      <alignment horizontal="center" vertical="center" wrapText="1"/>
      <protection/>
    </xf>
    <xf numFmtId="0" fontId="19" fillId="0" borderId="17" xfId="61" applyFont="1" applyBorder="1" applyAlignment="1" applyProtection="1">
      <alignment horizontal="center" vertical="center" wrapText="1"/>
      <protection/>
    </xf>
    <xf numFmtId="0" fontId="20" fillId="0" borderId="0" xfId="61" applyFont="1">
      <alignment/>
      <protection/>
    </xf>
    <xf numFmtId="0" fontId="20" fillId="0" borderId="0" xfId="61" applyFont="1" applyAlignment="1">
      <alignment horizontal="left" vertical="center" wrapText="1"/>
      <protection/>
    </xf>
    <xf numFmtId="3" fontId="12" fillId="0" borderId="0" xfId="61" applyNumberFormat="1" applyFill="1">
      <alignment/>
      <protection/>
    </xf>
    <xf numFmtId="168" fontId="22" fillId="0" borderId="0" xfId="61" applyNumberFormat="1" applyFont="1" applyFill="1" applyBorder="1" applyAlignment="1" applyProtection="1">
      <alignment vertical="center" wrapText="1"/>
      <protection/>
    </xf>
    <xf numFmtId="0" fontId="12" fillId="0" borderId="0" xfId="61" applyProtection="1">
      <alignment/>
      <protection locked="0"/>
    </xf>
    <xf numFmtId="0" fontId="1" fillId="0" borderId="0" xfId="61" applyFont="1" applyFill="1">
      <alignment/>
      <protection/>
    </xf>
    <xf numFmtId="0" fontId="12" fillId="0" borderId="0" xfId="61" applyFont="1">
      <alignment/>
      <protection/>
    </xf>
    <xf numFmtId="0" fontId="1" fillId="0" borderId="61" xfId="6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20" xfId="61" applyFont="1" applyFill="1" applyBorder="1" applyAlignment="1">
      <alignment horizontal="center" vertical="center" wrapText="1"/>
      <protection/>
    </xf>
    <xf numFmtId="0" fontId="1" fillId="0" borderId="23" xfId="61" applyFont="1" applyFill="1" applyBorder="1" applyAlignment="1">
      <alignment horizontal="center" vertical="center" wrapText="1"/>
      <protection/>
    </xf>
    <xf numFmtId="0" fontId="12" fillId="0" borderId="0" xfId="61" applyFill="1">
      <alignment/>
      <protection/>
    </xf>
    <xf numFmtId="168" fontId="0" fillId="0" borderId="20" xfId="61" applyNumberFormat="1" applyFont="1" applyFill="1" applyBorder="1">
      <alignment/>
      <protection/>
    </xf>
    <xf numFmtId="168" fontId="0" fillId="0" borderId="62" xfId="61" applyNumberFormat="1" applyFont="1" applyFill="1" applyBorder="1">
      <alignment/>
      <protection/>
    </xf>
    <xf numFmtId="168" fontId="0" fillId="0" borderId="32" xfId="61" applyNumberFormat="1" applyFont="1" applyFill="1" applyBorder="1">
      <alignment/>
      <protection/>
    </xf>
    <xf numFmtId="168" fontId="0" fillId="0" borderId="19" xfId="61" applyNumberFormat="1" applyFont="1" applyFill="1" applyBorder="1">
      <alignment/>
      <protection/>
    </xf>
    <xf numFmtId="168" fontId="0" fillId="0" borderId="15" xfId="61" applyNumberFormat="1" applyFont="1" applyFill="1" applyBorder="1">
      <alignment/>
      <protection/>
    </xf>
    <xf numFmtId="168" fontId="0" fillId="0" borderId="63" xfId="61" applyNumberFormat="1" applyFont="1" applyFill="1" applyBorder="1">
      <alignment/>
      <protection/>
    </xf>
    <xf numFmtId="168" fontId="0" fillId="0" borderId="15" xfId="61" applyNumberFormat="1" applyFont="1" applyFill="1" applyBorder="1" applyAlignment="1">
      <alignment horizontal="center"/>
      <protection/>
    </xf>
    <xf numFmtId="168" fontId="0" fillId="0" borderId="34" xfId="61" applyNumberFormat="1" applyFont="1" applyFill="1" applyBorder="1">
      <alignment/>
      <protection/>
    </xf>
    <xf numFmtId="168" fontId="0" fillId="0" borderId="21" xfId="61" applyNumberFormat="1" applyFont="1" applyFill="1" applyBorder="1">
      <alignment/>
      <protection/>
    </xf>
    <xf numFmtId="168" fontId="0" fillId="0" borderId="46" xfId="61" applyNumberFormat="1" applyFont="1" applyFill="1" applyBorder="1">
      <alignment/>
      <protection/>
    </xf>
    <xf numFmtId="168" fontId="0" fillId="0" borderId="15" xfId="61" applyNumberFormat="1" applyFont="1" applyFill="1" applyBorder="1" applyAlignment="1">
      <alignment horizontal="center" vertical="center"/>
      <protection/>
    </xf>
    <xf numFmtId="168" fontId="0" fillId="0" borderId="42" xfId="61" applyNumberFormat="1" applyFont="1" applyFill="1" applyBorder="1">
      <alignment/>
      <protection/>
    </xf>
    <xf numFmtId="168" fontId="0" fillId="0" borderId="13" xfId="61" applyNumberFormat="1" applyFont="1" applyFill="1" applyBorder="1">
      <alignment/>
      <protection/>
    </xf>
    <xf numFmtId="168" fontId="1" fillId="0" borderId="25" xfId="61" applyNumberFormat="1" applyFont="1" applyFill="1" applyBorder="1">
      <alignment/>
      <protection/>
    </xf>
    <xf numFmtId="168" fontId="1" fillId="0" borderId="11" xfId="61" applyNumberFormat="1" applyFont="1" applyFill="1" applyBorder="1">
      <alignment/>
      <protection/>
    </xf>
    <xf numFmtId="168" fontId="1" fillId="0" borderId="23" xfId="61" applyNumberFormat="1" applyFont="1" applyFill="1" applyBorder="1">
      <alignment/>
      <protection/>
    </xf>
    <xf numFmtId="168" fontId="22" fillId="0" borderId="0" xfId="61" applyNumberFormat="1" applyFont="1" applyFill="1" applyBorder="1">
      <alignment/>
      <protection/>
    </xf>
    <xf numFmtId="0" fontId="22" fillId="0" borderId="0" xfId="61" applyFont="1" applyFill="1">
      <alignment/>
      <protection/>
    </xf>
    <xf numFmtId="0" fontId="23" fillId="0" borderId="0" xfId="67">
      <alignment/>
      <protection/>
    </xf>
    <xf numFmtId="0" fontId="25" fillId="0" borderId="0" xfId="67" applyFont="1">
      <alignment/>
      <protection/>
    </xf>
    <xf numFmtId="0" fontId="24" fillId="0" borderId="64" xfId="67" applyFont="1" applyBorder="1" applyAlignment="1">
      <alignment horizontal="center" vertical="center" textRotation="90"/>
      <protection/>
    </xf>
    <xf numFmtId="0" fontId="25" fillId="0" borderId="55" xfId="67" applyFont="1" applyBorder="1" applyAlignment="1">
      <alignment horizontal="center" vertical="center" textRotation="90"/>
      <protection/>
    </xf>
    <xf numFmtId="0" fontId="25" fillId="0" borderId="65" xfId="67" applyFont="1" applyBorder="1" applyAlignment="1">
      <alignment horizontal="center" vertical="center" textRotation="90"/>
      <protection/>
    </xf>
    <xf numFmtId="0" fontId="25" fillId="0" borderId="54" xfId="67" applyFont="1" applyBorder="1" applyAlignment="1">
      <alignment horizontal="center" vertical="center" textRotation="90"/>
      <protection/>
    </xf>
    <xf numFmtId="0" fontId="25" fillId="0" borderId="66" xfId="67" applyFont="1" applyBorder="1" applyAlignment="1">
      <alignment horizontal="center" vertical="center" textRotation="90"/>
      <protection/>
    </xf>
    <xf numFmtId="0" fontId="25" fillId="0" borderId="56" xfId="67" applyFont="1" applyBorder="1" applyAlignment="1">
      <alignment horizontal="center" vertical="center" textRotation="90" wrapText="1"/>
      <protection/>
    </xf>
    <xf numFmtId="0" fontId="25" fillId="0" borderId="65" xfId="67" applyFont="1" applyBorder="1" applyAlignment="1">
      <alignment horizontal="center" vertical="center" textRotation="90" wrapText="1"/>
      <protection/>
    </xf>
    <xf numFmtId="0" fontId="25" fillId="0" borderId="47" xfId="67" applyFont="1" applyBorder="1" applyAlignment="1">
      <alignment horizontal="center" vertical="center" textRotation="90"/>
      <protection/>
    </xf>
    <xf numFmtId="0" fontId="25" fillId="0" borderId="55" xfId="67" applyFont="1" applyBorder="1" applyAlignment="1">
      <alignment horizontal="center" vertical="center" textRotation="90" wrapText="1"/>
      <protection/>
    </xf>
    <xf numFmtId="0" fontId="25" fillId="0" borderId="47" xfId="67" applyFont="1" applyBorder="1" applyAlignment="1">
      <alignment horizontal="center" vertical="center" textRotation="90" wrapText="1"/>
      <protection/>
    </xf>
    <xf numFmtId="0" fontId="25" fillId="0" borderId="66" xfId="67" applyFont="1" applyBorder="1" applyAlignment="1">
      <alignment horizontal="center" vertical="center" textRotation="90" wrapText="1"/>
      <protection/>
    </xf>
    <xf numFmtId="0" fontId="26" fillId="0" borderId="26" xfId="67" applyFont="1" applyBorder="1" applyAlignment="1">
      <alignment horizontal="center"/>
      <protection/>
    </xf>
    <xf numFmtId="0" fontId="17" fillId="0" borderId="26" xfId="67" applyFont="1" applyBorder="1" applyAlignment="1">
      <alignment horizontal="right"/>
      <protection/>
    </xf>
    <xf numFmtId="0" fontId="12" fillId="0" borderId="28" xfId="67" applyFont="1" applyBorder="1" applyAlignment="1">
      <alignment horizontal="right"/>
      <protection/>
    </xf>
    <xf numFmtId="0" fontId="17" fillId="0" borderId="29" xfId="67" applyFont="1" applyBorder="1" applyAlignment="1">
      <alignment horizontal="right"/>
      <protection/>
    </xf>
    <xf numFmtId="0" fontId="12" fillId="0" borderId="27" xfId="67" applyFont="1" applyBorder="1" applyAlignment="1">
      <alignment horizontal="right"/>
      <protection/>
    </xf>
    <xf numFmtId="0" fontId="12" fillId="0" borderId="51" xfId="67" applyFont="1" applyBorder="1" applyAlignment="1">
      <alignment horizontal="right"/>
      <protection/>
    </xf>
    <xf numFmtId="0" fontId="12" fillId="0" borderId="30" xfId="67" applyFont="1" applyBorder="1" applyAlignment="1">
      <alignment horizontal="right"/>
      <protection/>
    </xf>
    <xf numFmtId="0" fontId="12" fillId="0" borderId="29" xfId="67" applyFont="1" applyBorder="1" applyAlignment="1">
      <alignment horizontal="right"/>
      <protection/>
    </xf>
    <xf numFmtId="0" fontId="26" fillId="0" borderId="12" xfId="67" applyFont="1" applyBorder="1" applyAlignment="1">
      <alignment horizontal="center"/>
      <protection/>
    </xf>
    <xf numFmtId="3" fontId="17" fillId="0" borderId="39" xfId="67" applyNumberFormat="1" applyFont="1" applyBorder="1" applyAlignment="1">
      <alignment horizontal="right"/>
      <protection/>
    </xf>
    <xf numFmtId="3" fontId="12" fillId="0" borderId="41" xfId="67" applyNumberFormat="1" applyFont="1" applyBorder="1" applyAlignment="1">
      <alignment horizontal="right"/>
      <protection/>
    </xf>
    <xf numFmtId="3" fontId="17" fillId="0" borderId="53" xfId="67" applyNumberFormat="1" applyFont="1" applyBorder="1" applyAlignment="1">
      <alignment horizontal="right"/>
      <protection/>
    </xf>
    <xf numFmtId="3" fontId="12" fillId="0" borderId="40" xfId="67" applyNumberFormat="1" applyFont="1" applyBorder="1" applyAlignment="1">
      <alignment horizontal="right"/>
      <protection/>
    </xf>
    <xf numFmtId="3" fontId="12" fillId="0" borderId="53" xfId="67" applyNumberFormat="1" applyFont="1" applyBorder="1" applyAlignment="1">
      <alignment horizontal="right"/>
      <protection/>
    </xf>
    <xf numFmtId="3" fontId="12" fillId="0" borderId="42" xfId="67" applyNumberFormat="1" applyFont="1" applyBorder="1" applyAlignment="1">
      <alignment horizontal="right"/>
      <protection/>
    </xf>
    <xf numFmtId="3" fontId="12" fillId="0" borderId="34" xfId="67" applyNumberFormat="1" applyFont="1" applyBorder="1" applyAlignment="1">
      <alignment horizontal="right"/>
      <protection/>
    </xf>
    <xf numFmtId="3" fontId="12" fillId="0" borderId="13" xfId="67" applyNumberFormat="1" applyFont="1" applyBorder="1" applyAlignment="1">
      <alignment horizontal="right"/>
      <protection/>
    </xf>
    <xf numFmtId="0" fontId="12" fillId="0" borderId="12" xfId="67" applyFont="1" applyBorder="1" applyAlignment="1">
      <alignment horizontal="center"/>
      <protection/>
    </xf>
    <xf numFmtId="0" fontId="12" fillId="0" borderId="14" xfId="67" applyFont="1" applyBorder="1" applyAlignment="1">
      <alignment horizontal="center"/>
      <protection/>
    </xf>
    <xf numFmtId="3" fontId="17" fillId="0" borderId="31" xfId="67" applyNumberFormat="1" applyFont="1" applyBorder="1" applyAlignment="1">
      <alignment horizontal="right"/>
      <protection/>
    </xf>
    <xf numFmtId="3" fontId="12" fillId="0" borderId="33" xfId="67" applyNumberFormat="1" applyFont="1" applyBorder="1" applyAlignment="1">
      <alignment horizontal="right"/>
      <protection/>
    </xf>
    <xf numFmtId="3" fontId="17" fillId="0" borderId="43" xfId="67" applyNumberFormat="1" applyFont="1" applyBorder="1" applyAlignment="1">
      <alignment horizontal="right"/>
      <protection/>
    </xf>
    <xf numFmtId="3" fontId="12" fillId="0" borderId="32" xfId="67" applyNumberFormat="1" applyFont="1" applyBorder="1" applyAlignment="1">
      <alignment horizontal="right"/>
      <protection/>
    </xf>
    <xf numFmtId="3" fontId="12" fillId="0" borderId="43" xfId="67" applyNumberFormat="1" applyFont="1" applyBorder="1" applyAlignment="1">
      <alignment horizontal="right"/>
      <protection/>
    </xf>
    <xf numFmtId="3" fontId="12" fillId="0" borderId="15" xfId="67" applyNumberFormat="1" applyFont="1" applyBorder="1" applyAlignment="1">
      <alignment horizontal="right"/>
      <protection/>
    </xf>
    <xf numFmtId="0" fontId="12" fillId="0" borderId="18" xfId="67" applyFont="1" applyBorder="1" applyAlignment="1">
      <alignment horizontal="center"/>
      <protection/>
    </xf>
    <xf numFmtId="3" fontId="17" fillId="0" borderId="67" xfId="67" applyNumberFormat="1" applyFont="1" applyBorder="1" applyAlignment="1">
      <alignment horizontal="right"/>
      <protection/>
    </xf>
    <xf numFmtId="3" fontId="12" fillId="0" borderId="68" xfId="67" applyNumberFormat="1" applyFont="1" applyBorder="1" applyAlignment="1">
      <alignment horizontal="right"/>
      <protection/>
    </xf>
    <xf numFmtId="3" fontId="12" fillId="0" borderId="69" xfId="67" applyNumberFormat="1" applyFont="1" applyBorder="1" applyAlignment="1">
      <alignment horizontal="right"/>
      <protection/>
    </xf>
    <xf numFmtId="3" fontId="12" fillId="0" borderId="70" xfId="67" applyNumberFormat="1" applyFont="1" applyBorder="1" applyAlignment="1">
      <alignment horizontal="right"/>
      <protection/>
    </xf>
    <xf numFmtId="3" fontId="12" fillId="0" borderId="63" xfId="67" applyNumberFormat="1" applyFont="1" applyBorder="1" applyAlignment="1">
      <alignment horizontal="right"/>
      <protection/>
    </xf>
    <xf numFmtId="3" fontId="12" fillId="0" borderId="19" xfId="67" applyNumberFormat="1" applyFont="1" applyBorder="1" applyAlignment="1">
      <alignment horizontal="right"/>
      <protection/>
    </xf>
    <xf numFmtId="0" fontId="12" fillId="0" borderId="14" xfId="67" applyFont="1" applyFill="1" applyBorder="1" applyAlignment="1">
      <alignment horizontal="center"/>
      <protection/>
    </xf>
    <xf numFmtId="3" fontId="12" fillId="0" borderId="32" xfId="67" applyNumberFormat="1" applyFont="1" applyFill="1" applyBorder="1" applyAlignment="1">
      <alignment horizontal="right"/>
      <protection/>
    </xf>
    <xf numFmtId="3" fontId="12" fillId="0" borderId="43" xfId="67" applyNumberFormat="1" applyFont="1" applyFill="1" applyBorder="1" applyAlignment="1">
      <alignment horizontal="right"/>
      <protection/>
    </xf>
    <xf numFmtId="0" fontId="12" fillId="0" borderId="18" xfId="67" applyFont="1" applyFill="1" applyBorder="1" applyAlignment="1">
      <alignment horizontal="center"/>
      <protection/>
    </xf>
    <xf numFmtId="0" fontId="12" fillId="0" borderId="71" xfId="67" applyFont="1" applyFill="1" applyBorder="1" applyAlignment="1">
      <alignment horizontal="center"/>
      <protection/>
    </xf>
    <xf numFmtId="3" fontId="17" fillId="0" borderId="72" xfId="67" applyNumberFormat="1" applyFont="1" applyBorder="1" applyAlignment="1">
      <alignment horizontal="right"/>
      <protection/>
    </xf>
    <xf numFmtId="3" fontId="12" fillId="0" borderId="45" xfId="67" applyNumberFormat="1" applyFont="1" applyBorder="1" applyAlignment="1">
      <alignment horizontal="right"/>
      <protection/>
    </xf>
    <xf numFmtId="3" fontId="12" fillId="0" borderId="48" xfId="67" applyNumberFormat="1" applyFont="1" applyBorder="1" applyAlignment="1">
      <alignment horizontal="right"/>
      <protection/>
    </xf>
    <xf numFmtId="3" fontId="12" fillId="0" borderId="44" xfId="67" applyNumberFormat="1" applyFont="1" applyBorder="1" applyAlignment="1">
      <alignment horizontal="right"/>
      <protection/>
    </xf>
    <xf numFmtId="3" fontId="12" fillId="0" borderId="46" xfId="67" applyNumberFormat="1" applyFont="1" applyBorder="1" applyAlignment="1">
      <alignment horizontal="right"/>
      <protection/>
    </xf>
    <xf numFmtId="3" fontId="12" fillId="0" borderId="21" xfId="67" applyNumberFormat="1" applyFont="1" applyBorder="1" applyAlignment="1">
      <alignment horizontal="right"/>
      <protection/>
    </xf>
    <xf numFmtId="0" fontId="12" fillId="0" borderId="18" xfId="67" applyFont="1" applyFill="1" applyBorder="1" applyAlignment="1">
      <alignment horizontal="center" wrapText="1"/>
      <protection/>
    </xf>
    <xf numFmtId="0" fontId="12" fillId="0" borderId="14" xfId="67" applyFont="1" applyFill="1" applyBorder="1" applyAlignment="1">
      <alignment horizontal="center" wrapText="1"/>
      <protection/>
    </xf>
    <xf numFmtId="168" fontId="9" fillId="0" borderId="15" xfId="0" applyNumberFormat="1" applyFont="1" applyFill="1" applyBorder="1" applyAlignment="1">
      <alignment horizontal="right"/>
    </xf>
    <xf numFmtId="0" fontId="17" fillId="0" borderId="29" xfId="67" applyFont="1" applyBorder="1" applyAlignment="1">
      <alignment horizontal="right"/>
      <protection/>
    </xf>
    <xf numFmtId="0" fontId="7" fillId="0" borderId="73" xfId="62" applyFont="1" applyBorder="1" applyAlignment="1">
      <alignment horizontal="center"/>
      <protection/>
    </xf>
    <xf numFmtId="168" fontId="9" fillId="0" borderId="74" xfId="62" applyNumberFormat="1" applyFont="1" applyBorder="1">
      <alignment/>
      <protection/>
    </xf>
    <xf numFmtId="168" fontId="9" fillId="0" borderId="0" xfId="62" applyNumberFormat="1" applyFont="1" applyBorder="1">
      <alignment/>
      <protection/>
    </xf>
    <xf numFmtId="0" fontId="1" fillId="0" borderId="0" xfId="64" applyFont="1" applyAlignment="1">
      <alignment horizontal="center"/>
      <protection/>
    </xf>
    <xf numFmtId="168" fontId="8" fillId="0" borderId="15" xfId="0" applyNumberFormat="1" applyFont="1" applyFill="1" applyBorder="1" applyAlignment="1">
      <alignment horizontal="right"/>
    </xf>
    <xf numFmtId="0" fontId="15" fillId="0" borderId="75" xfId="0" applyFont="1" applyBorder="1" applyAlignment="1">
      <alignment horizontal="center" vertical="center"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168" fontId="9" fillId="0" borderId="76" xfId="64" applyNumberFormat="1" applyFont="1" applyFill="1" applyBorder="1">
      <alignment/>
      <protection/>
    </xf>
    <xf numFmtId="168" fontId="9" fillId="0" borderId="77" xfId="64" applyNumberFormat="1" applyFont="1" applyFill="1" applyBorder="1">
      <alignment/>
      <protection/>
    </xf>
    <xf numFmtId="0" fontId="6" fillId="0" borderId="0" xfId="64" applyFont="1" applyFill="1">
      <alignment/>
      <protection/>
    </xf>
    <xf numFmtId="0" fontId="16" fillId="0" borderId="17" xfId="62" applyFont="1" applyBorder="1" applyAlignment="1">
      <alignment horizontal="center"/>
      <protection/>
    </xf>
    <xf numFmtId="168" fontId="9" fillId="0" borderId="73" xfId="62" applyNumberFormat="1" applyFont="1" applyBorder="1">
      <alignment/>
      <protection/>
    </xf>
    <xf numFmtId="168" fontId="9" fillId="0" borderId="78" xfId="62" applyNumberFormat="1" applyFont="1" applyBorder="1">
      <alignment/>
      <protection/>
    </xf>
    <xf numFmtId="168" fontId="9" fillId="0" borderId="79" xfId="62" applyNumberFormat="1" applyFont="1" applyBorder="1">
      <alignment/>
      <protection/>
    </xf>
    <xf numFmtId="168" fontId="9" fillId="0" borderId="59" xfId="62" applyNumberFormat="1" applyFont="1" applyBorder="1">
      <alignment/>
      <protection/>
    </xf>
    <xf numFmtId="0" fontId="15" fillId="0" borderId="22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 textRotation="90"/>
    </xf>
    <xf numFmtId="0" fontId="25" fillId="0" borderId="55" xfId="0" applyFont="1" applyBorder="1" applyAlignment="1">
      <alignment horizontal="center" vertical="center" textRotation="90"/>
    </xf>
    <xf numFmtId="0" fontId="25" fillId="0" borderId="65" xfId="0" applyFont="1" applyBorder="1" applyAlignment="1">
      <alignment horizontal="center" vertical="center" textRotation="90"/>
    </xf>
    <xf numFmtId="0" fontId="25" fillId="0" borderId="54" xfId="0" applyFont="1" applyBorder="1" applyAlignment="1">
      <alignment horizontal="center" vertical="center" textRotation="90"/>
    </xf>
    <xf numFmtId="0" fontId="25" fillId="0" borderId="66" xfId="0" applyFont="1" applyBorder="1" applyAlignment="1">
      <alignment horizontal="center" vertical="center" textRotation="90"/>
    </xf>
    <xf numFmtId="0" fontId="25" fillId="0" borderId="56" xfId="0" applyFont="1" applyBorder="1" applyAlignment="1">
      <alignment horizontal="center" vertical="center" textRotation="90" wrapText="1"/>
    </xf>
    <xf numFmtId="0" fontId="25" fillId="0" borderId="65" xfId="0" applyFont="1" applyBorder="1" applyAlignment="1">
      <alignment horizontal="center" vertical="center" textRotation="90" wrapText="1"/>
    </xf>
    <xf numFmtId="0" fontId="25" fillId="0" borderId="47" xfId="0" applyFont="1" applyBorder="1" applyAlignment="1">
      <alignment horizontal="center" vertical="center" textRotation="90"/>
    </xf>
    <xf numFmtId="0" fontId="25" fillId="0" borderId="55" xfId="0" applyFont="1" applyBorder="1" applyAlignment="1">
      <alignment horizontal="center" vertical="center" textRotation="90" wrapText="1"/>
    </xf>
    <xf numFmtId="0" fontId="25" fillId="0" borderId="47" xfId="0" applyFont="1" applyBorder="1" applyAlignment="1">
      <alignment horizontal="center" vertical="center" textRotation="90" wrapText="1"/>
    </xf>
    <xf numFmtId="0" fontId="25" fillId="0" borderId="66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justify"/>
    </xf>
    <xf numFmtId="0" fontId="19" fillId="0" borderId="15" xfId="0" applyFont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68" fontId="9" fillId="0" borderId="13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168" fontId="8" fillId="0" borderId="21" xfId="0" applyNumberFormat="1" applyFont="1" applyFill="1" applyBorder="1" applyAlignment="1">
      <alignment horizontal="right"/>
    </xf>
    <xf numFmtId="0" fontId="7" fillId="0" borderId="75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75" xfId="0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shrinkToFit="1"/>
    </xf>
    <xf numFmtId="0" fontId="7" fillId="0" borderId="65" xfId="0" applyFont="1" applyFill="1" applyBorder="1" applyAlignment="1">
      <alignment horizontal="center" shrinkToFit="1"/>
    </xf>
    <xf numFmtId="0" fontId="17" fillId="0" borderId="0" xfId="63" applyFont="1">
      <alignment/>
      <protection/>
    </xf>
    <xf numFmtId="0" fontId="12" fillId="0" borderId="0" xfId="63">
      <alignment/>
      <protection/>
    </xf>
    <xf numFmtId="0" fontId="22" fillId="0" borderId="0" xfId="63" applyFont="1">
      <alignment/>
      <protection/>
    </xf>
    <xf numFmtId="1" fontId="12" fillId="0" borderId="0" xfId="63" applyNumberFormat="1">
      <alignment/>
      <protection/>
    </xf>
    <xf numFmtId="0" fontId="6" fillId="0" borderId="23" xfId="64" applyFont="1" applyFill="1" applyBorder="1" applyAlignment="1">
      <alignment horizontal="center" vertical="center"/>
      <protection/>
    </xf>
    <xf numFmtId="3" fontId="8" fillId="0" borderId="57" xfId="64" applyNumberFormat="1" applyFont="1" applyFill="1" applyBorder="1">
      <alignment/>
      <protection/>
    </xf>
    <xf numFmtId="3" fontId="9" fillId="0" borderId="0" xfId="0" applyNumberFormat="1" applyFont="1" applyFill="1" applyAlignment="1">
      <alignment/>
    </xf>
    <xf numFmtId="0" fontId="12" fillId="0" borderId="0" xfId="63" applyFont="1">
      <alignment/>
      <protection/>
    </xf>
    <xf numFmtId="3" fontId="9" fillId="0" borderId="47" xfId="62" applyNumberFormat="1" applyFont="1" applyBorder="1">
      <alignment/>
      <protection/>
    </xf>
    <xf numFmtId="0" fontId="27" fillId="0" borderId="0" xfId="62" applyFont="1" applyBorder="1">
      <alignment/>
      <protection/>
    </xf>
    <xf numFmtId="3" fontId="21" fillId="0" borderId="26" xfId="61" applyNumberFormat="1" applyFont="1" applyFill="1" applyBorder="1" applyAlignment="1" applyProtection="1">
      <alignment wrapText="1"/>
      <protection/>
    </xf>
    <xf numFmtId="168" fontId="22" fillId="0" borderId="28" xfId="61" applyNumberFormat="1" applyFont="1" applyBorder="1" applyAlignment="1" applyProtection="1">
      <alignment wrapText="1"/>
      <protection/>
    </xf>
    <xf numFmtId="168" fontId="22" fillId="0" borderId="30" xfId="61" applyNumberFormat="1" applyFont="1" applyBorder="1" applyAlignment="1" applyProtection="1">
      <alignment wrapText="1"/>
      <protection/>
    </xf>
    <xf numFmtId="168" fontId="21" fillId="0" borderId="30" xfId="61" applyNumberFormat="1" applyFont="1" applyFill="1" applyBorder="1" applyAlignment="1" applyProtection="1">
      <alignment horizontal="center" wrapText="1"/>
      <protection/>
    </xf>
    <xf numFmtId="3" fontId="21" fillId="0" borderId="31" xfId="61" applyNumberFormat="1" applyFont="1" applyBorder="1" applyAlignment="1" applyProtection="1">
      <alignment wrapText="1"/>
      <protection/>
    </xf>
    <xf numFmtId="168" fontId="22" fillId="0" borderId="33" xfId="61" applyNumberFormat="1" applyFont="1" applyBorder="1" applyAlignment="1" applyProtection="1">
      <alignment wrapText="1"/>
      <protection/>
    </xf>
    <xf numFmtId="168" fontId="22" fillId="0" borderId="15" xfId="61" applyNumberFormat="1" applyFont="1" applyBorder="1" applyAlignment="1" applyProtection="1">
      <alignment wrapText="1"/>
      <protection/>
    </xf>
    <xf numFmtId="168" fontId="21" fillId="0" borderId="15" xfId="61" applyNumberFormat="1" applyFont="1" applyFill="1" applyBorder="1" applyAlignment="1" applyProtection="1">
      <alignment horizontal="center" wrapText="1"/>
      <protection/>
    </xf>
    <xf numFmtId="3" fontId="21" fillId="0" borderId="67" xfId="61" applyNumberFormat="1" applyFont="1" applyBorder="1" applyAlignment="1" applyProtection="1">
      <alignment wrapText="1"/>
      <protection/>
    </xf>
    <xf numFmtId="168" fontId="22" fillId="0" borderId="68" xfId="61" applyNumberFormat="1" applyFont="1" applyBorder="1" applyAlignment="1" applyProtection="1">
      <alignment wrapText="1"/>
      <protection/>
    </xf>
    <xf numFmtId="168" fontId="22" fillId="0" borderId="19" xfId="61" applyNumberFormat="1" applyFont="1" applyBorder="1" applyAlignment="1" applyProtection="1">
      <alignment wrapText="1"/>
      <protection/>
    </xf>
    <xf numFmtId="168" fontId="12" fillId="0" borderId="0" xfId="61" applyNumberFormat="1">
      <alignment/>
      <protection/>
    </xf>
    <xf numFmtId="0" fontId="21" fillId="0" borderId="26" xfId="61" applyFont="1" applyBorder="1" applyAlignment="1" applyProtection="1">
      <alignment horizontal="left" wrapText="1"/>
      <protection/>
    </xf>
    <xf numFmtId="0" fontId="21" fillId="0" borderId="31" xfId="61" applyFont="1" applyBorder="1" applyAlignment="1" applyProtection="1">
      <alignment horizontal="left" wrapText="1"/>
      <protection/>
    </xf>
    <xf numFmtId="0" fontId="21" fillId="0" borderId="67" xfId="61" applyFont="1" applyBorder="1" applyAlignment="1" applyProtection="1">
      <alignment horizontal="left" wrapText="1"/>
      <protection/>
    </xf>
    <xf numFmtId="0" fontId="12" fillId="0" borderId="0" xfId="70">
      <alignment/>
      <protection/>
    </xf>
    <xf numFmtId="0" fontId="21" fillId="0" borderId="24" xfId="70" applyFont="1" applyBorder="1" applyAlignment="1">
      <alignment horizontal="center" vertical="center" wrapText="1"/>
      <protection/>
    </xf>
    <xf numFmtId="0" fontId="22" fillId="0" borderId="11" xfId="70" applyFont="1" applyBorder="1" applyAlignment="1">
      <alignment horizontal="center" vertical="center"/>
      <protection/>
    </xf>
    <xf numFmtId="0" fontId="22" fillId="0" borderId="23" xfId="70" applyFont="1" applyBorder="1" applyAlignment="1">
      <alignment horizontal="center" vertical="center"/>
      <protection/>
    </xf>
    <xf numFmtId="0" fontId="22" fillId="0" borderId="20" xfId="70" applyFont="1" applyBorder="1" applyAlignment="1">
      <alignment horizontal="center" vertical="center"/>
      <protection/>
    </xf>
    <xf numFmtId="0" fontId="22" fillId="0" borderId="26" xfId="70" applyFont="1" applyBorder="1">
      <alignment/>
      <protection/>
    </xf>
    <xf numFmtId="3" fontId="22" fillId="0" borderId="30" xfId="70" applyNumberFormat="1" applyFont="1" applyBorder="1">
      <alignment/>
      <protection/>
    </xf>
    <xf numFmtId="0" fontId="22" fillId="0" borderId="31" xfId="70" applyFont="1" applyBorder="1">
      <alignment/>
      <protection/>
    </xf>
    <xf numFmtId="3" fontId="22" fillId="0" borderId="15" xfId="70" applyNumberFormat="1" applyFont="1" applyBorder="1">
      <alignment/>
      <protection/>
    </xf>
    <xf numFmtId="0" fontId="22" fillId="0" borderId="25" xfId="70" applyFont="1" applyBorder="1" applyAlignment="1">
      <alignment horizontal="center" vertical="center"/>
      <protection/>
    </xf>
    <xf numFmtId="3" fontId="22" fillId="0" borderId="27" xfId="70" applyNumberFormat="1" applyFont="1" applyBorder="1">
      <alignment/>
      <protection/>
    </xf>
    <xf numFmtId="3" fontId="22" fillId="0" borderId="32" xfId="70" applyNumberFormat="1" applyFont="1" applyBorder="1">
      <alignment/>
      <protection/>
    </xf>
    <xf numFmtId="3" fontId="22" fillId="0" borderId="54" xfId="70" applyNumberFormat="1" applyFont="1" applyBorder="1">
      <alignment/>
      <protection/>
    </xf>
    <xf numFmtId="0" fontId="21" fillId="0" borderId="24" xfId="0" applyFont="1" applyBorder="1" applyAlignment="1">
      <alignment horizontal="center" wrapText="1"/>
    </xf>
    <xf numFmtId="0" fontId="1" fillId="0" borderId="0" xfId="62" applyFont="1" applyAlignment="1">
      <alignment horizontal="center"/>
      <protection/>
    </xf>
    <xf numFmtId="0" fontId="7" fillId="0" borderId="49" xfId="0" applyFont="1" applyFill="1" applyBorder="1" applyAlignment="1">
      <alignment horizontal="center" shrinkToFit="1"/>
    </xf>
    <xf numFmtId="0" fontId="0" fillId="0" borderId="46" xfId="62" applyBorder="1">
      <alignment/>
      <protection/>
    </xf>
    <xf numFmtId="0" fontId="0" fillId="0" borderId="50" xfId="62" applyBorder="1">
      <alignment/>
      <protection/>
    </xf>
    <xf numFmtId="0" fontId="0" fillId="0" borderId="0" xfId="64" applyBorder="1">
      <alignment/>
      <protection/>
    </xf>
    <xf numFmtId="0" fontId="12" fillId="0" borderId="0" xfId="65" applyBorder="1">
      <alignment/>
      <protection/>
    </xf>
    <xf numFmtId="0" fontId="22" fillId="0" borderId="50" xfId="70" applyFont="1" applyBorder="1" applyAlignment="1">
      <alignment horizontal="center" vertical="center"/>
      <protection/>
    </xf>
    <xf numFmtId="0" fontId="22" fillId="0" borderId="50" xfId="70" applyFont="1" applyBorder="1" applyAlignment="1">
      <alignment horizontal="center" vertical="center" wrapText="1"/>
      <protection/>
    </xf>
    <xf numFmtId="0" fontId="22" fillId="0" borderId="80" xfId="70" applyFont="1" applyBorder="1" applyAlignment="1">
      <alignment horizontal="center" vertical="center" wrapText="1"/>
      <protection/>
    </xf>
    <xf numFmtId="172" fontId="22" fillId="0" borderId="47" xfId="70" applyNumberFormat="1" applyFont="1" applyBorder="1">
      <alignment/>
      <protection/>
    </xf>
    <xf numFmtId="0" fontId="1" fillId="0" borderId="0" xfId="0" applyFont="1" applyFill="1" applyAlignment="1">
      <alignment/>
    </xf>
    <xf numFmtId="0" fontId="22" fillId="0" borderId="62" xfId="70" applyFont="1" applyBorder="1" applyAlignment="1">
      <alignment horizontal="center" vertical="center" wrapText="1"/>
      <protection/>
    </xf>
    <xf numFmtId="171" fontId="0" fillId="0" borderId="0" xfId="0" applyNumberFormat="1" applyAlignment="1">
      <alignment/>
    </xf>
    <xf numFmtId="0" fontId="7" fillId="0" borderId="11" xfId="0" applyFont="1" applyFill="1" applyBorder="1" applyAlignment="1">
      <alignment horizontal="center" shrinkToFit="1"/>
    </xf>
    <xf numFmtId="0" fontId="7" fillId="0" borderId="49" xfId="61" applyFont="1" applyFill="1" applyBorder="1" applyAlignment="1">
      <alignment horizontal="center" vertical="center" wrapText="1"/>
      <protection/>
    </xf>
    <xf numFmtId="168" fontId="8" fillId="0" borderId="20" xfId="0" applyNumberFormat="1" applyFont="1" applyFill="1" applyBorder="1" applyAlignment="1">
      <alignment horizontal="right" shrinkToFit="1"/>
    </xf>
    <xf numFmtId="168" fontId="8" fillId="0" borderId="17" xfId="0" applyNumberFormat="1" applyFont="1" applyFill="1" applyBorder="1" applyAlignment="1">
      <alignment horizontal="right" shrinkToFit="1"/>
    </xf>
    <xf numFmtId="168" fontId="10" fillId="0" borderId="13" xfId="0" applyNumberFormat="1" applyFont="1" applyFill="1" applyBorder="1" applyAlignment="1">
      <alignment horizontal="right"/>
    </xf>
    <xf numFmtId="168" fontId="10" fillId="0" borderId="15" xfId="0" applyNumberFormat="1" applyFont="1" applyFill="1" applyBorder="1" applyAlignment="1">
      <alignment horizontal="right"/>
    </xf>
    <xf numFmtId="0" fontId="0" fillId="0" borderId="0" xfId="52" applyAlignment="1">
      <alignment/>
      <protection/>
    </xf>
    <xf numFmtId="0" fontId="0" fillId="0" borderId="0" xfId="52" applyAlignment="1">
      <alignment wrapText="1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wrapText="1"/>
      <protection/>
    </xf>
    <xf numFmtId="0" fontId="7" fillId="0" borderId="10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0" fillId="0" borderId="0" xfId="52" applyFill="1" applyAlignment="1">
      <alignment/>
      <protection/>
    </xf>
    <xf numFmtId="0" fontId="6" fillId="0" borderId="0" xfId="52" applyFont="1" applyFill="1">
      <alignment/>
      <protection/>
    </xf>
    <xf numFmtId="0" fontId="18" fillId="0" borderId="10" xfId="0" applyFont="1" applyFill="1" applyBorder="1" applyAlignment="1">
      <alignment horizontal="left" vertical="center" wrapText="1"/>
    </xf>
    <xf numFmtId="0" fontId="6" fillId="0" borderId="12" xfId="52" applyFont="1" applyBorder="1" applyAlignment="1">
      <alignment vertical="center" wrapText="1"/>
      <protection/>
    </xf>
    <xf numFmtId="3" fontId="0" fillId="0" borderId="0" xfId="0" applyNumberFormat="1" applyAlignment="1">
      <alignment/>
    </xf>
    <xf numFmtId="3" fontId="12" fillId="0" borderId="0" xfId="63" applyNumberFormat="1">
      <alignment/>
      <protection/>
    </xf>
    <xf numFmtId="3" fontId="7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/>
    </xf>
    <xf numFmtId="168" fontId="7" fillId="0" borderId="23" xfId="0" applyNumberFormat="1" applyFont="1" applyFill="1" applyBorder="1" applyAlignment="1">
      <alignment/>
    </xf>
    <xf numFmtId="168" fontId="7" fillId="0" borderId="49" xfId="0" applyNumberFormat="1" applyFont="1" applyFill="1" applyBorder="1" applyAlignment="1">
      <alignment/>
    </xf>
    <xf numFmtId="168" fontId="7" fillId="33" borderId="25" xfId="0" applyNumberFormat="1" applyFont="1" applyFill="1" applyBorder="1" applyAlignment="1">
      <alignment horizontal="right"/>
    </xf>
    <xf numFmtId="168" fontId="7" fillId="0" borderId="23" xfId="0" applyNumberFormat="1" applyFont="1" applyFill="1" applyBorder="1" applyAlignment="1">
      <alignment/>
    </xf>
    <xf numFmtId="168" fontId="7" fillId="0" borderId="49" xfId="0" applyNumberFormat="1" applyFont="1" applyFill="1" applyBorder="1" applyAlignment="1">
      <alignment/>
    </xf>
    <xf numFmtId="168" fontId="7" fillId="33" borderId="25" xfId="0" applyNumberFormat="1" applyFont="1" applyFill="1" applyBorder="1" applyAlignment="1">
      <alignment horizontal="right"/>
    </xf>
    <xf numFmtId="168" fontId="7" fillId="0" borderId="65" xfId="0" applyNumberFormat="1" applyFont="1" applyFill="1" applyBorder="1" applyAlignment="1">
      <alignment/>
    </xf>
    <xf numFmtId="168" fontId="7" fillId="0" borderId="66" xfId="0" applyNumberFormat="1" applyFont="1" applyFill="1" applyBorder="1" applyAlignment="1">
      <alignment/>
    </xf>
    <xf numFmtId="168" fontId="7" fillId="33" borderId="54" xfId="0" applyNumberFormat="1" applyFont="1" applyFill="1" applyBorder="1" applyAlignment="1">
      <alignment horizontal="right"/>
    </xf>
    <xf numFmtId="168" fontId="22" fillId="0" borderId="42" xfId="0" applyNumberFormat="1" applyFont="1" applyFill="1" applyBorder="1" applyAlignment="1">
      <alignment horizontal="right"/>
    </xf>
    <xf numFmtId="169" fontId="22" fillId="0" borderId="42" xfId="0" applyNumberFormat="1" applyFont="1" applyFill="1" applyBorder="1" applyAlignment="1">
      <alignment/>
    </xf>
    <xf numFmtId="168" fontId="22" fillId="0" borderId="42" xfId="0" applyNumberFormat="1" applyFont="1" applyFill="1" applyBorder="1" applyAlignment="1">
      <alignment/>
    </xf>
    <xf numFmtId="168" fontId="22" fillId="0" borderId="53" xfId="0" applyNumberFormat="1" applyFont="1" applyFill="1" applyBorder="1" applyAlignment="1">
      <alignment/>
    </xf>
    <xf numFmtId="168" fontId="21" fillId="33" borderId="40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/>
    </xf>
    <xf numFmtId="168" fontId="22" fillId="0" borderId="34" xfId="0" applyNumberFormat="1" applyFont="1" applyFill="1" applyBorder="1" applyAlignment="1">
      <alignment/>
    </xf>
    <xf numFmtId="168" fontId="22" fillId="0" borderId="43" xfId="0" applyNumberFormat="1" applyFont="1" applyFill="1" applyBorder="1" applyAlignment="1">
      <alignment/>
    </xf>
    <xf numFmtId="168" fontId="21" fillId="33" borderId="32" xfId="0" applyNumberFormat="1" applyFont="1" applyFill="1" applyBorder="1" applyAlignment="1">
      <alignment horizontal="right"/>
    </xf>
    <xf numFmtId="168" fontId="6" fillId="0" borderId="34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/>
    </xf>
    <xf numFmtId="168" fontId="6" fillId="0" borderId="34" xfId="0" applyNumberFormat="1" applyFont="1" applyFill="1" applyBorder="1" applyAlignment="1">
      <alignment/>
    </xf>
    <xf numFmtId="168" fontId="6" fillId="0" borderId="43" xfId="0" applyNumberFormat="1" applyFont="1" applyFill="1" applyBorder="1" applyAlignment="1">
      <alignment/>
    </xf>
    <xf numFmtId="168" fontId="7" fillId="33" borderId="32" xfId="0" applyNumberFormat="1" applyFont="1" applyFill="1" applyBorder="1" applyAlignment="1">
      <alignment horizontal="right"/>
    </xf>
    <xf numFmtId="168" fontId="6" fillId="0" borderId="38" xfId="0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/>
    </xf>
    <xf numFmtId="168" fontId="6" fillId="0" borderId="38" xfId="0" applyNumberFormat="1" applyFont="1" applyFill="1" applyBorder="1" applyAlignment="1">
      <alignment/>
    </xf>
    <xf numFmtId="168" fontId="6" fillId="0" borderId="52" xfId="0" applyNumberFormat="1" applyFont="1" applyFill="1" applyBorder="1" applyAlignment="1">
      <alignment/>
    </xf>
    <xf numFmtId="168" fontId="7" fillId="33" borderId="36" xfId="0" applyNumberFormat="1" applyFont="1" applyFill="1" applyBorder="1" applyAlignment="1">
      <alignment horizontal="right"/>
    </xf>
    <xf numFmtId="168" fontId="7" fillId="0" borderId="46" xfId="0" applyNumberFormat="1" applyFont="1" applyFill="1" applyBorder="1" applyAlignment="1">
      <alignment horizontal="right" vertical="center"/>
    </xf>
    <xf numFmtId="168" fontId="7" fillId="0" borderId="62" xfId="0" applyNumberFormat="1" applyFont="1" applyFill="1" applyBorder="1" applyAlignment="1">
      <alignment vertical="center"/>
    </xf>
    <xf numFmtId="168" fontId="7" fillId="0" borderId="46" xfId="0" applyNumberFormat="1" applyFont="1" applyFill="1" applyBorder="1" applyAlignment="1">
      <alignment vertical="center"/>
    </xf>
    <xf numFmtId="168" fontId="7" fillId="0" borderId="48" xfId="0" applyNumberFormat="1" applyFont="1" applyFill="1" applyBorder="1" applyAlignment="1">
      <alignment vertical="center"/>
    </xf>
    <xf numFmtId="168" fontId="7" fillId="33" borderId="44" xfId="0" applyNumberFormat="1" applyFont="1" applyFill="1" applyBorder="1" applyAlignment="1">
      <alignment horizontal="right" vertical="center"/>
    </xf>
    <xf numFmtId="168" fontId="7" fillId="0" borderId="38" xfId="0" applyNumberFormat="1" applyFont="1" applyFill="1" applyBorder="1" applyAlignment="1">
      <alignment horizontal="right" vertical="center"/>
    </xf>
    <xf numFmtId="168" fontId="7" fillId="0" borderId="38" xfId="0" applyNumberFormat="1" applyFont="1" applyFill="1" applyBorder="1" applyAlignment="1">
      <alignment vertical="center"/>
    </xf>
    <xf numFmtId="168" fontId="7" fillId="0" borderId="52" xfId="0" applyNumberFormat="1" applyFont="1" applyFill="1" applyBorder="1" applyAlignment="1">
      <alignment vertical="center"/>
    </xf>
    <xf numFmtId="168" fontId="7" fillId="33" borderId="36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/>
    </xf>
    <xf numFmtId="168" fontId="6" fillId="0" borderId="63" xfId="0" applyNumberFormat="1" applyFont="1" applyFill="1" applyBorder="1" applyAlignment="1">
      <alignment horizontal="right"/>
    </xf>
    <xf numFmtId="3" fontId="6" fillId="0" borderId="63" xfId="0" applyNumberFormat="1" applyFont="1" applyFill="1" applyBorder="1" applyAlignment="1">
      <alignment/>
    </xf>
    <xf numFmtId="168" fontId="6" fillId="0" borderId="63" xfId="0" applyNumberFormat="1" applyFont="1" applyFill="1" applyBorder="1" applyAlignment="1">
      <alignment/>
    </xf>
    <xf numFmtId="168" fontId="6" fillId="0" borderId="69" xfId="0" applyNumberFormat="1" applyFont="1" applyFill="1" applyBorder="1" applyAlignment="1">
      <alignment/>
    </xf>
    <xf numFmtId="168" fontId="7" fillId="33" borderId="70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/>
    </xf>
    <xf numFmtId="168" fontId="7" fillId="0" borderId="62" xfId="0" applyNumberFormat="1" applyFont="1" applyFill="1" applyBorder="1" applyAlignment="1">
      <alignment horizontal="right"/>
    </xf>
    <xf numFmtId="3" fontId="7" fillId="0" borderId="62" xfId="0" applyNumberFormat="1" applyFont="1" applyFill="1" applyBorder="1" applyAlignment="1">
      <alignment/>
    </xf>
    <xf numFmtId="168" fontId="7" fillId="0" borderId="62" xfId="0" applyNumberFormat="1" applyFont="1" applyFill="1" applyBorder="1" applyAlignment="1">
      <alignment/>
    </xf>
    <xf numFmtId="168" fontId="7" fillId="0" borderId="80" xfId="0" applyNumberFormat="1" applyFont="1" applyFill="1" applyBorder="1" applyAlignment="1">
      <alignment/>
    </xf>
    <xf numFmtId="168" fontId="7" fillId="33" borderId="61" xfId="0" applyNumberFormat="1" applyFont="1" applyFill="1" applyBorder="1" applyAlignment="1">
      <alignment horizontal="right"/>
    </xf>
    <xf numFmtId="168" fontId="7" fillId="0" borderId="38" xfId="0" applyNumberFormat="1" applyFont="1" applyFill="1" applyBorder="1" applyAlignment="1">
      <alignment horizontal="right"/>
    </xf>
    <xf numFmtId="3" fontId="7" fillId="0" borderId="38" xfId="0" applyNumberFormat="1" applyFont="1" applyFill="1" applyBorder="1" applyAlignment="1">
      <alignment/>
    </xf>
    <xf numFmtId="168" fontId="7" fillId="0" borderId="38" xfId="0" applyNumberFormat="1" applyFont="1" applyFill="1" applyBorder="1" applyAlignment="1">
      <alignment/>
    </xf>
    <xf numFmtId="168" fontId="7" fillId="0" borderId="52" xfId="0" applyNumberFormat="1" applyFont="1" applyFill="1" applyBorder="1" applyAlignment="1">
      <alignment/>
    </xf>
    <xf numFmtId="168" fontId="7" fillId="33" borderId="36" xfId="0" applyNumberFormat="1" applyFont="1" applyFill="1" applyBorder="1" applyAlignment="1">
      <alignment horizontal="right"/>
    </xf>
    <xf numFmtId="1" fontId="6" fillId="0" borderId="34" xfId="0" applyNumberFormat="1" applyFont="1" applyFill="1" applyBorder="1" applyAlignment="1">
      <alignment/>
    </xf>
    <xf numFmtId="168" fontId="6" fillId="0" borderId="46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/>
    </xf>
    <xf numFmtId="168" fontId="6" fillId="0" borderId="46" xfId="0" applyNumberFormat="1" applyFont="1" applyFill="1" applyBorder="1" applyAlignment="1">
      <alignment/>
    </xf>
    <xf numFmtId="168" fontId="6" fillId="0" borderId="48" xfId="0" applyNumberFormat="1" applyFont="1" applyFill="1" applyBorder="1" applyAlignment="1">
      <alignment/>
    </xf>
    <xf numFmtId="168" fontId="7" fillId="33" borderId="44" xfId="0" applyNumberFormat="1" applyFont="1" applyFill="1" applyBorder="1" applyAlignment="1">
      <alignment horizontal="right"/>
    </xf>
    <xf numFmtId="168" fontId="6" fillId="0" borderId="42" xfId="0" applyNumberFormat="1" applyFont="1" applyFill="1" applyBorder="1" applyAlignment="1">
      <alignment horizontal="right"/>
    </xf>
    <xf numFmtId="3" fontId="6" fillId="0" borderId="42" xfId="0" applyNumberFormat="1" applyFont="1" applyFill="1" applyBorder="1" applyAlignment="1">
      <alignment/>
    </xf>
    <xf numFmtId="168" fontId="6" fillId="0" borderId="42" xfId="0" applyNumberFormat="1" applyFont="1" applyFill="1" applyBorder="1" applyAlignment="1">
      <alignment/>
    </xf>
    <xf numFmtId="168" fontId="6" fillId="0" borderId="53" xfId="0" applyNumberFormat="1" applyFont="1" applyFill="1" applyBorder="1" applyAlignment="1">
      <alignment/>
    </xf>
    <xf numFmtId="168" fontId="7" fillId="33" borderId="40" xfId="0" applyNumberFormat="1" applyFont="1" applyFill="1" applyBorder="1" applyAlignment="1">
      <alignment horizontal="right"/>
    </xf>
    <xf numFmtId="3" fontId="7" fillId="0" borderId="80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168" fontId="6" fillId="0" borderId="42" xfId="0" applyNumberFormat="1" applyFont="1" applyFill="1" applyBorder="1" applyAlignment="1">
      <alignment horizontal="right"/>
    </xf>
    <xf numFmtId="3" fontId="6" fillId="0" borderId="4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168" fontId="6" fillId="0" borderId="34" xfId="0" applyNumberFormat="1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168" fontId="7" fillId="0" borderId="80" xfId="0" applyNumberFormat="1" applyFont="1" applyFill="1" applyBorder="1" applyAlignment="1">
      <alignment horizontal="right"/>
    </xf>
    <xf numFmtId="168" fontId="7" fillId="0" borderId="52" xfId="0" applyNumberFormat="1" applyFont="1" applyFill="1" applyBorder="1" applyAlignment="1">
      <alignment horizontal="right"/>
    </xf>
    <xf numFmtId="168" fontId="6" fillId="0" borderId="42" xfId="0" applyNumberFormat="1" applyFont="1" applyFill="1" applyBorder="1" applyAlignment="1">
      <alignment/>
    </xf>
    <xf numFmtId="168" fontId="6" fillId="0" borderId="53" xfId="0" applyNumberFormat="1" applyFont="1" applyFill="1" applyBorder="1" applyAlignment="1">
      <alignment/>
    </xf>
    <xf numFmtId="168" fontId="6" fillId="0" borderId="46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/>
    </xf>
    <xf numFmtId="168" fontId="6" fillId="0" borderId="46" xfId="0" applyNumberFormat="1" applyFont="1" applyFill="1" applyBorder="1" applyAlignment="1">
      <alignment/>
    </xf>
    <xf numFmtId="168" fontId="6" fillId="0" borderId="48" xfId="0" applyNumberFormat="1" applyFont="1" applyFill="1" applyBorder="1" applyAlignment="1">
      <alignment/>
    </xf>
    <xf numFmtId="168" fontId="7" fillId="0" borderId="34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6" fillId="0" borderId="69" xfId="0" applyNumberFormat="1" applyFont="1" applyFill="1" applyBorder="1" applyAlignment="1">
      <alignment/>
    </xf>
    <xf numFmtId="168" fontId="7" fillId="33" borderId="61" xfId="0" applyNumberFormat="1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 horizontal="right"/>
    </xf>
    <xf numFmtId="168" fontId="6" fillId="0" borderId="34" xfId="0" applyNumberFormat="1" applyFont="1" applyFill="1" applyBorder="1" applyAlignment="1">
      <alignment/>
    </xf>
    <xf numFmtId="168" fontId="6" fillId="0" borderId="43" xfId="0" applyNumberFormat="1" applyFont="1" applyFill="1" applyBorder="1" applyAlignment="1">
      <alignment/>
    </xf>
    <xf numFmtId="168" fontId="6" fillId="33" borderId="32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/>
    </xf>
    <xf numFmtId="168" fontId="6" fillId="0" borderId="38" xfId="0" applyNumberFormat="1" applyFont="1" applyFill="1" applyBorder="1" applyAlignment="1">
      <alignment/>
    </xf>
    <xf numFmtId="168" fontId="6" fillId="0" borderId="52" xfId="0" applyNumberFormat="1" applyFont="1" applyFill="1" applyBorder="1" applyAlignment="1">
      <alignment/>
    </xf>
    <xf numFmtId="168" fontId="6" fillId="33" borderId="36" xfId="0" applyNumberFormat="1" applyFont="1" applyFill="1" applyBorder="1" applyAlignment="1">
      <alignment horizontal="right"/>
    </xf>
    <xf numFmtId="168" fontId="6" fillId="0" borderId="19" xfId="0" applyNumberFormat="1" applyFont="1" applyFill="1" applyBorder="1" applyAlignment="1">
      <alignment/>
    </xf>
    <xf numFmtId="168" fontId="6" fillId="0" borderId="17" xfId="0" applyNumberFormat="1" applyFont="1" applyFill="1" applyBorder="1" applyAlignment="1">
      <alignment/>
    </xf>
    <xf numFmtId="168" fontId="85" fillId="33" borderId="32" xfId="0" applyNumberFormat="1" applyFont="1" applyFill="1" applyBorder="1" applyAlignment="1">
      <alignment horizontal="right"/>
    </xf>
    <xf numFmtId="3" fontId="6" fillId="0" borderId="23" xfId="62" applyNumberFormat="1" applyFont="1" applyBorder="1">
      <alignment/>
      <protection/>
    </xf>
    <xf numFmtId="3" fontId="6" fillId="0" borderId="11" xfId="62" applyNumberFormat="1" applyFont="1" applyBorder="1">
      <alignment/>
      <protection/>
    </xf>
    <xf numFmtId="3" fontId="6" fillId="0" borderId="73" xfId="62" applyNumberFormat="1" applyFont="1" applyBorder="1">
      <alignment/>
      <protection/>
    </xf>
    <xf numFmtId="3" fontId="6" fillId="0" borderId="29" xfId="62" applyNumberFormat="1" applyFont="1" applyBorder="1">
      <alignment/>
      <protection/>
    </xf>
    <xf numFmtId="3" fontId="6" fillId="0" borderId="30" xfId="62" applyNumberFormat="1" applyFont="1" applyBorder="1">
      <alignment/>
      <protection/>
    </xf>
    <xf numFmtId="3" fontId="6" fillId="0" borderId="78" xfId="62" applyNumberFormat="1" applyFont="1" applyBorder="1">
      <alignment/>
      <protection/>
    </xf>
    <xf numFmtId="3" fontId="6" fillId="0" borderId="34" xfId="62" applyNumberFormat="1" applyFont="1" applyBorder="1">
      <alignment/>
      <protection/>
    </xf>
    <xf numFmtId="3" fontId="6" fillId="0" borderId="15" xfId="62" applyNumberFormat="1" applyFont="1" applyBorder="1">
      <alignment/>
      <protection/>
    </xf>
    <xf numFmtId="3" fontId="6" fillId="0" borderId="74" xfId="62" applyNumberFormat="1" applyFont="1" applyBorder="1">
      <alignment/>
      <protection/>
    </xf>
    <xf numFmtId="3" fontId="6" fillId="0" borderId="38" xfId="62" applyNumberFormat="1" applyFont="1" applyBorder="1">
      <alignment/>
      <protection/>
    </xf>
    <xf numFmtId="3" fontId="6" fillId="0" borderId="17" xfId="62" applyNumberFormat="1" applyFont="1" applyBorder="1">
      <alignment/>
      <protection/>
    </xf>
    <xf numFmtId="3" fontId="6" fillId="0" borderId="79" xfId="62" applyNumberFormat="1" applyFont="1" applyBorder="1">
      <alignment/>
      <protection/>
    </xf>
    <xf numFmtId="3" fontId="6" fillId="0" borderId="42" xfId="62" applyNumberFormat="1" applyFont="1" applyBorder="1">
      <alignment/>
      <protection/>
    </xf>
    <xf numFmtId="3" fontId="6" fillId="0" borderId="13" xfId="62" applyNumberFormat="1" applyFont="1" applyBorder="1">
      <alignment/>
      <protection/>
    </xf>
    <xf numFmtId="3" fontId="6" fillId="0" borderId="59" xfId="62" applyNumberFormat="1" applyFont="1" applyBorder="1">
      <alignment/>
      <protection/>
    </xf>
    <xf numFmtId="168" fontId="6" fillId="0" borderId="34" xfId="62" applyNumberFormat="1" applyFont="1" applyBorder="1">
      <alignment/>
      <protection/>
    </xf>
    <xf numFmtId="168" fontId="6" fillId="0" borderId="15" xfId="62" applyNumberFormat="1" applyFont="1" applyBorder="1">
      <alignment/>
      <protection/>
    </xf>
    <xf numFmtId="168" fontId="6" fillId="0" borderId="74" xfId="62" applyNumberFormat="1" applyFont="1" applyBorder="1">
      <alignment/>
      <protection/>
    </xf>
    <xf numFmtId="168" fontId="6" fillId="0" borderId="46" xfId="62" applyNumberFormat="1" applyFont="1" applyBorder="1">
      <alignment/>
      <protection/>
    </xf>
    <xf numFmtId="168" fontId="6" fillId="0" borderId="21" xfId="62" applyNumberFormat="1" applyFont="1" applyBorder="1">
      <alignment/>
      <protection/>
    </xf>
    <xf numFmtId="168" fontId="6" fillId="0" borderId="0" xfId="62" applyNumberFormat="1" applyFont="1" applyBorder="1">
      <alignment/>
      <protection/>
    </xf>
    <xf numFmtId="3" fontId="7" fillId="0" borderId="23" xfId="62" applyNumberFormat="1" applyFont="1" applyBorder="1">
      <alignment/>
      <protection/>
    </xf>
    <xf numFmtId="3" fontId="7" fillId="0" borderId="11" xfId="62" applyNumberFormat="1" applyFont="1" applyBorder="1">
      <alignment/>
      <protection/>
    </xf>
    <xf numFmtId="3" fontId="7" fillId="0" borderId="73" xfId="62" applyNumberFormat="1" applyFont="1" applyBorder="1">
      <alignment/>
      <protection/>
    </xf>
    <xf numFmtId="0" fontId="15" fillId="0" borderId="71" xfId="64" applyFont="1" applyFill="1" applyBorder="1" applyAlignment="1">
      <alignment horizontal="center" vertical="center"/>
      <protection/>
    </xf>
    <xf numFmtId="0" fontId="15" fillId="0" borderId="80" xfId="64" applyFont="1" applyFill="1" applyBorder="1" applyAlignment="1">
      <alignment horizontal="center" vertical="center"/>
      <protection/>
    </xf>
    <xf numFmtId="3" fontId="0" fillId="0" borderId="0" xfId="62" applyNumberFormat="1">
      <alignment/>
      <protection/>
    </xf>
    <xf numFmtId="3" fontId="23" fillId="0" borderId="0" xfId="67" applyNumberFormat="1">
      <alignment/>
      <protection/>
    </xf>
    <xf numFmtId="168" fontId="0" fillId="0" borderId="38" xfId="61" applyNumberFormat="1" applyFont="1" applyFill="1" applyBorder="1">
      <alignment/>
      <protection/>
    </xf>
    <xf numFmtId="0" fontId="22" fillId="0" borderId="81" xfId="70" applyFont="1" applyBorder="1" applyAlignment="1">
      <alignment horizontal="center" vertical="center" wrapText="1"/>
      <protection/>
    </xf>
    <xf numFmtId="0" fontId="22" fillId="0" borderId="11" xfId="70" applyFont="1" applyBorder="1" applyAlignment="1">
      <alignment horizontal="center" vertical="center" wrapText="1"/>
      <protection/>
    </xf>
    <xf numFmtId="168" fontId="0" fillId="0" borderId="29" xfId="61" applyNumberFormat="1" applyFont="1" applyFill="1" applyBorder="1">
      <alignment/>
      <protection/>
    </xf>
    <xf numFmtId="168" fontId="0" fillId="0" borderId="44" xfId="61" applyNumberFormat="1" applyFont="1" applyFill="1" applyBorder="1">
      <alignment/>
      <protection/>
    </xf>
    <xf numFmtId="168" fontId="0" fillId="0" borderId="70" xfId="61" applyNumberFormat="1" applyFont="1" applyFill="1" applyBorder="1">
      <alignment/>
      <protection/>
    </xf>
    <xf numFmtId="168" fontId="0" fillId="0" borderId="50" xfId="61" applyNumberFormat="1" applyFont="1" applyFill="1" applyBorder="1">
      <alignment/>
      <protection/>
    </xf>
    <xf numFmtId="168" fontId="0" fillId="0" borderId="82" xfId="61" applyNumberFormat="1" applyFont="1" applyFill="1" applyBorder="1">
      <alignment/>
      <protection/>
    </xf>
    <xf numFmtId="168" fontId="1" fillId="0" borderId="73" xfId="61" applyNumberFormat="1" applyFont="1" applyFill="1" applyBorder="1">
      <alignment/>
      <protection/>
    </xf>
    <xf numFmtId="168" fontId="0" fillId="0" borderId="61" xfId="61" applyNumberFormat="1" applyFont="1" applyFill="1" applyBorder="1">
      <alignment/>
      <protection/>
    </xf>
    <xf numFmtId="0" fontId="22" fillId="0" borderId="67" xfId="70" applyFont="1" applyBorder="1">
      <alignment/>
      <protection/>
    </xf>
    <xf numFmtId="3" fontId="22" fillId="0" borderId="70" xfId="70" applyNumberFormat="1" applyFont="1" applyBorder="1">
      <alignment/>
      <protection/>
    </xf>
    <xf numFmtId="3" fontId="22" fillId="0" borderId="19" xfId="70" applyNumberFormat="1" applyFont="1" applyBorder="1">
      <alignment/>
      <protection/>
    </xf>
    <xf numFmtId="3" fontId="22" fillId="0" borderId="47" xfId="70" applyNumberFormat="1" applyFont="1" applyBorder="1">
      <alignment/>
      <protection/>
    </xf>
    <xf numFmtId="3" fontId="22" fillId="0" borderId="17" xfId="70" applyNumberFormat="1" applyFont="1" applyBorder="1">
      <alignment/>
      <protection/>
    </xf>
    <xf numFmtId="168" fontId="0" fillId="0" borderId="74" xfId="61" applyNumberFormat="1" applyFont="1" applyFill="1" applyBorder="1">
      <alignment/>
      <protection/>
    </xf>
    <xf numFmtId="168" fontId="0" fillId="0" borderId="0" xfId="61" applyNumberFormat="1" applyFont="1" applyFill="1" applyBorder="1">
      <alignment/>
      <protection/>
    </xf>
    <xf numFmtId="168" fontId="0" fillId="0" borderId="59" xfId="61" applyNumberFormat="1" applyFont="1" applyFill="1" applyBorder="1">
      <alignment/>
      <protection/>
    </xf>
    <xf numFmtId="168" fontId="0" fillId="0" borderId="40" xfId="61" applyNumberFormat="1" applyFont="1" applyFill="1" applyBorder="1">
      <alignment/>
      <protection/>
    </xf>
    <xf numFmtId="172" fontId="6" fillId="34" borderId="51" xfId="62" applyNumberFormat="1" applyFont="1" applyFill="1" applyBorder="1">
      <alignment/>
      <protection/>
    </xf>
    <xf numFmtId="172" fontId="6" fillId="34" borderId="43" xfId="62" applyNumberFormat="1" applyFont="1" applyFill="1" applyBorder="1">
      <alignment/>
      <protection/>
    </xf>
    <xf numFmtId="172" fontId="6" fillId="34" borderId="52" xfId="62" applyNumberFormat="1" applyFont="1" applyFill="1" applyBorder="1">
      <alignment/>
      <protection/>
    </xf>
    <xf numFmtId="172" fontId="6" fillId="34" borderId="53" xfId="62" applyNumberFormat="1" applyFont="1" applyFill="1" applyBorder="1">
      <alignment/>
      <protection/>
    </xf>
    <xf numFmtId="172" fontId="6" fillId="34" borderId="48" xfId="62" applyNumberFormat="1" applyFont="1" applyFill="1" applyBorder="1">
      <alignment/>
      <protection/>
    </xf>
    <xf numFmtId="172" fontId="7" fillId="34" borderId="49" xfId="62" applyNumberFormat="1" applyFont="1" applyFill="1" applyBorder="1">
      <alignment/>
      <protection/>
    </xf>
    <xf numFmtId="172" fontId="6" fillId="34" borderId="24" xfId="62" applyNumberFormat="1" applyFont="1" applyFill="1" applyBorder="1">
      <alignment/>
      <protection/>
    </xf>
    <xf numFmtId="172" fontId="6" fillId="34" borderId="26" xfId="62" applyNumberFormat="1" applyFont="1" applyFill="1" applyBorder="1">
      <alignment/>
      <protection/>
    </xf>
    <xf numFmtId="172" fontId="6" fillId="34" borderId="31" xfId="62" applyNumberFormat="1" applyFont="1" applyFill="1" applyBorder="1">
      <alignment/>
      <protection/>
    </xf>
    <xf numFmtId="172" fontId="6" fillId="34" borderId="35" xfId="62" applyNumberFormat="1" applyFont="1" applyFill="1" applyBorder="1">
      <alignment/>
      <protection/>
    </xf>
    <xf numFmtId="172" fontId="6" fillId="34" borderId="39" xfId="62" applyNumberFormat="1" applyFont="1" applyFill="1" applyBorder="1">
      <alignment/>
      <protection/>
    </xf>
    <xf numFmtId="172" fontId="6" fillId="34" borderId="72" xfId="62" applyNumberFormat="1" applyFont="1" applyFill="1" applyBorder="1">
      <alignment/>
      <protection/>
    </xf>
    <xf numFmtId="172" fontId="7" fillId="34" borderId="24" xfId="62" applyNumberFormat="1" applyFont="1" applyFill="1" applyBorder="1">
      <alignment/>
      <protection/>
    </xf>
    <xf numFmtId="0" fontId="12" fillId="0" borderId="0" xfId="70" applyBorder="1">
      <alignment/>
      <protection/>
    </xf>
    <xf numFmtId="0" fontId="31" fillId="0" borderId="44" xfId="52" applyFont="1" applyBorder="1" applyAlignment="1">
      <alignment horizontal="center" shrinkToFit="1"/>
      <protection/>
    </xf>
    <xf numFmtId="0" fontId="31" fillId="0" borderId="48" xfId="52" applyFont="1" applyFill="1" applyBorder="1" applyAlignment="1">
      <alignment horizontal="center" shrinkToFit="1"/>
      <protection/>
    </xf>
    <xf numFmtId="0" fontId="86" fillId="0" borderId="0" xfId="0" applyFont="1" applyAlignment="1">
      <alignment/>
    </xf>
    <xf numFmtId="0" fontId="6" fillId="0" borderId="71" xfId="0" applyFont="1" applyFill="1" applyBorder="1" applyAlignment="1">
      <alignment horizontal="left" vertical="center"/>
    </xf>
    <xf numFmtId="3" fontId="87" fillId="0" borderId="0" xfId="64" applyNumberFormat="1" applyFont="1" applyFill="1" applyBorder="1">
      <alignment/>
      <protection/>
    </xf>
    <xf numFmtId="168" fontId="0" fillId="0" borderId="28" xfId="61" applyNumberFormat="1" applyFont="1" applyFill="1" applyBorder="1">
      <alignment/>
      <protection/>
    </xf>
    <xf numFmtId="168" fontId="0" fillId="0" borderId="33" xfId="61" applyNumberFormat="1" applyFont="1" applyFill="1" applyBorder="1">
      <alignment/>
      <protection/>
    </xf>
    <xf numFmtId="168" fontId="0" fillId="0" borderId="33" xfId="61" applyNumberFormat="1" applyFont="1" applyFill="1" applyBorder="1" applyAlignment="1">
      <alignment horizontal="center"/>
      <protection/>
    </xf>
    <xf numFmtId="1" fontId="0" fillId="0" borderId="33" xfId="61" applyNumberFormat="1" applyFont="1" applyFill="1" applyBorder="1" applyAlignment="1">
      <alignment horizontal="center" vertical="center"/>
      <protection/>
    </xf>
    <xf numFmtId="168" fontId="0" fillId="0" borderId="33" xfId="61" applyNumberFormat="1" applyFont="1" applyFill="1" applyBorder="1" applyAlignment="1">
      <alignment horizontal="center" vertical="center"/>
      <protection/>
    </xf>
    <xf numFmtId="168" fontId="0" fillId="0" borderId="37" xfId="61" applyNumberFormat="1" applyFont="1" applyFill="1" applyBorder="1">
      <alignment/>
      <protection/>
    </xf>
    <xf numFmtId="168" fontId="1" fillId="0" borderId="22" xfId="61" applyNumberFormat="1" applyFont="1" applyFill="1" applyBorder="1">
      <alignment/>
      <protection/>
    </xf>
    <xf numFmtId="0" fontId="87" fillId="0" borderId="0" xfId="0" applyFont="1" applyAlignment="1">
      <alignment/>
    </xf>
    <xf numFmtId="0" fontId="22" fillId="0" borderId="34" xfId="70" applyFont="1" applyBorder="1" applyAlignment="1">
      <alignment horizontal="center" vertical="center"/>
      <protection/>
    </xf>
    <xf numFmtId="3" fontId="22" fillId="0" borderId="13" xfId="70" applyNumberFormat="1" applyFont="1" applyBorder="1">
      <alignment/>
      <protection/>
    </xf>
    <xf numFmtId="0" fontId="22" fillId="0" borderId="23" xfId="70" applyFont="1" applyBorder="1" applyAlignment="1">
      <alignment horizontal="center" vertical="center" wrapText="1"/>
      <protection/>
    </xf>
    <xf numFmtId="0" fontId="22" fillId="0" borderId="73" xfId="70" applyFont="1" applyBorder="1" applyAlignment="1">
      <alignment horizontal="center" vertical="center" wrapText="1"/>
      <protection/>
    </xf>
    <xf numFmtId="1" fontId="12" fillId="0" borderId="0" xfId="70" applyNumberFormat="1">
      <alignment/>
      <protection/>
    </xf>
    <xf numFmtId="0" fontId="22" fillId="0" borderId="35" xfId="70" applyFont="1" applyBorder="1">
      <alignment/>
      <protection/>
    </xf>
    <xf numFmtId="0" fontId="0" fillId="0" borderId="0" xfId="0" applyAlignment="1">
      <alignment vertical="top"/>
    </xf>
    <xf numFmtId="3" fontId="6" fillId="0" borderId="47" xfId="62" applyNumberFormat="1" applyFont="1" applyBorder="1">
      <alignment/>
      <protection/>
    </xf>
    <xf numFmtId="3" fontId="6" fillId="0" borderId="56" xfId="62" applyNumberFormat="1" applyFont="1" applyBorder="1">
      <alignment/>
      <protection/>
    </xf>
    <xf numFmtId="3" fontId="6" fillId="0" borderId="65" xfId="62" applyNumberFormat="1" applyFont="1" applyBorder="1">
      <alignment/>
      <protection/>
    </xf>
    <xf numFmtId="172" fontId="6" fillId="34" borderId="66" xfId="62" applyNumberFormat="1" applyFont="1" applyFill="1" applyBorder="1">
      <alignment/>
      <protection/>
    </xf>
    <xf numFmtId="0" fontId="7" fillId="0" borderId="25" xfId="62" applyFont="1" applyBorder="1" applyAlignment="1">
      <alignment horizontal="center"/>
      <protection/>
    </xf>
    <xf numFmtId="0" fontId="6" fillId="0" borderId="67" xfId="62" applyFont="1" applyBorder="1">
      <alignment/>
      <protection/>
    </xf>
    <xf numFmtId="0" fontId="9" fillId="0" borderId="21" xfId="62" applyFont="1" applyBorder="1">
      <alignment/>
      <protection/>
    </xf>
    <xf numFmtId="0" fontId="7" fillId="0" borderId="0" xfId="62" applyFont="1" applyBorder="1" applyAlignment="1">
      <alignment horizontal="center" vertical="top"/>
      <protection/>
    </xf>
    <xf numFmtId="0" fontId="0" fillId="0" borderId="0" xfId="0" applyBorder="1" applyAlignment="1">
      <alignment horizontal="center" vertical="top"/>
    </xf>
    <xf numFmtId="168" fontId="6" fillId="0" borderId="40" xfId="52" applyNumberFormat="1" applyFont="1" applyFill="1" applyBorder="1" applyAlignment="1">
      <alignment vertical="center"/>
      <protection/>
    </xf>
    <xf numFmtId="168" fontId="6" fillId="0" borderId="53" xfId="52" applyNumberFormat="1" applyFont="1" applyFill="1" applyBorder="1" applyAlignment="1">
      <alignment vertical="center"/>
      <protection/>
    </xf>
    <xf numFmtId="0" fontId="18" fillId="0" borderId="24" xfId="0" applyFont="1" applyFill="1" applyBorder="1" applyAlignment="1">
      <alignment horizontal="left" vertical="center" wrapText="1"/>
    </xf>
    <xf numFmtId="0" fontId="16" fillId="0" borderId="37" xfId="62" applyFont="1" applyBorder="1" applyAlignment="1">
      <alignment horizontal="center"/>
      <protection/>
    </xf>
    <xf numFmtId="0" fontId="16" fillId="0" borderId="52" xfId="62" applyFont="1" applyBorder="1" applyAlignment="1">
      <alignment horizontal="center"/>
      <protection/>
    </xf>
    <xf numFmtId="0" fontId="16" fillId="0" borderId="79" xfId="62" applyFont="1" applyBorder="1" applyAlignment="1">
      <alignment horizontal="center"/>
      <protection/>
    </xf>
    <xf numFmtId="3" fontId="12" fillId="0" borderId="34" xfId="67" applyNumberFormat="1" applyFont="1" applyBorder="1" applyAlignment="1">
      <alignment horizontal="center"/>
      <protection/>
    </xf>
    <xf numFmtId="0" fontId="6" fillId="0" borderId="71" xfId="52" applyFont="1" applyBorder="1" applyAlignment="1">
      <alignment horizontal="left" vertical="center"/>
      <protection/>
    </xf>
    <xf numFmtId="0" fontId="6" fillId="0" borderId="26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 wrapText="1"/>
    </xf>
    <xf numFmtId="0" fontId="7" fillId="0" borderId="10" xfId="52" applyFont="1" applyBorder="1" applyAlignment="1">
      <alignment horizontal="center" vertical="center"/>
      <protection/>
    </xf>
    <xf numFmtId="0" fontId="6" fillId="0" borderId="24" xfId="64" applyFont="1" applyFill="1" applyBorder="1" applyAlignment="1">
      <alignment horizontal="center" vertical="center"/>
      <protection/>
    </xf>
    <xf numFmtId="0" fontId="7" fillId="0" borderId="73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168" fontId="7" fillId="0" borderId="49" xfId="52" applyNumberFormat="1" applyFont="1" applyFill="1" applyBorder="1" applyAlignment="1">
      <alignment vertical="center"/>
      <protection/>
    </xf>
    <xf numFmtId="168" fontId="7" fillId="0" borderId="25" xfId="52" applyNumberFormat="1" applyFont="1" applyFill="1" applyBorder="1" applyAlignment="1">
      <alignment vertical="center"/>
      <protection/>
    </xf>
    <xf numFmtId="168" fontId="6" fillId="0" borderId="52" xfId="52" applyNumberFormat="1" applyFont="1" applyFill="1" applyBorder="1" applyAlignment="1">
      <alignment vertical="center"/>
      <protection/>
    </xf>
    <xf numFmtId="168" fontId="6" fillId="0" borderId="36" xfId="52" applyNumberFormat="1" applyFont="1" applyFill="1" applyBorder="1" applyAlignment="1">
      <alignment vertical="center"/>
      <protection/>
    </xf>
    <xf numFmtId="168" fontId="6" fillId="0" borderId="44" xfId="52" applyNumberFormat="1" applyFont="1" applyFill="1" applyBorder="1" applyAlignment="1">
      <alignment vertical="center"/>
      <protection/>
    </xf>
    <xf numFmtId="168" fontId="6" fillId="0" borderId="48" xfId="52" applyNumberFormat="1" applyFont="1" applyFill="1" applyBorder="1" applyAlignment="1">
      <alignment vertical="center"/>
      <protection/>
    </xf>
    <xf numFmtId="168" fontId="6" fillId="0" borderId="32" xfId="52" applyNumberFormat="1" applyFont="1" applyFill="1" applyBorder="1" applyAlignment="1">
      <alignment vertical="center"/>
      <protection/>
    </xf>
    <xf numFmtId="168" fontId="6" fillId="0" borderId="43" xfId="52" applyNumberFormat="1" applyFont="1" applyFill="1" applyBorder="1" applyAlignment="1">
      <alignment vertical="center"/>
      <protection/>
    </xf>
    <xf numFmtId="168" fontId="7" fillId="0" borderId="27" xfId="52" applyNumberFormat="1" applyFont="1" applyFill="1" applyBorder="1" applyAlignment="1">
      <alignment vertical="center"/>
      <protection/>
    </xf>
    <xf numFmtId="168" fontId="7" fillId="0" borderId="51" xfId="52" applyNumberFormat="1" applyFont="1" applyFill="1" applyBorder="1" applyAlignment="1">
      <alignment vertical="center"/>
      <protection/>
    </xf>
    <xf numFmtId="168" fontId="6" fillId="0" borderId="27" xfId="52" applyNumberFormat="1" applyFont="1" applyFill="1" applyBorder="1" applyAlignment="1">
      <alignment vertical="center"/>
      <protection/>
    </xf>
    <xf numFmtId="0" fontId="6" fillId="0" borderId="14" xfId="52" applyFont="1" applyBorder="1" applyAlignment="1">
      <alignment horizontal="left" vertical="center"/>
      <protection/>
    </xf>
    <xf numFmtId="0" fontId="6" fillId="0" borderId="14" xfId="52" applyFont="1" applyBorder="1" applyAlignment="1">
      <alignment vertical="center" wrapText="1"/>
      <protection/>
    </xf>
    <xf numFmtId="0" fontId="6" fillId="0" borderId="14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 vertical="center"/>
      <protection/>
    </xf>
    <xf numFmtId="0" fontId="6" fillId="0" borderId="12" xfId="52" applyFont="1" applyFill="1" applyBorder="1" applyAlignment="1">
      <alignment vertical="center" wrapText="1"/>
      <protection/>
    </xf>
    <xf numFmtId="0" fontId="6" fillId="0" borderId="18" xfId="52" applyFont="1" applyBorder="1" applyAlignment="1">
      <alignment horizontal="left" vertical="center"/>
      <protection/>
    </xf>
    <xf numFmtId="168" fontId="6" fillId="0" borderId="70" xfId="52" applyNumberFormat="1" applyFont="1" applyFill="1" applyBorder="1" applyAlignment="1">
      <alignment vertical="center"/>
      <protection/>
    </xf>
    <xf numFmtId="168" fontId="6" fillId="0" borderId="69" xfId="52" applyNumberFormat="1" applyFont="1" applyFill="1" applyBorder="1" applyAlignment="1">
      <alignment vertical="center"/>
      <protection/>
    </xf>
    <xf numFmtId="168" fontId="6" fillId="0" borderId="25" xfId="52" applyNumberFormat="1" applyFont="1" applyFill="1" applyBorder="1" applyAlignment="1">
      <alignment vertical="center"/>
      <protection/>
    </xf>
    <xf numFmtId="168" fontId="6" fillId="0" borderId="49" xfId="52" applyNumberFormat="1" applyFont="1" applyFill="1" applyBorder="1" applyAlignment="1">
      <alignment vertical="center"/>
      <protection/>
    </xf>
    <xf numFmtId="168" fontId="7" fillId="0" borderId="25" xfId="52" applyNumberFormat="1" applyFont="1" applyFill="1" applyBorder="1" applyAlignment="1">
      <alignment vertical="center"/>
      <protection/>
    </xf>
    <xf numFmtId="168" fontId="7" fillId="0" borderId="49" xfId="52" applyNumberFormat="1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horizontal="left" vertical="center"/>
      <protection/>
    </xf>
    <xf numFmtId="0" fontId="6" fillId="0" borderId="14" xfId="52" applyFont="1" applyFill="1" applyBorder="1" applyAlignment="1">
      <alignment horizontal="left" vertical="center"/>
      <protection/>
    </xf>
    <xf numFmtId="168" fontId="7" fillId="0" borderId="25" xfId="52" applyNumberFormat="1" applyFont="1" applyFill="1" applyBorder="1" applyAlignment="1">
      <alignment horizontal="right" vertical="center" shrinkToFit="1"/>
      <protection/>
    </xf>
    <xf numFmtId="168" fontId="7" fillId="0" borderId="49" xfId="52" applyNumberFormat="1" applyFont="1" applyFill="1" applyBorder="1" applyAlignment="1">
      <alignment horizontal="right" vertical="center" shrinkToFit="1"/>
      <protection/>
    </xf>
    <xf numFmtId="0" fontId="6" fillId="0" borderId="71" xfId="52" applyFont="1" applyBorder="1" applyAlignment="1">
      <alignment horizontal="left" vertical="center"/>
      <protection/>
    </xf>
    <xf numFmtId="168" fontId="6" fillId="0" borderId="44" xfId="52" applyNumberFormat="1" applyFont="1" applyFill="1" applyBorder="1" applyAlignment="1">
      <alignment vertical="center"/>
      <protection/>
    </xf>
    <xf numFmtId="168" fontId="6" fillId="0" borderId="48" xfId="52" applyNumberFormat="1" applyFont="1" applyFill="1" applyBorder="1" applyAlignment="1">
      <alignment vertical="center"/>
      <protection/>
    </xf>
    <xf numFmtId="168" fontId="7" fillId="0" borderId="48" xfId="52" applyNumberFormat="1" applyFont="1" applyFill="1" applyBorder="1" applyAlignment="1">
      <alignment vertical="center"/>
      <protection/>
    </xf>
    <xf numFmtId="168" fontId="7" fillId="0" borderId="44" xfId="52" applyNumberFormat="1" applyFont="1" applyFill="1" applyBorder="1" applyAlignment="1">
      <alignment vertical="center"/>
      <protection/>
    </xf>
    <xf numFmtId="0" fontId="6" fillId="0" borderId="83" xfId="52" applyFont="1" applyBorder="1" applyAlignment="1">
      <alignment horizontal="left" vertical="center"/>
      <protection/>
    </xf>
    <xf numFmtId="168" fontId="6" fillId="0" borderId="27" xfId="52" applyNumberFormat="1" applyFont="1" applyFill="1" applyBorder="1" applyAlignment="1">
      <alignment vertical="center"/>
      <protection/>
    </xf>
    <xf numFmtId="168" fontId="6" fillId="0" borderId="51" xfId="52" applyNumberFormat="1" applyFont="1" applyFill="1" applyBorder="1" applyAlignment="1">
      <alignment vertical="center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18" xfId="52" applyFont="1" applyFill="1" applyBorder="1" applyAlignment="1">
      <alignment horizontal="left" vertical="center"/>
      <protection/>
    </xf>
    <xf numFmtId="168" fontId="7" fillId="0" borderId="22" xfId="52" applyNumberFormat="1" applyFont="1" applyFill="1" applyBorder="1" applyAlignment="1">
      <alignment vertical="center"/>
      <protection/>
    </xf>
    <xf numFmtId="0" fontId="6" fillId="0" borderId="12" xfId="52" applyFont="1" applyBorder="1" applyAlignment="1">
      <alignment vertical="center"/>
      <protection/>
    </xf>
    <xf numFmtId="0" fontId="6" fillId="0" borderId="39" xfId="52" applyFont="1" applyBorder="1" applyAlignment="1">
      <alignment vertical="center" wrapText="1"/>
      <protection/>
    </xf>
    <xf numFmtId="168" fontId="6" fillId="0" borderId="41" xfId="52" applyNumberFormat="1" applyFont="1" applyFill="1" applyBorder="1" applyAlignment="1">
      <alignment vertical="center"/>
      <protection/>
    </xf>
    <xf numFmtId="0" fontId="6" fillId="0" borderId="72" xfId="52" applyFont="1" applyBorder="1" applyAlignment="1">
      <alignment vertical="center" wrapText="1"/>
      <protection/>
    </xf>
    <xf numFmtId="0" fontId="6" fillId="0" borderId="31" xfId="52" applyFont="1" applyBorder="1" applyAlignment="1">
      <alignment vertical="center" wrapText="1"/>
      <protection/>
    </xf>
    <xf numFmtId="168" fontId="6" fillId="0" borderId="33" xfId="52" applyNumberFormat="1" applyFont="1" applyFill="1" applyBorder="1" applyAlignment="1">
      <alignment vertical="center"/>
      <protection/>
    </xf>
    <xf numFmtId="168" fontId="6" fillId="0" borderId="54" xfId="52" applyNumberFormat="1" applyFont="1" applyFill="1" applyBorder="1" applyAlignment="1">
      <alignment vertical="center"/>
      <protection/>
    </xf>
    <xf numFmtId="168" fontId="6" fillId="0" borderId="66" xfId="52" applyNumberFormat="1" applyFont="1" applyFill="1" applyBorder="1" applyAlignment="1">
      <alignment vertical="center"/>
      <protection/>
    </xf>
    <xf numFmtId="0" fontId="7" fillId="0" borderId="10" xfId="52" applyFont="1" applyBorder="1" applyAlignment="1">
      <alignment vertical="center" wrapText="1"/>
      <protection/>
    </xf>
    <xf numFmtId="168" fontId="7" fillId="0" borderId="44" xfId="52" applyNumberFormat="1" applyFont="1" applyFill="1" applyBorder="1" applyAlignment="1">
      <alignment vertical="center"/>
      <protection/>
    </xf>
    <xf numFmtId="168" fontId="7" fillId="0" borderId="48" xfId="52" applyNumberFormat="1" applyFont="1" applyFill="1" applyBorder="1" applyAlignment="1">
      <alignment vertical="center"/>
      <protection/>
    </xf>
    <xf numFmtId="168" fontId="7" fillId="0" borderId="24" xfId="52" applyNumberFormat="1" applyFont="1" applyBorder="1" applyAlignment="1">
      <alignment vertical="center"/>
      <protection/>
    </xf>
    <xf numFmtId="168" fontId="7" fillId="0" borderId="24" xfId="52" applyNumberFormat="1" applyFont="1" applyFill="1" applyBorder="1" applyAlignment="1">
      <alignment vertical="center"/>
      <protection/>
    </xf>
    <xf numFmtId="168" fontId="7" fillId="0" borderId="10" xfId="52" applyNumberFormat="1" applyFont="1" applyBorder="1" applyAlignment="1">
      <alignment vertical="center"/>
      <protection/>
    </xf>
    <xf numFmtId="0" fontId="6" fillId="0" borderId="35" xfId="52" applyFont="1" applyBorder="1" applyAlignment="1">
      <alignment horizontal="left" vertical="center"/>
      <protection/>
    </xf>
    <xf numFmtId="0" fontId="7" fillId="0" borderId="0" xfId="52" applyFont="1" applyBorder="1" applyAlignment="1">
      <alignment horizontal="left"/>
      <protection/>
    </xf>
    <xf numFmtId="168" fontId="7" fillId="0" borderId="0" xfId="52" applyNumberFormat="1" applyFont="1" applyBorder="1">
      <alignment/>
      <protection/>
    </xf>
    <xf numFmtId="168" fontId="7" fillId="0" borderId="0" xfId="52" applyNumberFormat="1" applyFont="1" applyFill="1" applyBorder="1">
      <alignment/>
      <protection/>
    </xf>
    <xf numFmtId="0" fontId="6" fillId="0" borderId="18" xfId="52" applyFont="1" applyBorder="1" applyAlignment="1">
      <alignment vertical="center" wrapText="1"/>
      <protection/>
    </xf>
    <xf numFmtId="0" fontId="31" fillId="0" borderId="10" xfId="52" applyFont="1" applyBorder="1" applyAlignment="1">
      <alignment vertical="center" wrapText="1"/>
      <protection/>
    </xf>
    <xf numFmtId="0" fontId="6" fillId="0" borderId="71" xfId="52" applyFont="1" applyBorder="1" applyAlignment="1">
      <alignment vertical="center" wrapText="1"/>
      <protection/>
    </xf>
    <xf numFmtId="168" fontId="6" fillId="0" borderId="51" xfId="52" applyNumberFormat="1" applyFont="1" applyFill="1" applyBorder="1" applyAlignment="1">
      <alignment vertical="center"/>
      <protection/>
    </xf>
    <xf numFmtId="0" fontId="6" fillId="0" borderId="14" xfId="52" applyFont="1" applyBorder="1" applyAlignment="1">
      <alignment horizontal="left" vertical="center"/>
      <protection/>
    </xf>
    <xf numFmtId="0" fontId="88" fillId="0" borderId="0" xfId="0" applyFont="1" applyFill="1" applyAlignment="1">
      <alignment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vertical="center"/>
      <protection/>
    </xf>
    <xf numFmtId="0" fontId="7" fillId="0" borderId="24" xfId="52" applyFont="1" applyBorder="1" applyAlignment="1">
      <alignment horizontal="left" vertical="center" wrapText="1"/>
      <protection/>
    </xf>
    <xf numFmtId="0" fontId="6" fillId="0" borderId="67" xfId="52" applyFont="1" applyBorder="1" applyAlignment="1">
      <alignment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6" fillId="0" borderId="71" xfId="52" applyFont="1" applyBorder="1" applyAlignment="1">
      <alignment horizontal="left" vertical="center" wrapText="1"/>
      <protection/>
    </xf>
    <xf numFmtId="0" fontId="7" fillId="0" borderId="10" xfId="52" applyFont="1" applyFill="1" applyBorder="1" applyAlignment="1">
      <alignment vertical="center"/>
      <protection/>
    </xf>
    <xf numFmtId="0" fontId="6" fillId="0" borderId="84" xfId="52" applyFont="1" applyBorder="1" applyAlignment="1">
      <alignment vertical="center"/>
      <protection/>
    </xf>
    <xf numFmtId="0" fontId="6" fillId="0" borderId="84" xfId="52" applyFont="1" applyBorder="1" applyAlignment="1">
      <alignment vertical="center" wrapText="1"/>
      <protection/>
    </xf>
    <xf numFmtId="168" fontId="7" fillId="0" borderId="25" xfId="52" applyNumberFormat="1" applyFont="1" applyBorder="1" applyAlignment="1">
      <alignment vertical="center"/>
      <protection/>
    </xf>
    <xf numFmtId="0" fontId="6" fillId="0" borderId="39" xfId="64" applyFont="1" applyBorder="1" applyAlignment="1">
      <alignment vertical="center"/>
      <protection/>
    </xf>
    <xf numFmtId="168" fontId="9" fillId="0" borderId="27" xfId="64" applyNumberFormat="1" applyFont="1" applyFill="1" applyBorder="1" applyAlignment="1">
      <alignment vertical="center"/>
      <protection/>
    </xf>
    <xf numFmtId="168" fontId="9" fillId="0" borderId="85" xfId="64" applyNumberFormat="1" applyFont="1" applyFill="1" applyBorder="1" applyAlignment="1">
      <alignment vertical="center"/>
      <protection/>
    </xf>
    <xf numFmtId="168" fontId="9" fillId="0" borderId="51" xfId="64" applyNumberFormat="1" applyFont="1" applyFill="1" applyBorder="1" applyAlignment="1">
      <alignment vertical="center"/>
      <protection/>
    </xf>
    <xf numFmtId="168" fontId="9" fillId="0" borderId="78" xfId="64" applyNumberFormat="1" applyFont="1" applyFill="1" applyBorder="1" applyAlignment="1">
      <alignment vertical="center"/>
      <protection/>
    </xf>
    <xf numFmtId="0" fontId="6" fillId="0" borderId="31" xfId="64" applyFont="1" applyBorder="1" applyAlignment="1">
      <alignment vertical="center"/>
      <protection/>
    </xf>
    <xf numFmtId="168" fontId="9" fillId="0" borderId="32" xfId="64" applyNumberFormat="1" applyFont="1" applyFill="1" applyBorder="1" applyAlignment="1">
      <alignment vertical="center"/>
      <protection/>
    </xf>
    <xf numFmtId="168" fontId="9" fillId="0" borderId="58" xfId="64" applyNumberFormat="1" applyFont="1" applyFill="1" applyBorder="1" applyAlignment="1">
      <alignment vertical="center"/>
      <protection/>
    </xf>
    <xf numFmtId="168" fontId="9" fillId="0" borderId="43" xfId="64" applyNumberFormat="1" applyFont="1" applyFill="1" applyBorder="1" applyAlignment="1">
      <alignment vertical="center"/>
      <protection/>
    </xf>
    <xf numFmtId="168" fontId="9" fillId="0" borderId="74" xfId="64" applyNumberFormat="1" applyFont="1" applyFill="1" applyBorder="1" applyAlignment="1">
      <alignment vertical="center"/>
      <protection/>
    </xf>
    <xf numFmtId="0" fontId="6" fillId="0" borderId="67" xfId="64" applyFont="1" applyBorder="1" applyAlignment="1">
      <alignment vertical="center"/>
      <protection/>
    </xf>
    <xf numFmtId="168" fontId="9" fillId="0" borderId="32" xfId="64" applyNumberFormat="1" applyFont="1" applyFill="1" applyBorder="1" applyAlignment="1">
      <alignment horizontal="center" vertical="center"/>
      <protection/>
    </xf>
    <xf numFmtId="168" fontId="9" fillId="0" borderId="43" xfId="64" applyNumberFormat="1" applyFont="1" applyFill="1" applyBorder="1" applyAlignment="1">
      <alignment horizontal="center" vertical="center"/>
      <protection/>
    </xf>
    <xf numFmtId="168" fontId="9" fillId="0" borderId="58" xfId="64" applyNumberFormat="1" applyFont="1" applyFill="1" applyBorder="1" applyAlignment="1">
      <alignment horizontal="center" vertical="center"/>
      <protection/>
    </xf>
    <xf numFmtId="0" fontId="6" fillId="0" borderId="67" xfId="64" applyFont="1" applyBorder="1" applyAlignment="1">
      <alignment vertical="center" wrapText="1"/>
      <protection/>
    </xf>
    <xf numFmtId="168" fontId="9" fillId="35" borderId="32" xfId="64" applyNumberFormat="1" applyFont="1" applyFill="1" applyBorder="1" applyAlignment="1">
      <alignment vertical="center"/>
      <protection/>
    </xf>
    <xf numFmtId="168" fontId="9" fillId="35" borderId="58" xfId="64" applyNumberFormat="1" applyFont="1" applyFill="1" applyBorder="1" applyAlignment="1">
      <alignment vertical="center"/>
      <protection/>
    </xf>
    <xf numFmtId="168" fontId="9" fillId="35" borderId="74" xfId="64" applyNumberFormat="1" applyFont="1" applyFill="1" applyBorder="1" applyAlignment="1">
      <alignment vertical="center"/>
      <protection/>
    </xf>
    <xf numFmtId="0" fontId="6" fillId="0" borderId="35" xfId="64" applyFont="1" applyBorder="1" applyAlignment="1">
      <alignment vertical="center"/>
      <protection/>
    </xf>
    <xf numFmtId="0" fontId="7" fillId="0" borderId="24" xfId="64" applyFont="1" applyBorder="1" applyAlignment="1">
      <alignment vertical="center"/>
      <protection/>
    </xf>
    <xf numFmtId="3" fontId="8" fillId="0" borderId="25" xfId="64" applyNumberFormat="1" applyFont="1" applyFill="1" applyBorder="1" applyAlignment="1">
      <alignment vertical="center"/>
      <protection/>
    </xf>
    <xf numFmtId="3" fontId="8" fillId="0" borderId="86" xfId="64" applyNumberFormat="1" applyFont="1" applyFill="1" applyBorder="1" applyAlignment="1">
      <alignment vertical="center"/>
      <protection/>
    </xf>
    <xf numFmtId="3" fontId="8" fillId="0" borderId="73" xfId="64" applyNumberFormat="1" applyFont="1" applyFill="1" applyBorder="1" applyAlignment="1">
      <alignment vertical="center"/>
      <protection/>
    </xf>
    <xf numFmtId="3" fontId="8" fillId="0" borderId="49" xfId="64" applyNumberFormat="1" applyFont="1" applyFill="1" applyBorder="1" applyAlignment="1">
      <alignment vertical="center"/>
      <protection/>
    </xf>
    <xf numFmtId="168" fontId="6" fillId="0" borderId="40" xfId="64" applyNumberFormat="1" applyFont="1" applyFill="1" applyBorder="1" applyAlignment="1">
      <alignment vertical="center"/>
      <protection/>
    </xf>
    <xf numFmtId="168" fontId="6" fillId="0" borderId="13" xfId="64" applyNumberFormat="1" applyFont="1" applyFill="1" applyBorder="1" applyAlignment="1">
      <alignment vertical="center"/>
      <protection/>
    </xf>
    <xf numFmtId="168" fontId="6" fillId="0" borderId="42" xfId="64" applyNumberFormat="1" applyFont="1" applyFill="1" applyBorder="1" applyAlignment="1">
      <alignment vertical="center"/>
      <protection/>
    </xf>
    <xf numFmtId="168" fontId="6" fillId="0" borderId="39" xfId="64" applyNumberFormat="1" applyFont="1" applyFill="1" applyBorder="1" applyAlignment="1">
      <alignment vertical="center"/>
      <protection/>
    </xf>
    <xf numFmtId="168" fontId="6" fillId="0" borderId="32" xfId="64" applyNumberFormat="1" applyFont="1" applyFill="1" applyBorder="1" applyAlignment="1">
      <alignment vertical="center"/>
      <protection/>
    </xf>
    <xf numFmtId="168" fontId="6" fillId="0" borderId="15" xfId="64" applyNumberFormat="1" applyFont="1" applyFill="1" applyBorder="1" applyAlignment="1">
      <alignment vertical="center"/>
      <protection/>
    </xf>
    <xf numFmtId="168" fontId="6" fillId="0" borderId="34" xfId="64" applyNumberFormat="1" applyFont="1" applyFill="1" applyBorder="1" applyAlignment="1">
      <alignment vertical="center"/>
      <protection/>
    </xf>
    <xf numFmtId="168" fontId="6" fillId="0" borderId="31" xfId="64" applyNumberFormat="1" applyFont="1" applyFill="1" applyBorder="1" applyAlignment="1">
      <alignment vertical="center"/>
      <protection/>
    </xf>
    <xf numFmtId="168" fontId="6" fillId="0" borderId="32" xfId="64" applyNumberFormat="1" applyFont="1" applyFill="1" applyBorder="1" applyAlignment="1">
      <alignment horizontal="center" vertical="center"/>
      <protection/>
    </xf>
    <xf numFmtId="168" fontId="6" fillId="0" borderId="15" xfId="64" applyNumberFormat="1" applyFont="1" applyFill="1" applyBorder="1" applyAlignment="1">
      <alignment horizontal="center" vertical="center"/>
      <protection/>
    </xf>
    <xf numFmtId="168" fontId="6" fillId="35" borderId="15" xfId="64" applyNumberFormat="1" applyFont="1" applyFill="1" applyBorder="1" applyAlignment="1">
      <alignment vertical="center"/>
      <protection/>
    </xf>
    <xf numFmtId="168" fontId="6" fillId="35" borderId="34" xfId="64" applyNumberFormat="1" applyFont="1" applyFill="1" applyBorder="1" applyAlignment="1">
      <alignment vertical="center"/>
      <protection/>
    </xf>
    <xf numFmtId="168" fontId="6" fillId="35" borderId="31" xfId="64" applyNumberFormat="1" applyFont="1" applyFill="1" applyBorder="1" applyAlignment="1">
      <alignment vertical="center"/>
      <protection/>
    </xf>
    <xf numFmtId="3" fontId="7" fillId="0" borderId="11" xfId="64" applyNumberFormat="1" applyFont="1" applyFill="1" applyBorder="1" applyAlignment="1">
      <alignment vertical="center"/>
      <protection/>
    </xf>
    <xf numFmtId="3" fontId="7" fillId="0" borderId="23" xfId="64" applyNumberFormat="1" applyFont="1" applyFill="1" applyBorder="1" applyAlignment="1">
      <alignment vertical="center"/>
      <protection/>
    </xf>
    <xf numFmtId="3" fontId="7" fillId="0" borderId="24" xfId="64" applyNumberFormat="1" applyFont="1" applyFill="1" applyBorder="1" applyAlignment="1">
      <alignment vertical="center"/>
      <protection/>
    </xf>
    <xf numFmtId="168" fontId="6" fillId="0" borderId="53" xfId="64" applyNumberFormat="1" applyFont="1" applyFill="1" applyBorder="1" applyAlignment="1">
      <alignment vertical="center"/>
      <protection/>
    </xf>
    <xf numFmtId="168" fontId="6" fillId="0" borderId="43" xfId="64" applyNumberFormat="1" applyFont="1" applyFill="1" applyBorder="1" applyAlignment="1">
      <alignment vertical="center"/>
      <protection/>
    </xf>
    <xf numFmtId="168" fontId="6" fillId="0" borderId="35" xfId="64" applyNumberFormat="1" applyFont="1" applyFill="1" applyBorder="1" applyAlignment="1">
      <alignment vertical="center"/>
      <protection/>
    </xf>
    <xf numFmtId="0" fontId="6" fillId="0" borderId="26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3" fontId="9" fillId="0" borderId="59" xfId="0" applyNumberFormat="1" applyFont="1" applyBorder="1" applyAlignment="1">
      <alignment horizontal="right" vertical="center"/>
    </xf>
    <xf numFmtId="168" fontId="9" fillId="0" borderId="51" xfId="0" applyNumberFormat="1" applyFont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74" xfId="0" applyNumberFormat="1" applyFont="1" applyBorder="1" applyAlignment="1">
      <alignment horizontal="right" vertical="center"/>
    </xf>
    <xf numFmtId="168" fontId="9" fillId="0" borderId="43" xfId="0" applyNumberFormat="1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9" fillId="0" borderId="79" xfId="0" applyNumberFormat="1" applyFont="1" applyBorder="1" applyAlignment="1">
      <alignment horizontal="right" vertical="center"/>
    </xf>
    <xf numFmtId="168" fontId="9" fillId="0" borderId="52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vertical="center"/>
    </xf>
    <xf numFmtId="3" fontId="9" fillId="0" borderId="41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9" fillId="0" borderId="37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0" fontId="21" fillId="0" borderId="31" xfId="61" applyFont="1" applyBorder="1" applyAlignment="1" applyProtection="1">
      <alignment horizontal="left" vertical="center" wrapText="1"/>
      <protection/>
    </xf>
    <xf numFmtId="3" fontId="21" fillId="0" borderId="31" xfId="61" applyNumberFormat="1" applyFont="1" applyBorder="1" applyAlignment="1" applyProtection="1">
      <alignment vertical="center" wrapText="1"/>
      <protection/>
    </xf>
    <xf numFmtId="168" fontId="22" fillId="0" borderId="33" xfId="61" applyNumberFormat="1" applyFont="1" applyBorder="1" applyAlignment="1" applyProtection="1">
      <alignment vertical="center" wrapText="1"/>
      <protection/>
    </xf>
    <xf numFmtId="168" fontId="22" fillId="0" borderId="15" xfId="61" applyNumberFormat="1" applyFont="1" applyBorder="1" applyAlignment="1" applyProtection="1">
      <alignment vertical="center" wrapText="1"/>
      <protection/>
    </xf>
    <xf numFmtId="0" fontId="21" fillId="0" borderId="67" xfId="61" applyFont="1" applyBorder="1" applyAlignment="1" applyProtection="1">
      <alignment horizontal="left" vertical="center" wrapText="1"/>
      <protection/>
    </xf>
    <xf numFmtId="3" fontId="21" fillId="0" borderId="67" xfId="61" applyNumberFormat="1" applyFont="1" applyBorder="1" applyAlignment="1" applyProtection="1">
      <alignment vertical="center" wrapText="1"/>
      <protection/>
    </xf>
    <xf numFmtId="168" fontId="22" fillId="0" borderId="68" xfId="61" applyNumberFormat="1" applyFont="1" applyBorder="1" applyAlignment="1" applyProtection="1">
      <alignment vertical="center" wrapText="1"/>
      <protection/>
    </xf>
    <xf numFmtId="168" fontId="22" fillId="0" borderId="19" xfId="61" applyNumberFormat="1" applyFont="1" applyBorder="1" applyAlignment="1" applyProtection="1">
      <alignment vertical="center" wrapText="1"/>
      <protection/>
    </xf>
    <xf numFmtId="168" fontId="0" fillId="0" borderId="69" xfId="61" applyNumberFormat="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61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62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7" fillId="0" borderId="73" xfId="61" applyFont="1" applyFill="1" applyBorder="1" applyAlignment="1">
      <alignment horizontal="center" vertical="center" wrapText="1"/>
      <protection/>
    </xf>
    <xf numFmtId="3" fontId="22" fillId="0" borderId="30" xfId="70" applyNumberFormat="1" applyFont="1" applyBorder="1" applyAlignment="1">
      <alignment vertical="center"/>
      <protection/>
    </xf>
    <xf numFmtId="3" fontId="22" fillId="0" borderId="29" xfId="70" applyNumberFormat="1" applyFont="1" applyBorder="1" applyAlignment="1">
      <alignment vertical="center"/>
      <protection/>
    </xf>
    <xf numFmtId="3" fontId="22" fillId="0" borderId="78" xfId="70" applyNumberFormat="1" applyFont="1" applyBorder="1" applyAlignment="1">
      <alignment vertical="center"/>
      <protection/>
    </xf>
    <xf numFmtId="3" fontId="22" fillId="0" borderId="51" xfId="70" applyNumberFormat="1" applyFont="1" applyBorder="1" applyAlignment="1">
      <alignment vertical="center"/>
      <protection/>
    </xf>
    <xf numFmtId="3" fontId="22" fillId="0" borderId="15" xfId="70" applyNumberFormat="1" applyFont="1" applyBorder="1" applyAlignment="1">
      <alignment vertical="center"/>
      <protection/>
    </xf>
    <xf numFmtId="3" fontId="22" fillId="0" borderId="34" xfId="70" applyNumberFormat="1" applyFont="1" applyBorder="1" applyAlignment="1">
      <alignment vertical="center"/>
      <protection/>
    </xf>
    <xf numFmtId="3" fontId="22" fillId="0" borderId="74" xfId="70" applyNumberFormat="1" applyFont="1" applyBorder="1" applyAlignment="1">
      <alignment vertical="center"/>
      <protection/>
    </xf>
    <xf numFmtId="3" fontId="22" fillId="0" borderId="43" xfId="70" applyNumberFormat="1" applyFont="1" applyBorder="1" applyAlignment="1">
      <alignment vertical="center"/>
      <protection/>
    </xf>
    <xf numFmtId="3" fontId="22" fillId="0" borderId="47" xfId="70" applyNumberFormat="1" applyFont="1" applyBorder="1" applyAlignment="1">
      <alignment vertical="center"/>
      <protection/>
    </xf>
    <xf numFmtId="3" fontId="22" fillId="0" borderId="56" xfId="70" applyNumberFormat="1" applyFont="1" applyBorder="1" applyAlignment="1">
      <alignment vertical="center"/>
      <protection/>
    </xf>
    <xf numFmtId="3" fontId="22" fillId="0" borderId="65" xfId="70" applyNumberFormat="1" applyFont="1" applyBorder="1" applyAlignment="1">
      <alignment vertical="center"/>
      <protection/>
    </xf>
    <xf numFmtId="3" fontId="22" fillId="0" borderId="66" xfId="70" applyNumberFormat="1" applyFont="1" applyBorder="1" applyAlignment="1">
      <alignment vertical="center"/>
      <protection/>
    </xf>
    <xf numFmtId="3" fontId="22" fillId="0" borderId="30" xfId="70" applyNumberFormat="1" applyFont="1" applyBorder="1" applyAlignment="1">
      <alignment horizontal="right" vertical="center"/>
      <protection/>
    </xf>
    <xf numFmtId="3" fontId="22" fillId="0" borderId="29" xfId="70" applyNumberFormat="1" applyFont="1" applyBorder="1" applyAlignment="1">
      <alignment horizontal="right" vertical="center"/>
      <protection/>
    </xf>
    <xf numFmtId="3" fontId="22" fillId="0" borderId="78" xfId="70" applyNumberFormat="1" applyFont="1" applyBorder="1" applyAlignment="1">
      <alignment horizontal="right" vertical="center"/>
      <protection/>
    </xf>
    <xf numFmtId="3" fontId="22" fillId="0" borderId="46" xfId="70" applyNumberFormat="1" applyFont="1" applyBorder="1" applyAlignment="1">
      <alignment horizontal="right" vertical="center"/>
      <protection/>
    </xf>
    <xf numFmtId="3" fontId="22" fillId="0" borderId="87" xfId="70" applyNumberFormat="1" applyFont="1" applyBorder="1" applyAlignment="1">
      <alignment horizontal="right" vertical="center"/>
      <protection/>
    </xf>
    <xf numFmtId="3" fontId="22" fillId="0" borderId="15" xfId="70" applyNumberFormat="1" applyFont="1" applyBorder="1" applyAlignment="1">
      <alignment horizontal="right" vertical="center"/>
      <protection/>
    </xf>
    <xf numFmtId="3" fontId="22" fillId="0" borderId="34" xfId="70" applyNumberFormat="1" applyFont="1" applyBorder="1" applyAlignment="1">
      <alignment horizontal="right" vertical="center"/>
      <protection/>
    </xf>
    <xf numFmtId="3" fontId="22" fillId="0" borderId="74" xfId="70" applyNumberFormat="1" applyFont="1" applyBorder="1" applyAlignment="1">
      <alignment horizontal="right" vertical="center"/>
      <protection/>
    </xf>
    <xf numFmtId="3" fontId="22" fillId="0" borderId="43" xfId="70" applyNumberFormat="1" applyFont="1" applyBorder="1" applyAlignment="1">
      <alignment horizontal="right" vertical="center"/>
      <protection/>
    </xf>
    <xf numFmtId="3" fontId="22" fillId="0" borderId="47" xfId="70" applyNumberFormat="1" applyFont="1" applyBorder="1" applyAlignment="1">
      <alignment horizontal="right" vertical="center"/>
      <protection/>
    </xf>
    <xf numFmtId="3" fontId="22" fillId="0" borderId="56" xfId="70" applyNumberFormat="1" applyFont="1" applyBorder="1" applyAlignment="1">
      <alignment horizontal="right" vertical="center"/>
      <protection/>
    </xf>
    <xf numFmtId="3" fontId="22" fillId="0" borderId="65" xfId="70" applyNumberFormat="1" applyFont="1" applyBorder="1" applyAlignment="1">
      <alignment horizontal="right" vertical="center"/>
      <protection/>
    </xf>
    <xf numFmtId="3" fontId="22" fillId="0" borderId="66" xfId="70" applyNumberFormat="1" applyFont="1" applyBorder="1" applyAlignment="1">
      <alignment horizontal="right" vertical="center"/>
      <protection/>
    </xf>
    <xf numFmtId="0" fontId="22" fillId="0" borderId="26" xfId="70" applyFont="1" applyBorder="1" applyAlignment="1">
      <alignment horizontal="left" vertical="center"/>
      <protection/>
    </xf>
    <xf numFmtId="3" fontId="22" fillId="0" borderId="27" xfId="70" applyNumberFormat="1" applyFont="1" applyBorder="1" applyAlignment="1">
      <alignment horizontal="left" vertical="center"/>
      <protection/>
    </xf>
    <xf numFmtId="3" fontId="22" fillId="0" borderId="30" xfId="70" applyNumberFormat="1" applyFont="1" applyBorder="1" applyAlignment="1">
      <alignment horizontal="left" vertical="center"/>
      <protection/>
    </xf>
    <xf numFmtId="3" fontId="22" fillId="0" borderId="29" xfId="70" applyNumberFormat="1" applyFont="1" applyBorder="1" applyAlignment="1">
      <alignment horizontal="left" vertical="center"/>
      <protection/>
    </xf>
    <xf numFmtId="0" fontId="22" fillId="0" borderId="31" xfId="70" applyFont="1" applyBorder="1" applyAlignment="1">
      <alignment horizontal="left" vertical="center"/>
      <protection/>
    </xf>
    <xf numFmtId="3" fontId="22" fillId="0" borderId="32" xfId="70" applyNumberFormat="1" applyFont="1" applyBorder="1" applyAlignment="1">
      <alignment horizontal="left" vertical="center"/>
      <protection/>
    </xf>
    <xf numFmtId="3" fontId="22" fillId="0" borderId="15" xfId="70" applyNumberFormat="1" applyFont="1" applyBorder="1" applyAlignment="1">
      <alignment horizontal="left" vertical="center"/>
      <protection/>
    </xf>
    <xf numFmtId="3" fontId="22" fillId="0" borderId="34" xfId="70" applyNumberFormat="1" applyFont="1" applyBorder="1" applyAlignment="1">
      <alignment horizontal="left" vertical="center"/>
      <protection/>
    </xf>
    <xf numFmtId="0" fontId="22" fillId="0" borderId="64" xfId="70" applyFont="1" applyBorder="1" applyAlignment="1">
      <alignment horizontal="left" vertical="center" wrapText="1"/>
      <protection/>
    </xf>
    <xf numFmtId="3" fontId="22" fillId="0" borderId="54" xfId="70" applyNumberFormat="1" applyFont="1" applyBorder="1" applyAlignment="1">
      <alignment horizontal="left" vertical="center"/>
      <protection/>
    </xf>
    <xf numFmtId="172" fontId="22" fillId="0" borderId="47" xfId="70" applyNumberFormat="1" applyFont="1" applyBorder="1" applyAlignment="1">
      <alignment horizontal="left" vertical="center"/>
      <protection/>
    </xf>
    <xf numFmtId="172" fontId="22" fillId="0" borderId="65" xfId="70" applyNumberFormat="1" applyFont="1" applyBorder="1" applyAlignment="1">
      <alignment horizontal="left" vertical="center"/>
      <protection/>
    </xf>
    <xf numFmtId="3" fontId="22" fillId="0" borderId="47" xfId="70" applyNumberFormat="1" applyFont="1" applyBorder="1" applyAlignment="1">
      <alignment horizontal="left" vertical="center"/>
      <protection/>
    </xf>
    <xf numFmtId="0" fontId="11" fillId="0" borderId="24" xfId="63" applyFont="1" applyBorder="1" applyAlignment="1">
      <alignment horizontal="left" vertical="center"/>
      <protection/>
    </xf>
    <xf numFmtId="0" fontId="22" fillId="36" borderId="39" xfId="63" applyFont="1" applyFill="1" applyBorder="1" applyAlignment="1">
      <alignment horizontal="left" vertical="center" wrapText="1"/>
      <protection/>
    </xf>
    <xf numFmtId="0" fontId="21" fillId="0" borderId="31" xfId="63" applyFont="1" applyBorder="1" applyAlignment="1">
      <alignment horizontal="left" vertical="center"/>
      <protection/>
    </xf>
    <xf numFmtId="0" fontId="22" fillId="0" borderId="31" xfId="63" applyFont="1" applyBorder="1" applyAlignment="1">
      <alignment horizontal="left" vertical="center" indent="1"/>
      <protection/>
    </xf>
    <xf numFmtId="0" fontId="22" fillId="0" borderId="35" xfId="63" applyFont="1" applyBorder="1" applyAlignment="1">
      <alignment horizontal="left" vertical="center" indent="1"/>
      <protection/>
    </xf>
    <xf numFmtId="0" fontId="22" fillId="0" borderId="31" xfId="63" applyFont="1" applyBorder="1" applyAlignment="1">
      <alignment horizontal="left" vertical="center"/>
      <protection/>
    </xf>
    <xf numFmtId="0" fontId="22" fillId="0" borderId="35" xfId="63" applyFont="1" applyBorder="1" applyAlignment="1">
      <alignment horizontal="left" vertical="center"/>
      <protection/>
    </xf>
    <xf numFmtId="0" fontId="12" fillId="36" borderId="39" xfId="63" applyFont="1" applyFill="1" applyBorder="1" applyAlignment="1">
      <alignment horizontal="left" vertical="center" wrapText="1"/>
      <protection/>
    </xf>
    <xf numFmtId="3" fontId="11" fillId="0" borderId="23" xfId="0" applyNumberFormat="1" applyFont="1" applyBorder="1" applyAlignment="1">
      <alignment vertical="center"/>
    </xf>
    <xf numFmtId="3" fontId="11" fillId="0" borderId="24" xfId="63" applyNumberFormat="1" applyFont="1" applyBorder="1" applyAlignment="1">
      <alignment vertical="center"/>
      <protection/>
    </xf>
    <xf numFmtId="170" fontId="22" fillId="36" borderId="42" xfId="63" applyNumberFormat="1" applyFont="1" applyFill="1" applyBorder="1" applyAlignment="1">
      <alignment vertical="center"/>
      <protection/>
    </xf>
    <xf numFmtId="172" fontId="22" fillId="37" borderId="39" xfId="63" applyNumberFormat="1" applyFont="1" applyFill="1" applyBorder="1" applyAlignment="1">
      <alignment horizontal="right" vertical="center"/>
      <protection/>
    </xf>
    <xf numFmtId="3" fontId="22" fillId="0" borderId="34" xfId="63" applyNumberFormat="1" applyFont="1" applyBorder="1" applyAlignment="1">
      <alignment vertical="center"/>
      <protection/>
    </xf>
    <xf numFmtId="3" fontId="22" fillId="0" borderId="15" xfId="63" applyNumberFormat="1" applyFont="1" applyBorder="1" applyAlignment="1">
      <alignment vertical="center"/>
      <protection/>
    </xf>
    <xf numFmtId="3" fontId="22" fillId="0" borderId="31" xfId="63" applyNumberFormat="1" applyFont="1" applyBorder="1" applyAlignment="1">
      <alignment vertical="center"/>
      <protection/>
    </xf>
    <xf numFmtId="3" fontId="22" fillId="0" borderId="34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3" fontId="22" fillId="0" borderId="38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3" fontId="22" fillId="0" borderId="35" xfId="63" applyNumberFormat="1" applyFont="1" applyBorder="1" applyAlignment="1">
      <alignment vertical="center"/>
      <protection/>
    </xf>
    <xf numFmtId="3" fontId="11" fillId="0" borderId="23" xfId="63" applyNumberFormat="1" applyFont="1" applyBorder="1" applyAlignment="1">
      <alignment vertical="center"/>
      <protection/>
    </xf>
    <xf numFmtId="3" fontId="22" fillId="0" borderId="34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3" fontId="22" fillId="0" borderId="38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89" fillId="0" borderId="0" xfId="63" applyFont="1" applyAlignment="1">
      <alignment horizontal="left" vertical="center"/>
      <protection/>
    </xf>
    <xf numFmtId="0" fontId="22" fillId="0" borderId="64" xfId="70" applyFont="1" applyFill="1" applyBorder="1" applyAlignment="1">
      <alignment horizontal="left" vertical="center" wrapText="1"/>
      <protection/>
    </xf>
    <xf numFmtId="0" fontId="6" fillId="0" borderId="72" xfId="0" applyFont="1" applyFill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168" fontId="9" fillId="0" borderId="29" xfId="0" applyNumberFormat="1" applyFont="1" applyBorder="1" applyAlignment="1">
      <alignment vertical="center"/>
    </xf>
    <xf numFmtId="168" fontId="9" fillId="0" borderId="51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168" fontId="9" fillId="0" borderId="34" xfId="0" applyNumberFormat="1" applyFont="1" applyBorder="1" applyAlignment="1">
      <alignment vertical="center"/>
    </xf>
    <xf numFmtId="168" fontId="9" fillId="0" borderId="43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168" fontId="9" fillId="0" borderId="30" xfId="0" applyNumberFormat="1" applyFont="1" applyBorder="1" applyAlignment="1">
      <alignment vertical="center"/>
    </xf>
    <xf numFmtId="168" fontId="9" fillId="0" borderId="15" xfId="0" applyNumberFormat="1" applyFont="1" applyBorder="1" applyAlignment="1">
      <alignment vertical="center"/>
    </xf>
    <xf numFmtId="0" fontId="17" fillId="0" borderId="0" xfId="61" applyFont="1" applyBorder="1" applyAlignment="1" applyProtection="1">
      <alignment horizontal="center" vertical="center"/>
      <protection locked="0"/>
    </xf>
    <xf numFmtId="0" fontId="17" fillId="0" borderId="71" xfId="61" applyFont="1" applyBorder="1" applyAlignment="1" applyProtection="1">
      <alignment horizontal="center" vertical="center"/>
      <protection locked="0"/>
    </xf>
    <xf numFmtId="0" fontId="17" fillId="0" borderId="56" xfId="6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1" fillId="0" borderId="26" xfId="61" applyFont="1" applyBorder="1" applyAlignment="1" applyProtection="1">
      <alignment horizontal="left" vertical="center" wrapText="1"/>
      <protection/>
    </xf>
    <xf numFmtId="3" fontId="21" fillId="0" borderId="26" xfId="61" applyNumberFormat="1" applyFont="1" applyFill="1" applyBorder="1" applyAlignment="1" applyProtection="1">
      <alignment vertical="center" wrapText="1"/>
      <protection/>
    </xf>
    <xf numFmtId="168" fontId="22" fillId="0" borderId="28" xfId="61" applyNumberFormat="1" applyFont="1" applyBorder="1" applyAlignment="1" applyProtection="1">
      <alignment vertical="center" wrapText="1"/>
      <protection/>
    </xf>
    <xf numFmtId="168" fontId="22" fillId="0" borderId="30" xfId="61" applyNumberFormat="1" applyFont="1" applyBorder="1" applyAlignment="1" applyProtection="1">
      <alignment vertical="center" wrapText="1"/>
      <protection/>
    </xf>
    <xf numFmtId="168" fontId="21" fillId="0" borderId="30" xfId="61" applyNumberFormat="1" applyFont="1" applyFill="1" applyBorder="1" applyAlignment="1" applyProtection="1">
      <alignment horizontal="center" vertical="center" wrapText="1"/>
      <protection/>
    </xf>
    <xf numFmtId="3" fontId="21" fillId="0" borderId="31" xfId="61" applyNumberFormat="1" applyFont="1" applyBorder="1" applyAlignment="1" applyProtection="1">
      <alignment horizontal="center" vertical="center" wrapText="1"/>
      <protection/>
    </xf>
    <xf numFmtId="168" fontId="22" fillId="0" borderId="33" xfId="61" applyNumberFormat="1" applyFont="1" applyBorder="1" applyAlignment="1" applyProtection="1">
      <alignment horizontal="center" vertical="center" wrapText="1"/>
      <protection/>
    </xf>
    <xf numFmtId="168" fontId="22" fillId="0" borderId="15" xfId="61" applyNumberFormat="1" applyFont="1" applyBorder="1" applyAlignment="1" applyProtection="1">
      <alignment horizontal="center" vertical="center" wrapText="1"/>
      <protection/>
    </xf>
    <xf numFmtId="168" fontId="22" fillId="0" borderId="85" xfId="61" applyNumberFormat="1" applyFont="1" applyBorder="1" applyAlignment="1" applyProtection="1">
      <alignment wrapText="1"/>
      <protection/>
    </xf>
    <xf numFmtId="168" fontId="22" fillId="0" borderId="58" xfId="61" applyNumberFormat="1" applyFont="1" applyBorder="1" applyAlignment="1" applyProtection="1">
      <alignment wrapText="1"/>
      <protection/>
    </xf>
    <xf numFmtId="168" fontId="22" fillId="0" borderId="77" xfId="61" applyNumberFormat="1" applyFont="1" applyBorder="1" applyAlignment="1" applyProtection="1">
      <alignment wrapText="1"/>
      <protection/>
    </xf>
    <xf numFmtId="168" fontId="22" fillId="0" borderId="58" xfId="61" applyNumberFormat="1" applyFont="1" applyBorder="1" applyAlignment="1" applyProtection="1">
      <alignment horizontal="center" vertical="center" wrapText="1"/>
      <protection/>
    </xf>
    <xf numFmtId="168" fontId="22" fillId="0" borderId="85" xfId="61" applyNumberFormat="1" applyFont="1" applyBorder="1" applyAlignment="1" applyProtection="1">
      <alignment vertical="center" wrapText="1"/>
      <protection/>
    </xf>
    <xf numFmtId="168" fontId="22" fillId="0" borderId="58" xfId="61" applyNumberFormat="1" applyFont="1" applyBorder="1" applyAlignment="1" applyProtection="1">
      <alignment vertical="center" wrapText="1"/>
      <protection/>
    </xf>
    <xf numFmtId="168" fontId="22" fillId="0" borderId="77" xfId="61" applyNumberFormat="1" applyFont="1" applyBorder="1" applyAlignment="1" applyProtection="1">
      <alignment vertical="center" wrapText="1"/>
      <protection/>
    </xf>
    <xf numFmtId="168" fontId="0" fillId="0" borderId="27" xfId="61" applyNumberFormat="1" applyFont="1" applyFill="1" applyBorder="1" applyAlignment="1">
      <alignment horizontal="left"/>
      <protection/>
    </xf>
    <xf numFmtId="168" fontId="0" fillId="0" borderId="20" xfId="61" applyNumberFormat="1" applyFont="1" applyFill="1" applyBorder="1" applyAlignment="1">
      <alignment horizontal="left"/>
      <protection/>
    </xf>
    <xf numFmtId="168" fontId="0" fillId="0" borderId="29" xfId="61" applyNumberFormat="1" applyFont="1" applyFill="1" applyBorder="1" applyAlignment="1">
      <alignment horizontal="left"/>
      <protection/>
    </xf>
    <xf numFmtId="168" fontId="0" fillId="0" borderId="61" xfId="61" applyNumberFormat="1" applyFont="1" applyFill="1" applyBorder="1" applyAlignment="1">
      <alignment horizontal="left"/>
      <protection/>
    </xf>
    <xf numFmtId="168" fontId="0" fillId="0" borderId="62" xfId="61" applyNumberFormat="1" applyFont="1" applyFill="1" applyBorder="1" applyAlignment="1">
      <alignment horizontal="left"/>
      <protection/>
    </xf>
    <xf numFmtId="168" fontId="0" fillId="0" borderId="32" xfId="61" applyNumberFormat="1" applyFont="1" applyFill="1" applyBorder="1" applyAlignment="1">
      <alignment horizontal="left"/>
      <protection/>
    </xf>
    <xf numFmtId="168" fontId="0" fillId="0" borderId="19" xfId="61" applyNumberFormat="1" applyFont="1" applyFill="1" applyBorder="1" applyAlignment="1">
      <alignment horizontal="left"/>
      <protection/>
    </xf>
    <xf numFmtId="168" fontId="0" fillId="0" borderId="34" xfId="61" applyNumberFormat="1" applyFont="1" applyFill="1" applyBorder="1" applyAlignment="1">
      <alignment horizontal="left"/>
      <protection/>
    </xf>
    <xf numFmtId="168" fontId="0" fillId="0" borderId="70" xfId="61" applyNumberFormat="1" applyFont="1" applyFill="1" applyBorder="1" applyAlignment="1">
      <alignment horizontal="left"/>
      <protection/>
    </xf>
    <xf numFmtId="168" fontId="0" fillId="0" borderId="63" xfId="61" applyNumberFormat="1" applyFont="1" applyFill="1" applyBorder="1" applyAlignment="1">
      <alignment horizontal="left"/>
      <protection/>
    </xf>
    <xf numFmtId="168" fontId="0" fillId="0" borderId="15" xfId="61" applyNumberFormat="1" applyFont="1" applyFill="1" applyBorder="1" applyAlignment="1">
      <alignment horizontal="left"/>
      <protection/>
    </xf>
    <xf numFmtId="168" fontId="0" fillId="0" borderId="21" xfId="61" applyNumberFormat="1" applyFont="1" applyFill="1" applyBorder="1" applyAlignment="1">
      <alignment horizontal="left"/>
      <protection/>
    </xf>
    <xf numFmtId="1" fontId="0" fillId="0" borderId="32" xfId="61" applyNumberFormat="1" applyFont="1" applyFill="1" applyBorder="1" applyAlignment="1">
      <alignment horizontal="left" vertical="center"/>
      <protection/>
    </xf>
    <xf numFmtId="168" fontId="0" fillId="0" borderId="15" xfId="61" applyNumberFormat="1" applyFont="1" applyFill="1" applyBorder="1" applyAlignment="1">
      <alignment horizontal="left" vertical="center"/>
      <protection/>
    </xf>
    <xf numFmtId="168" fontId="0" fillId="0" borderId="32" xfId="61" applyNumberFormat="1" applyFont="1" applyFill="1" applyBorder="1" applyAlignment="1">
      <alignment horizontal="left" vertical="center"/>
      <protection/>
    </xf>
    <xf numFmtId="168" fontId="0" fillId="0" borderId="36" xfId="61" applyNumberFormat="1" applyFont="1" applyFill="1" applyBorder="1" applyAlignment="1">
      <alignment horizontal="left"/>
      <protection/>
    </xf>
    <xf numFmtId="168" fontId="0" fillId="0" borderId="13" xfId="61" applyNumberFormat="1" applyFont="1" applyFill="1" applyBorder="1" applyAlignment="1">
      <alignment horizontal="left"/>
      <protection/>
    </xf>
    <xf numFmtId="168" fontId="0" fillId="0" borderId="38" xfId="61" applyNumberFormat="1" applyFont="1" applyFill="1" applyBorder="1" applyAlignment="1">
      <alignment horizontal="left"/>
      <protection/>
    </xf>
    <xf numFmtId="168" fontId="1" fillId="0" borderId="25" xfId="61" applyNumberFormat="1" applyFont="1" applyFill="1" applyBorder="1" applyAlignment="1">
      <alignment horizontal="left"/>
      <protection/>
    </xf>
    <xf numFmtId="168" fontId="1" fillId="0" borderId="11" xfId="61" applyNumberFormat="1" applyFont="1" applyFill="1" applyBorder="1" applyAlignment="1">
      <alignment horizontal="left"/>
      <protection/>
    </xf>
    <xf numFmtId="168" fontId="1" fillId="0" borderId="23" xfId="61" applyNumberFormat="1" applyFont="1" applyFill="1" applyBorder="1" applyAlignment="1">
      <alignment horizontal="left"/>
      <protection/>
    </xf>
    <xf numFmtId="168" fontId="0" fillId="0" borderId="63" xfId="61" applyNumberFormat="1" applyFont="1" applyFill="1" applyBorder="1" applyAlignment="1">
      <alignment horizontal="center" vertical="center"/>
      <protection/>
    </xf>
    <xf numFmtId="168" fontId="0" fillId="0" borderId="62" xfId="61" applyNumberFormat="1" applyFont="1" applyFill="1" applyBorder="1" applyAlignment="1">
      <alignment horizontal="right" vertical="center"/>
      <protection/>
    </xf>
    <xf numFmtId="168" fontId="0" fillId="0" borderId="42" xfId="61" applyNumberFormat="1" applyFont="1" applyFill="1" applyBorder="1" applyAlignment="1">
      <alignment horizontal="right" vertical="center"/>
      <protection/>
    </xf>
    <xf numFmtId="168" fontId="0" fillId="0" borderId="80" xfId="61" applyNumberFormat="1" applyFont="1" applyFill="1" applyBorder="1" applyAlignment="1">
      <alignment horizontal="right" vertical="center"/>
      <protection/>
    </xf>
    <xf numFmtId="168" fontId="0" fillId="0" borderId="63" xfId="61" applyNumberFormat="1" applyFont="1" applyFill="1" applyBorder="1" applyAlignment="1">
      <alignment horizontal="right" vertical="center"/>
      <protection/>
    </xf>
    <xf numFmtId="168" fontId="0" fillId="0" borderId="19" xfId="61" applyNumberFormat="1" applyFont="1" applyFill="1" applyBorder="1" applyAlignment="1">
      <alignment horizontal="right" vertical="center"/>
      <protection/>
    </xf>
    <xf numFmtId="168" fontId="0" fillId="0" borderId="69" xfId="61" applyNumberFormat="1" applyFont="1" applyFill="1" applyBorder="1" applyAlignment="1">
      <alignment horizontal="right" vertical="center"/>
      <protection/>
    </xf>
    <xf numFmtId="168" fontId="0" fillId="0" borderId="15" xfId="61" applyNumberFormat="1" applyFont="1" applyFill="1" applyBorder="1" applyAlignment="1">
      <alignment horizontal="right" vertical="center"/>
      <protection/>
    </xf>
    <xf numFmtId="168" fontId="0" fillId="0" borderId="38" xfId="61" applyNumberFormat="1" applyFont="1" applyFill="1" applyBorder="1" applyAlignment="1">
      <alignment horizontal="right" vertical="center"/>
      <protection/>
    </xf>
    <xf numFmtId="168" fontId="0" fillId="0" borderId="17" xfId="61" applyNumberFormat="1" applyFont="1" applyFill="1" applyBorder="1" applyAlignment="1">
      <alignment horizontal="right" vertical="center"/>
      <protection/>
    </xf>
    <xf numFmtId="168" fontId="0" fillId="0" borderId="52" xfId="61" applyNumberFormat="1" applyFont="1" applyFill="1" applyBorder="1" applyAlignment="1">
      <alignment horizontal="right" vertical="center"/>
      <protection/>
    </xf>
    <xf numFmtId="168" fontId="1" fillId="0" borderId="23" xfId="61" applyNumberFormat="1" applyFont="1" applyFill="1" applyBorder="1" applyAlignment="1">
      <alignment horizontal="right" vertical="center"/>
      <protection/>
    </xf>
    <xf numFmtId="168" fontId="1" fillId="0" borderId="49" xfId="61" applyNumberFormat="1" applyFont="1" applyFill="1" applyBorder="1" applyAlignment="1">
      <alignment horizontal="right" vertical="center"/>
      <protection/>
    </xf>
    <xf numFmtId="0" fontId="22" fillId="0" borderId="26" xfId="61" applyFont="1" applyBorder="1" applyAlignment="1">
      <alignment vertical="center"/>
      <protection/>
    </xf>
    <xf numFmtId="0" fontId="22" fillId="0" borderId="39" xfId="61" applyFont="1" applyBorder="1" applyAlignment="1">
      <alignment vertical="center"/>
      <protection/>
    </xf>
    <xf numFmtId="0" fontId="22" fillId="0" borderId="39" xfId="61" applyFont="1" applyFill="1" applyBorder="1" applyAlignment="1">
      <alignment vertical="center"/>
      <protection/>
    </xf>
    <xf numFmtId="0" fontId="22" fillId="0" borderId="31" xfId="61" applyFont="1" applyFill="1" applyBorder="1" applyAlignment="1">
      <alignment vertical="center"/>
      <protection/>
    </xf>
    <xf numFmtId="0" fontId="22" fillId="0" borderId="31" xfId="61" applyFont="1" applyBorder="1" applyAlignment="1">
      <alignment vertical="center"/>
      <protection/>
    </xf>
    <xf numFmtId="0" fontId="22" fillId="0" borderId="31" xfId="61" applyFont="1" applyBorder="1" applyAlignment="1">
      <alignment horizontal="left" vertical="center"/>
      <protection/>
    </xf>
    <xf numFmtId="0" fontId="22" fillId="0" borderId="31" xfId="0" applyFont="1" applyBorder="1" applyAlignment="1">
      <alignment horizontal="left" vertical="center"/>
    </xf>
    <xf numFmtId="0" fontId="22" fillId="0" borderId="31" xfId="0" applyFont="1" applyBorder="1" applyAlignment="1">
      <alignment vertical="center"/>
    </xf>
    <xf numFmtId="0" fontId="22" fillId="0" borderId="67" xfId="61" applyFont="1" applyBorder="1" applyAlignment="1">
      <alignment vertical="center"/>
      <protection/>
    </xf>
    <xf numFmtId="0" fontId="17" fillId="0" borderId="24" xfId="61" applyFont="1" applyBorder="1" applyAlignment="1">
      <alignment vertical="center"/>
      <protection/>
    </xf>
    <xf numFmtId="168" fontId="0" fillId="0" borderId="62" xfId="61" applyNumberFormat="1" applyFont="1" applyFill="1" applyBorder="1" applyAlignment="1">
      <alignment vertical="center"/>
      <protection/>
    </xf>
    <xf numFmtId="168" fontId="0" fillId="0" borderId="29" xfId="61" applyNumberFormat="1" applyFont="1" applyFill="1" applyBorder="1" applyAlignment="1">
      <alignment vertical="center"/>
      <protection/>
    </xf>
    <xf numFmtId="168" fontId="0" fillId="0" borderId="80" xfId="61" applyNumberFormat="1" applyFont="1" applyFill="1" applyBorder="1" applyAlignment="1">
      <alignment vertical="center"/>
      <protection/>
    </xf>
    <xf numFmtId="168" fontId="0" fillId="0" borderId="63" xfId="61" applyNumberFormat="1" applyFont="1" applyFill="1" applyBorder="1" applyAlignment="1">
      <alignment vertical="center"/>
      <protection/>
    </xf>
    <xf numFmtId="168" fontId="0" fillId="0" borderId="34" xfId="61" applyNumberFormat="1" applyFont="1" applyFill="1" applyBorder="1" applyAlignment="1">
      <alignment vertical="center"/>
      <protection/>
    </xf>
    <xf numFmtId="168" fontId="0" fillId="0" borderId="69" xfId="61" applyNumberFormat="1" applyFont="1" applyFill="1" applyBorder="1" applyAlignment="1">
      <alignment vertical="center"/>
      <protection/>
    </xf>
    <xf numFmtId="168" fontId="0" fillId="0" borderId="43" xfId="61" applyNumberFormat="1" applyFont="1" applyFill="1" applyBorder="1" applyAlignment="1">
      <alignment vertical="center"/>
      <protection/>
    </xf>
    <xf numFmtId="168" fontId="0" fillId="0" borderId="46" xfId="61" applyNumberFormat="1" applyFont="1" applyFill="1" applyBorder="1" applyAlignment="1">
      <alignment vertical="center"/>
      <protection/>
    </xf>
    <xf numFmtId="168" fontId="0" fillId="0" borderId="42" xfId="61" applyNumberFormat="1" applyFont="1" applyFill="1" applyBorder="1" applyAlignment="1">
      <alignment vertical="center"/>
      <protection/>
    </xf>
    <xf numFmtId="168" fontId="0" fillId="0" borderId="38" xfId="61" applyNumberFormat="1" applyFont="1" applyFill="1" applyBorder="1" applyAlignment="1">
      <alignment vertical="center"/>
      <protection/>
    </xf>
    <xf numFmtId="168" fontId="0" fillId="0" borderId="52" xfId="61" applyNumberFormat="1" applyFont="1" applyFill="1" applyBorder="1" applyAlignment="1">
      <alignment vertical="center"/>
      <protection/>
    </xf>
    <xf numFmtId="168" fontId="1" fillId="0" borderId="23" xfId="61" applyNumberFormat="1" applyFont="1" applyFill="1" applyBorder="1" applyAlignment="1">
      <alignment vertical="center"/>
      <protection/>
    </xf>
    <xf numFmtId="0" fontId="22" fillId="0" borderId="26" xfId="61" applyFont="1" applyBorder="1" applyAlignment="1">
      <alignment horizontal="left" vertical="center"/>
      <protection/>
    </xf>
    <xf numFmtId="0" fontId="22" fillId="0" borderId="39" xfId="61" applyFont="1" applyBorder="1" applyAlignment="1">
      <alignment horizontal="left" vertical="center"/>
      <protection/>
    </xf>
    <xf numFmtId="0" fontId="22" fillId="0" borderId="31" xfId="61" applyFont="1" applyFill="1" applyBorder="1" applyAlignment="1">
      <alignment horizontal="left" vertical="center"/>
      <protection/>
    </xf>
    <xf numFmtId="0" fontId="22" fillId="0" borderId="67" xfId="61" applyFont="1" applyBorder="1" applyAlignment="1">
      <alignment horizontal="left" vertical="center"/>
      <protection/>
    </xf>
    <xf numFmtId="0" fontId="17" fillId="0" borderId="24" xfId="61" applyFont="1" applyBorder="1" applyAlignment="1">
      <alignment horizontal="left" vertical="center"/>
      <protection/>
    </xf>
    <xf numFmtId="168" fontId="0" fillId="0" borderId="34" xfId="61" applyNumberFormat="1" applyFont="1" applyFill="1" applyBorder="1" applyAlignment="1">
      <alignment horizontal="center" vertical="center"/>
      <protection/>
    </xf>
    <xf numFmtId="168" fontId="0" fillId="0" borderId="20" xfId="61" applyNumberFormat="1" applyFont="1" applyFill="1" applyBorder="1" applyAlignment="1">
      <alignment horizontal="right" vertical="center"/>
      <protection/>
    </xf>
    <xf numFmtId="168" fontId="1" fillId="0" borderId="11" xfId="61" applyNumberFormat="1" applyFont="1" applyFill="1" applyBorder="1" applyAlignment="1">
      <alignment horizontal="right" vertical="center"/>
      <protection/>
    </xf>
    <xf numFmtId="0" fontId="22" fillId="0" borderId="20" xfId="70" applyFont="1" applyBorder="1" applyAlignment="1">
      <alignment horizontal="center" vertical="center" wrapText="1"/>
      <protection/>
    </xf>
    <xf numFmtId="3" fontId="22" fillId="0" borderId="20" xfId="70" applyNumberFormat="1" applyFont="1" applyBorder="1" applyAlignment="1">
      <alignment horizontal="right" vertical="center"/>
      <protection/>
    </xf>
    <xf numFmtId="0" fontId="21" fillId="0" borderId="31" xfId="61" applyFont="1" applyBorder="1" applyAlignment="1" applyProtection="1">
      <alignment horizontal="center" vertical="center" wrapText="1"/>
      <protection/>
    </xf>
    <xf numFmtId="168" fontId="9" fillId="0" borderId="30" xfId="0" applyNumberFormat="1" applyFont="1" applyBorder="1" applyAlignment="1">
      <alignment vertical="center"/>
    </xf>
    <xf numFmtId="168" fontId="9" fillId="0" borderId="15" xfId="0" applyNumberFormat="1" applyFont="1" applyBorder="1" applyAlignment="1">
      <alignment vertical="center"/>
    </xf>
    <xf numFmtId="168" fontId="9" fillId="0" borderId="17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7" fillId="0" borderId="11" xfId="62" applyFont="1" applyBorder="1" applyAlignment="1">
      <alignment horizontal="center" vertical="center"/>
      <protection/>
    </xf>
    <xf numFmtId="168" fontId="6" fillId="0" borderId="19" xfId="62" applyNumberFormat="1" applyFont="1" applyBorder="1">
      <alignment/>
      <protection/>
    </xf>
    <xf numFmtId="168" fontId="6" fillId="0" borderId="63" xfId="62" applyNumberFormat="1" applyFont="1" applyBorder="1">
      <alignment/>
      <protection/>
    </xf>
    <xf numFmtId="0" fontId="6" fillId="0" borderId="10" xfId="64" applyFont="1" applyFill="1" applyBorder="1" applyAlignment="1">
      <alignment horizontal="center" vertical="center"/>
      <protection/>
    </xf>
    <xf numFmtId="3" fontId="11" fillId="0" borderId="11" xfId="0" applyNumberFormat="1" applyFont="1" applyBorder="1" applyAlignment="1">
      <alignment vertical="center"/>
    </xf>
    <xf numFmtId="170" fontId="22" fillId="36" borderId="13" xfId="63" applyNumberFormat="1" applyFont="1" applyFill="1" applyBorder="1" applyAlignment="1">
      <alignment vertical="center"/>
      <protection/>
    </xf>
    <xf numFmtId="3" fontId="11" fillId="0" borderId="11" xfId="63" applyNumberFormat="1" applyFont="1" applyBorder="1" applyAlignment="1">
      <alignment vertical="center"/>
      <protection/>
    </xf>
    <xf numFmtId="3" fontId="22" fillId="0" borderId="29" xfId="70" applyNumberFormat="1" applyFont="1" applyBorder="1">
      <alignment/>
      <protection/>
    </xf>
    <xf numFmtId="3" fontId="22" fillId="0" borderId="34" xfId="70" applyNumberFormat="1" applyFont="1" applyBorder="1">
      <alignment/>
      <protection/>
    </xf>
    <xf numFmtId="3" fontId="22" fillId="0" borderId="38" xfId="70" applyNumberFormat="1" applyFont="1" applyBorder="1">
      <alignment/>
      <protection/>
    </xf>
    <xf numFmtId="168" fontId="6" fillId="0" borderId="12" xfId="64" applyNumberFormat="1" applyFont="1" applyFill="1" applyBorder="1" applyAlignment="1">
      <alignment vertical="center"/>
      <protection/>
    </xf>
    <xf numFmtId="168" fontId="6" fillId="0" borderId="14" xfId="64" applyNumberFormat="1" applyFont="1" applyFill="1" applyBorder="1" applyAlignment="1">
      <alignment vertical="center"/>
      <protection/>
    </xf>
    <xf numFmtId="168" fontId="6" fillId="35" borderId="14" xfId="64" applyNumberFormat="1" applyFont="1" applyFill="1" applyBorder="1" applyAlignment="1">
      <alignment vertical="center"/>
      <protection/>
    </xf>
    <xf numFmtId="3" fontId="7" fillId="0" borderId="10" xfId="64" applyNumberFormat="1" applyFont="1" applyFill="1" applyBorder="1" applyAlignment="1">
      <alignment vertical="center"/>
      <protection/>
    </xf>
    <xf numFmtId="168" fontId="6" fillId="0" borderId="19" xfId="64" applyNumberFormat="1" applyFont="1" applyFill="1" applyBorder="1" applyAlignment="1">
      <alignment vertical="center"/>
      <protection/>
    </xf>
    <xf numFmtId="168" fontId="6" fillId="0" borderId="16" xfId="64" applyNumberFormat="1" applyFont="1" applyFill="1" applyBorder="1" applyAlignment="1">
      <alignment vertical="center"/>
      <protection/>
    </xf>
    <xf numFmtId="168" fontId="6" fillId="0" borderId="30" xfId="64" applyNumberFormat="1" applyFont="1" applyFill="1" applyBorder="1" applyAlignment="1">
      <alignment vertical="center"/>
      <protection/>
    </xf>
    <xf numFmtId="168" fontId="6" fillId="0" borderId="17" xfId="64" applyNumberFormat="1" applyFont="1" applyFill="1" applyBorder="1" applyAlignment="1">
      <alignment vertical="center"/>
      <protection/>
    </xf>
    <xf numFmtId="0" fontId="6" fillId="0" borderId="73" xfId="64" applyFont="1" applyFill="1" applyBorder="1" applyAlignment="1">
      <alignment horizontal="center" vertical="center"/>
      <protection/>
    </xf>
    <xf numFmtId="0" fontId="88" fillId="0" borderId="0" xfId="0" applyFont="1" applyAlignment="1">
      <alignment/>
    </xf>
    <xf numFmtId="3" fontId="7" fillId="0" borderId="0" xfId="64" applyNumberFormat="1" applyFont="1" applyFill="1" applyBorder="1">
      <alignment/>
      <protection/>
    </xf>
    <xf numFmtId="0" fontId="6" fillId="0" borderId="0" xfId="64" applyFont="1">
      <alignment/>
      <protection/>
    </xf>
    <xf numFmtId="0" fontId="6" fillId="0" borderId="0" xfId="64" applyFont="1" applyBorder="1">
      <alignment/>
      <protection/>
    </xf>
    <xf numFmtId="0" fontId="6" fillId="0" borderId="0" xfId="0" applyFont="1" applyAlignment="1">
      <alignment/>
    </xf>
    <xf numFmtId="0" fontId="22" fillId="0" borderId="0" xfId="65" applyFont="1">
      <alignment/>
      <protection/>
    </xf>
    <xf numFmtId="168" fontId="6" fillId="0" borderId="59" xfId="64" applyNumberFormat="1" applyFont="1" applyFill="1" applyBorder="1" applyAlignment="1">
      <alignment vertical="center"/>
      <protection/>
    </xf>
    <xf numFmtId="168" fontId="6" fillId="0" borderId="74" xfId="64" applyNumberFormat="1" applyFont="1" applyFill="1" applyBorder="1" applyAlignment="1">
      <alignment vertical="center"/>
      <protection/>
    </xf>
    <xf numFmtId="168" fontId="6" fillId="0" borderId="82" xfId="64" applyNumberFormat="1" applyFont="1" applyFill="1" applyBorder="1" applyAlignment="1">
      <alignment vertical="center"/>
      <protection/>
    </xf>
    <xf numFmtId="3" fontId="7" fillId="0" borderId="73" xfId="64" applyNumberFormat="1" applyFont="1" applyFill="1" applyBorder="1" applyAlignment="1">
      <alignment vertical="center"/>
      <protection/>
    </xf>
    <xf numFmtId="168" fontId="6" fillId="0" borderId="69" xfId="64" applyNumberFormat="1" applyFont="1" applyFill="1" applyBorder="1" applyAlignment="1">
      <alignment vertical="center"/>
      <protection/>
    </xf>
    <xf numFmtId="3" fontId="7" fillId="0" borderId="49" xfId="64" applyNumberFormat="1" applyFont="1" applyFill="1" applyBorder="1" applyAlignment="1">
      <alignment vertical="center"/>
      <protection/>
    </xf>
    <xf numFmtId="168" fontId="9" fillId="0" borderId="29" xfId="0" applyNumberFormat="1" applyFont="1" applyBorder="1" applyAlignment="1">
      <alignment vertical="center"/>
    </xf>
    <xf numFmtId="168" fontId="9" fillId="0" borderId="34" xfId="0" applyNumberFormat="1" applyFont="1" applyBorder="1" applyAlignment="1">
      <alignment vertical="center"/>
    </xf>
    <xf numFmtId="168" fontId="9" fillId="0" borderId="38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16" fillId="0" borderId="38" xfId="62" applyFont="1" applyBorder="1" applyAlignment="1">
      <alignment horizontal="center"/>
      <protection/>
    </xf>
    <xf numFmtId="0" fontId="17" fillId="0" borderId="14" xfId="67" applyFont="1" applyFill="1" applyBorder="1" applyAlignment="1">
      <alignment horizontal="center" wrapText="1"/>
      <protection/>
    </xf>
    <xf numFmtId="0" fontId="17" fillId="0" borderId="71" xfId="67" applyFont="1" applyFill="1" applyBorder="1" applyAlignment="1">
      <alignment horizontal="center" wrapText="1"/>
      <protection/>
    </xf>
    <xf numFmtId="0" fontId="17" fillId="0" borderId="18" xfId="67" applyFont="1" applyFill="1" applyBorder="1" applyAlignment="1">
      <alignment horizontal="center" wrapText="1"/>
      <protection/>
    </xf>
    <xf numFmtId="3" fontId="12" fillId="0" borderId="44" xfId="67" applyNumberFormat="1" applyFont="1" applyFill="1" applyBorder="1" applyAlignment="1">
      <alignment horizontal="right"/>
      <protection/>
    </xf>
    <xf numFmtId="3" fontId="12" fillId="0" borderId="48" xfId="67" applyNumberFormat="1" applyFont="1" applyFill="1" applyBorder="1" applyAlignment="1">
      <alignment horizontal="right"/>
      <protection/>
    </xf>
    <xf numFmtId="3" fontId="17" fillId="0" borderId="67" xfId="67" applyNumberFormat="1" applyFont="1" applyFill="1" applyBorder="1" applyAlignment="1">
      <alignment horizontal="right"/>
      <protection/>
    </xf>
    <xf numFmtId="3" fontId="12" fillId="0" borderId="68" xfId="67" applyNumberFormat="1" applyFont="1" applyFill="1" applyBorder="1" applyAlignment="1">
      <alignment horizontal="right"/>
      <protection/>
    </xf>
    <xf numFmtId="3" fontId="12" fillId="0" borderId="69" xfId="67" applyNumberFormat="1" applyFont="1" applyFill="1" applyBorder="1" applyAlignment="1">
      <alignment horizontal="right"/>
      <protection/>
    </xf>
    <xf numFmtId="3" fontId="12" fillId="0" borderId="70" xfId="67" applyNumberFormat="1" applyFont="1" applyFill="1" applyBorder="1" applyAlignment="1">
      <alignment horizontal="right"/>
      <protection/>
    </xf>
    <xf numFmtId="3" fontId="12" fillId="0" borderId="63" xfId="67" applyNumberFormat="1" applyFont="1" applyFill="1" applyBorder="1" applyAlignment="1">
      <alignment horizontal="right"/>
      <protection/>
    </xf>
    <xf numFmtId="3" fontId="12" fillId="0" borderId="19" xfId="67" applyNumberFormat="1" applyFont="1" applyFill="1" applyBorder="1" applyAlignment="1">
      <alignment horizontal="right"/>
      <protection/>
    </xf>
    <xf numFmtId="0" fontId="17" fillId="0" borderId="67" xfId="67" applyFont="1" applyFill="1" applyBorder="1" applyAlignment="1">
      <alignment horizontal="center" wrapText="1"/>
      <protection/>
    </xf>
    <xf numFmtId="0" fontId="21" fillId="0" borderId="31" xfId="61" applyFont="1" applyBorder="1" applyAlignment="1" applyProtection="1">
      <alignment horizontal="center" wrapText="1"/>
      <protection/>
    </xf>
    <xf numFmtId="0" fontId="21" fillId="0" borderId="67" xfId="61" applyFont="1" applyBorder="1" applyAlignment="1" applyProtection="1">
      <alignment horizontal="center" wrapText="1"/>
      <protection/>
    </xf>
    <xf numFmtId="0" fontId="21" fillId="0" borderId="72" xfId="61" applyFont="1" applyBorder="1" applyAlignment="1" applyProtection="1">
      <alignment horizontal="center" wrapText="1"/>
      <protection/>
    </xf>
    <xf numFmtId="0" fontId="21" fillId="0" borderId="18" xfId="61" applyFont="1" applyBorder="1" applyAlignment="1" applyProtection="1">
      <alignment horizontal="center" wrapText="1"/>
      <protection/>
    </xf>
    <xf numFmtId="3" fontId="21" fillId="0" borderId="31" xfId="61" applyNumberFormat="1" applyFont="1" applyBorder="1" applyAlignment="1" applyProtection="1">
      <alignment horizontal="right" wrapText="1"/>
      <protection/>
    </xf>
    <xf numFmtId="168" fontId="22" fillId="0" borderId="33" xfId="61" applyNumberFormat="1" applyFont="1" applyBorder="1" applyAlignment="1" applyProtection="1">
      <alignment horizontal="right" wrapText="1"/>
      <protection/>
    </xf>
    <xf numFmtId="168" fontId="22" fillId="0" borderId="15" xfId="61" applyNumberFormat="1" applyFont="1" applyBorder="1" applyAlignment="1" applyProtection="1">
      <alignment horizontal="right" wrapText="1"/>
      <protection/>
    </xf>
    <xf numFmtId="168" fontId="22" fillId="0" borderId="58" xfId="61" applyNumberFormat="1" applyFont="1" applyBorder="1" applyAlignment="1" applyProtection="1">
      <alignment horizontal="right" wrapText="1"/>
      <protection/>
    </xf>
    <xf numFmtId="3" fontId="21" fillId="0" borderId="67" xfId="61" applyNumberFormat="1" applyFont="1" applyBorder="1" applyAlignment="1" applyProtection="1">
      <alignment horizontal="right" wrapText="1"/>
      <protection/>
    </xf>
    <xf numFmtId="168" fontId="22" fillId="0" borderId="68" xfId="61" applyNumberFormat="1" applyFont="1" applyBorder="1" applyAlignment="1" applyProtection="1">
      <alignment horizontal="right" wrapText="1"/>
      <protection/>
    </xf>
    <xf numFmtId="168" fontId="22" fillId="0" borderId="19" xfId="61" applyNumberFormat="1" applyFont="1" applyBorder="1" applyAlignment="1" applyProtection="1">
      <alignment horizontal="right" wrapText="1"/>
      <protection/>
    </xf>
    <xf numFmtId="168" fontId="22" fillId="0" borderId="77" xfId="61" applyNumberFormat="1" applyFont="1" applyBorder="1" applyAlignment="1" applyProtection="1">
      <alignment horizontal="right" wrapText="1"/>
      <protection/>
    </xf>
    <xf numFmtId="3" fontId="21" fillId="0" borderId="72" xfId="61" applyNumberFormat="1" applyFont="1" applyBorder="1" applyAlignment="1" applyProtection="1">
      <alignment horizontal="right" wrapText="1"/>
      <protection/>
    </xf>
    <xf numFmtId="168" fontId="22" fillId="0" borderId="45" xfId="61" applyNumberFormat="1" applyFont="1" applyBorder="1" applyAlignment="1" applyProtection="1">
      <alignment horizontal="right" wrapText="1"/>
      <protection/>
    </xf>
    <xf numFmtId="168" fontId="22" fillId="0" borderId="21" xfId="61" applyNumberFormat="1" applyFont="1" applyBorder="1" applyAlignment="1" applyProtection="1">
      <alignment horizontal="right" wrapText="1"/>
      <protection/>
    </xf>
    <xf numFmtId="168" fontId="22" fillId="0" borderId="57" xfId="61" applyNumberFormat="1" applyFont="1" applyBorder="1" applyAlignment="1" applyProtection="1">
      <alignment horizontal="right" wrapText="1"/>
      <protection/>
    </xf>
    <xf numFmtId="3" fontId="22" fillId="0" borderId="68" xfId="61" applyNumberFormat="1" applyFont="1" applyBorder="1" applyAlignment="1" applyProtection="1">
      <alignment horizontal="right" wrapText="1"/>
      <protection/>
    </xf>
    <xf numFmtId="3" fontId="22" fillId="0" borderId="19" xfId="61" applyNumberFormat="1" applyFont="1" applyBorder="1" applyAlignment="1" applyProtection="1">
      <alignment horizontal="right" wrapText="1"/>
      <protection/>
    </xf>
    <xf numFmtId="3" fontId="22" fillId="0" borderId="77" xfId="61" applyNumberFormat="1" applyFont="1" applyBorder="1" applyAlignment="1" applyProtection="1">
      <alignment horizontal="right" wrapText="1"/>
      <protection/>
    </xf>
    <xf numFmtId="0" fontId="21" fillId="0" borderId="71" xfId="61" applyFont="1" applyBorder="1" applyAlignment="1" applyProtection="1">
      <alignment horizontal="center" wrapText="1"/>
      <protection/>
    </xf>
    <xf numFmtId="3" fontId="22" fillId="0" borderId="33" xfId="61" applyNumberFormat="1" applyFont="1" applyBorder="1" applyAlignment="1" applyProtection="1">
      <alignment horizontal="right" wrapText="1"/>
      <protection/>
    </xf>
    <xf numFmtId="3" fontId="22" fillId="0" borderId="15" xfId="61" applyNumberFormat="1" applyFont="1" applyBorder="1" applyAlignment="1" applyProtection="1">
      <alignment horizontal="right" wrapText="1"/>
      <protection/>
    </xf>
    <xf numFmtId="3" fontId="22" fillId="0" borderId="58" xfId="61" applyNumberFormat="1" applyFont="1" applyBorder="1" applyAlignment="1" applyProtection="1">
      <alignment horizontal="right" wrapText="1"/>
      <protection/>
    </xf>
    <xf numFmtId="0" fontId="21" fillId="0" borderId="0" xfId="61" applyFont="1">
      <alignment/>
      <protection/>
    </xf>
    <xf numFmtId="168" fontId="21" fillId="0" borderId="0" xfId="61" applyNumberFormat="1" applyFont="1">
      <alignment/>
      <protection/>
    </xf>
    <xf numFmtId="168" fontId="22" fillId="0" borderId="0" xfId="61" applyNumberFormat="1" applyFont="1" applyFill="1">
      <alignment/>
      <protection/>
    </xf>
    <xf numFmtId="3" fontId="11" fillId="0" borderId="73" xfId="0" applyNumberFormat="1" applyFont="1" applyBorder="1" applyAlignment="1">
      <alignment vertical="center"/>
    </xf>
    <xf numFmtId="170" fontId="22" fillId="36" borderId="59" xfId="63" applyNumberFormat="1" applyFont="1" applyFill="1" applyBorder="1" applyAlignment="1">
      <alignment vertical="center"/>
      <protection/>
    </xf>
    <xf numFmtId="3" fontId="22" fillId="0" borderId="74" xfId="63" applyNumberFormat="1" applyFont="1" applyBorder="1" applyAlignment="1">
      <alignment vertical="center"/>
      <protection/>
    </xf>
    <xf numFmtId="3" fontId="22" fillId="0" borderId="74" xfId="0" applyNumberFormat="1" applyFont="1" applyBorder="1" applyAlignment="1">
      <alignment vertical="center"/>
    </xf>
    <xf numFmtId="3" fontId="22" fillId="0" borderId="79" xfId="0" applyNumberFormat="1" applyFont="1" applyBorder="1" applyAlignment="1">
      <alignment vertical="center"/>
    </xf>
    <xf numFmtId="3" fontId="11" fillId="0" borderId="73" xfId="63" applyNumberFormat="1" applyFont="1" applyBorder="1" applyAlignment="1">
      <alignment vertical="center"/>
      <protection/>
    </xf>
    <xf numFmtId="3" fontId="22" fillId="0" borderId="74" xfId="0" applyNumberFormat="1" applyFont="1" applyBorder="1" applyAlignment="1">
      <alignment vertical="center"/>
    </xf>
    <xf numFmtId="3" fontId="22" fillId="0" borderId="79" xfId="0" applyNumberFormat="1" applyFont="1" applyBorder="1" applyAlignment="1">
      <alignment vertical="center"/>
    </xf>
    <xf numFmtId="3" fontId="11" fillId="0" borderId="49" xfId="0" applyNumberFormat="1" applyFont="1" applyBorder="1" applyAlignment="1">
      <alignment vertical="center"/>
    </xf>
    <xf numFmtId="170" fontId="22" fillId="36" borderId="53" xfId="63" applyNumberFormat="1" applyFont="1" applyFill="1" applyBorder="1" applyAlignment="1">
      <alignment vertical="center"/>
      <protection/>
    </xf>
    <xf numFmtId="3" fontId="22" fillId="0" borderId="43" xfId="63" applyNumberFormat="1" applyFont="1" applyBorder="1" applyAlignment="1">
      <alignment vertical="center"/>
      <protection/>
    </xf>
    <xf numFmtId="3" fontId="22" fillId="0" borderId="43" xfId="0" applyNumberFormat="1" applyFont="1" applyBorder="1" applyAlignment="1">
      <alignment vertical="center"/>
    </xf>
    <xf numFmtId="3" fontId="22" fillId="0" borderId="52" xfId="0" applyNumberFormat="1" applyFont="1" applyBorder="1" applyAlignment="1">
      <alignment vertical="center"/>
    </xf>
    <xf numFmtId="3" fontId="11" fillId="0" borderId="49" xfId="63" applyNumberFormat="1" applyFont="1" applyBorder="1" applyAlignment="1">
      <alignment vertical="center"/>
      <protection/>
    </xf>
    <xf numFmtId="3" fontId="22" fillId="0" borderId="43" xfId="0" applyNumberFormat="1" applyFont="1" applyBorder="1" applyAlignment="1">
      <alignment vertical="center"/>
    </xf>
    <xf numFmtId="3" fontId="22" fillId="0" borderId="52" xfId="0" applyNumberFormat="1" applyFont="1" applyBorder="1" applyAlignment="1">
      <alignment vertical="center"/>
    </xf>
    <xf numFmtId="3" fontId="22" fillId="0" borderId="50" xfId="70" applyNumberFormat="1" applyFont="1" applyBorder="1" applyAlignment="1">
      <alignment horizontal="right" vertical="center"/>
      <protection/>
    </xf>
    <xf numFmtId="3" fontId="22" fillId="0" borderId="80" xfId="70" applyNumberFormat="1" applyFont="1" applyBorder="1" applyAlignment="1">
      <alignment horizontal="right" vertical="center"/>
      <protection/>
    </xf>
    <xf numFmtId="3" fontId="22" fillId="0" borderId="78" xfId="70" applyNumberFormat="1" applyFont="1" applyBorder="1">
      <alignment/>
      <protection/>
    </xf>
    <xf numFmtId="3" fontId="22" fillId="0" borderId="74" xfId="70" applyNumberFormat="1" applyFont="1" applyBorder="1">
      <alignment/>
      <protection/>
    </xf>
    <xf numFmtId="3" fontId="22" fillId="0" borderId="79" xfId="70" applyNumberFormat="1" applyFont="1" applyBorder="1">
      <alignment/>
      <protection/>
    </xf>
    <xf numFmtId="0" fontId="17" fillId="0" borderId="56" xfId="63" applyFont="1" applyBorder="1" applyAlignment="1">
      <alignment horizontal="center" vertical="center"/>
      <protection/>
    </xf>
    <xf numFmtId="0" fontId="21" fillId="0" borderId="56" xfId="63" applyFont="1" applyBorder="1" applyAlignment="1">
      <alignment horizontal="center" vertical="center"/>
      <protection/>
    </xf>
    <xf numFmtId="0" fontId="21" fillId="0" borderId="47" xfId="63" applyFont="1" applyBorder="1" applyAlignment="1">
      <alignment horizontal="center" vertical="center"/>
      <protection/>
    </xf>
    <xf numFmtId="0" fontId="21" fillId="0" borderId="65" xfId="63" applyFont="1" applyBorder="1" applyAlignment="1">
      <alignment horizontal="center" vertical="center"/>
      <protection/>
    </xf>
    <xf numFmtId="0" fontId="12" fillId="36" borderId="59" xfId="63" applyFont="1" applyFill="1" applyBorder="1" applyAlignment="1">
      <alignment vertical="center"/>
      <protection/>
    </xf>
    <xf numFmtId="171" fontId="22" fillId="36" borderId="13" xfId="63" applyNumberFormat="1" applyFont="1" applyFill="1" applyBorder="1" applyAlignment="1">
      <alignment vertical="center"/>
      <protection/>
    </xf>
    <xf numFmtId="0" fontId="12" fillId="0" borderId="74" xfId="63" applyFont="1" applyBorder="1" applyAlignment="1">
      <alignment horizontal="left" vertical="center"/>
      <protection/>
    </xf>
    <xf numFmtId="0" fontId="12" fillId="0" borderId="82" xfId="63" applyFont="1" applyBorder="1" applyAlignment="1">
      <alignment horizontal="left" vertical="center"/>
      <protection/>
    </xf>
    <xf numFmtId="3" fontId="22" fillId="0" borderId="17" xfId="63" applyNumberFormat="1" applyFont="1" applyBorder="1" applyAlignment="1">
      <alignment vertical="center"/>
      <protection/>
    </xf>
    <xf numFmtId="3" fontId="22" fillId="0" borderId="38" xfId="63" applyNumberFormat="1" applyFont="1" applyBorder="1" applyAlignment="1">
      <alignment vertical="center"/>
      <protection/>
    </xf>
    <xf numFmtId="3" fontId="17" fillId="0" borderId="73" xfId="63" applyNumberFormat="1" applyFont="1" applyBorder="1" applyAlignment="1">
      <alignment vertical="center"/>
      <protection/>
    </xf>
    <xf numFmtId="0" fontId="12" fillId="0" borderId="74" xfId="63" applyBorder="1" applyAlignment="1">
      <alignment horizontal="left" vertical="center"/>
      <protection/>
    </xf>
    <xf numFmtId="3" fontId="22" fillId="0" borderId="15" xfId="63" applyNumberFormat="1" applyFont="1" applyBorder="1" applyAlignment="1">
      <alignment vertical="center"/>
      <protection/>
    </xf>
    <xf numFmtId="3" fontId="22" fillId="0" borderId="34" xfId="63" applyNumberFormat="1" applyFont="1" applyBorder="1" applyAlignment="1">
      <alignment vertical="center"/>
      <protection/>
    </xf>
    <xf numFmtId="0" fontId="12" fillId="0" borderId="79" xfId="63" applyBorder="1" applyAlignment="1">
      <alignment horizontal="left" vertical="center"/>
      <protection/>
    </xf>
    <xf numFmtId="3" fontId="22" fillId="0" borderId="17" xfId="63" applyNumberFormat="1" applyFont="1" applyBorder="1" applyAlignment="1">
      <alignment vertical="center"/>
      <protection/>
    </xf>
    <xf numFmtId="3" fontId="22" fillId="0" borderId="38" xfId="63" applyNumberFormat="1" applyFont="1" applyBorder="1" applyAlignment="1">
      <alignment vertical="center"/>
      <protection/>
    </xf>
    <xf numFmtId="3" fontId="21" fillId="0" borderId="73" xfId="63" applyNumberFormat="1" applyFont="1" applyBorder="1" applyAlignment="1">
      <alignment vertical="center"/>
      <protection/>
    </xf>
    <xf numFmtId="3" fontId="11" fillId="0" borderId="11" xfId="63" applyNumberFormat="1" applyFont="1" applyBorder="1" applyAlignment="1">
      <alignment vertical="center"/>
      <protection/>
    </xf>
    <xf numFmtId="3" fontId="11" fillId="0" borderId="23" xfId="63" applyNumberFormat="1" applyFont="1" applyBorder="1" applyAlignment="1">
      <alignment vertical="center"/>
      <protection/>
    </xf>
    <xf numFmtId="168" fontId="7" fillId="0" borderId="27" xfId="52" applyNumberFormat="1" applyFont="1" applyFill="1" applyBorder="1" applyAlignment="1">
      <alignment vertical="center"/>
      <protection/>
    </xf>
    <xf numFmtId="168" fontId="7" fillId="0" borderId="51" xfId="52" applyNumberFormat="1" applyFont="1" applyFill="1" applyBorder="1" applyAlignment="1">
      <alignment vertical="center"/>
      <protection/>
    </xf>
    <xf numFmtId="0" fontId="6" fillId="0" borderId="83" xfId="52" applyFont="1" applyBorder="1" applyAlignment="1">
      <alignment horizontal="left" vertical="center"/>
      <protection/>
    </xf>
    <xf numFmtId="0" fontId="6" fillId="0" borderId="83" xfId="52" applyFont="1" applyBorder="1" applyAlignment="1">
      <alignment vertical="center" wrapText="1"/>
      <protection/>
    </xf>
    <xf numFmtId="168" fontId="21" fillId="0" borderId="25" xfId="52" applyNumberFormat="1" applyFont="1" applyFill="1" applyBorder="1" applyAlignment="1">
      <alignment vertical="center"/>
      <protection/>
    </xf>
    <xf numFmtId="168" fontId="21" fillId="0" borderId="49" xfId="52" applyNumberFormat="1" applyFont="1" applyFill="1" applyBorder="1" applyAlignment="1">
      <alignment vertical="center"/>
      <protection/>
    </xf>
    <xf numFmtId="168" fontId="22" fillId="0" borderId="27" xfId="52" applyNumberFormat="1" applyFont="1" applyFill="1" applyBorder="1" applyAlignment="1">
      <alignment vertical="center"/>
      <protection/>
    </xf>
    <xf numFmtId="168" fontId="22" fillId="0" borderId="48" xfId="52" applyNumberFormat="1" applyFont="1" applyFill="1" applyBorder="1" applyAlignment="1">
      <alignment vertical="center"/>
      <protection/>
    </xf>
    <xf numFmtId="168" fontId="22" fillId="0" borderId="40" xfId="52" applyNumberFormat="1" applyFont="1" applyFill="1" applyBorder="1" applyAlignment="1">
      <alignment vertical="center"/>
      <protection/>
    </xf>
    <xf numFmtId="168" fontId="22" fillId="0" borderId="43" xfId="52" applyNumberFormat="1" applyFont="1" applyFill="1" applyBorder="1" applyAlignment="1">
      <alignment vertical="center"/>
      <protection/>
    </xf>
    <xf numFmtId="168" fontId="22" fillId="0" borderId="53" xfId="52" applyNumberFormat="1" applyFont="1" applyFill="1" applyBorder="1" applyAlignment="1">
      <alignment vertical="center"/>
      <protection/>
    </xf>
    <xf numFmtId="168" fontId="22" fillId="0" borderId="32" xfId="52" applyNumberFormat="1" applyFont="1" applyFill="1" applyBorder="1" applyAlignment="1">
      <alignment vertical="center"/>
      <protection/>
    </xf>
    <xf numFmtId="168" fontId="22" fillId="0" borderId="70" xfId="52" applyNumberFormat="1" applyFont="1" applyFill="1" applyBorder="1" applyAlignment="1">
      <alignment vertical="center"/>
      <protection/>
    </xf>
    <xf numFmtId="168" fontId="22" fillId="0" borderId="69" xfId="52" applyNumberFormat="1" applyFont="1" applyFill="1" applyBorder="1" applyAlignment="1">
      <alignment vertical="center"/>
      <protection/>
    </xf>
    <xf numFmtId="168" fontId="22" fillId="0" borderId="51" xfId="52" applyNumberFormat="1" applyFont="1" applyFill="1" applyBorder="1" applyAlignment="1">
      <alignment vertical="center"/>
      <protection/>
    </xf>
    <xf numFmtId="168" fontId="22" fillId="0" borderId="54" xfId="52" applyNumberFormat="1" applyFont="1" applyFill="1" applyBorder="1" applyAlignment="1">
      <alignment vertical="center"/>
      <protection/>
    </xf>
    <xf numFmtId="168" fontId="22" fillId="0" borderId="66" xfId="52" applyNumberFormat="1" applyFont="1" applyFill="1" applyBorder="1" applyAlignment="1">
      <alignment vertical="center"/>
      <protection/>
    </xf>
    <xf numFmtId="168" fontId="21" fillId="0" borderId="25" xfId="52" applyNumberFormat="1" applyFont="1" applyFill="1" applyBorder="1" applyAlignment="1">
      <alignment horizontal="right" vertical="center" shrinkToFit="1"/>
      <protection/>
    </xf>
    <xf numFmtId="168" fontId="21" fillId="0" borderId="49" xfId="52" applyNumberFormat="1" applyFont="1" applyFill="1" applyBorder="1" applyAlignment="1">
      <alignment horizontal="right" vertical="center" shrinkToFit="1"/>
      <protection/>
    </xf>
    <xf numFmtId="168" fontId="22" fillId="0" borderId="44" xfId="52" applyNumberFormat="1" applyFont="1" applyFill="1" applyBorder="1" applyAlignment="1">
      <alignment vertical="center"/>
      <protection/>
    </xf>
    <xf numFmtId="168" fontId="22" fillId="0" borderId="36" xfId="52" applyNumberFormat="1" applyFont="1" applyFill="1" applyBorder="1" applyAlignment="1">
      <alignment vertical="center"/>
      <protection/>
    </xf>
    <xf numFmtId="168" fontId="22" fillId="0" borderId="52" xfId="52" applyNumberFormat="1" applyFont="1" applyFill="1" applyBorder="1" applyAlignment="1">
      <alignment vertical="center"/>
      <protection/>
    </xf>
    <xf numFmtId="168" fontId="21" fillId="0" borderId="22" xfId="52" applyNumberFormat="1" applyFont="1" applyFill="1" applyBorder="1" applyAlignment="1">
      <alignment vertical="center"/>
      <protection/>
    </xf>
    <xf numFmtId="168" fontId="22" fillId="0" borderId="41" xfId="52" applyNumberFormat="1" applyFont="1" applyFill="1" applyBorder="1" applyAlignment="1">
      <alignment vertical="center"/>
      <protection/>
    </xf>
    <xf numFmtId="168" fontId="22" fillId="0" borderId="33" xfId="52" applyNumberFormat="1" applyFont="1" applyFill="1" applyBorder="1" applyAlignment="1">
      <alignment vertical="center"/>
      <protection/>
    </xf>
    <xf numFmtId="168" fontId="22" fillId="0" borderId="57" xfId="52" applyNumberFormat="1" applyFont="1" applyFill="1" applyBorder="1" applyAlignment="1">
      <alignment vertical="center"/>
      <protection/>
    </xf>
    <xf numFmtId="168" fontId="22" fillId="0" borderId="25" xfId="52" applyNumberFormat="1" applyFont="1" applyFill="1" applyBorder="1" applyAlignment="1">
      <alignment vertical="center"/>
      <protection/>
    </xf>
    <xf numFmtId="168" fontId="22" fillId="0" borderId="49" xfId="52" applyNumberFormat="1" applyFont="1" applyFill="1" applyBorder="1" applyAlignment="1">
      <alignment vertical="center"/>
      <protection/>
    </xf>
    <xf numFmtId="168" fontId="21" fillId="0" borderId="24" xfId="52" applyNumberFormat="1" applyFont="1" applyBorder="1" applyAlignment="1">
      <alignment vertical="center"/>
      <protection/>
    </xf>
    <xf numFmtId="168" fontId="6" fillId="0" borderId="63" xfId="64" applyNumberFormat="1" applyFont="1" applyFill="1" applyBorder="1" applyAlignment="1">
      <alignment vertical="center"/>
      <protection/>
    </xf>
    <xf numFmtId="3" fontId="17" fillId="0" borderId="31" xfId="67" applyNumberFormat="1" applyFont="1" applyBorder="1">
      <alignment/>
      <protection/>
    </xf>
    <xf numFmtId="0" fontId="12" fillId="0" borderId="33" xfId="67" applyFont="1" applyBorder="1">
      <alignment/>
      <protection/>
    </xf>
    <xf numFmtId="0" fontId="12" fillId="0" borderId="34" xfId="67" applyFont="1" applyBorder="1">
      <alignment/>
      <protection/>
    </xf>
    <xf numFmtId="0" fontId="12" fillId="0" borderId="32" xfId="67" applyFont="1" applyBorder="1">
      <alignment/>
      <protection/>
    </xf>
    <xf numFmtId="0" fontId="12" fillId="0" borderId="43" xfId="67" applyFont="1" applyBorder="1">
      <alignment/>
      <protection/>
    </xf>
    <xf numFmtId="0" fontId="12" fillId="0" borderId="15" xfId="67" applyFont="1" applyBorder="1">
      <alignment/>
      <protection/>
    </xf>
    <xf numFmtId="3" fontId="17" fillId="0" borderId="31" xfId="67" applyNumberFormat="1" applyFont="1" applyFill="1" applyBorder="1" applyAlignment="1">
      <alignment horizontal="right"/>
      <protection/>
    </xf>
    <xf numFmtId="3" fontId="12" fillId="0" borderId="33" xfId="67" applyNumberFormat="1" applyFont="1" applyFill="1" applyBorder="1" applyAlignment="1">
      <alignment horizontal="right"/>
      <protection/>
    </xf>
    <xf numFmtId="3" fontId="12" fillId="0" borderId="34" xfId="67" applyNumberFormat="1" applyFont="1" applyFill="1" applyBorder="1" applyAlignment="1">
      <alignment horizontal="right"/>
      <protection/>
    </xf>
    <xf numFmtId="3" fontId="12" fillId="0" borderId="15" xfId="67" applyNumberFormat="1" applyFont="1" applyFill="1" applyBorder="1" applyAlignment="1">
      <alignment horizontal="right"/>
      <protection/>
    </xf>
    <xf numFmtId="3" fontId="21" fillId="0" borderId="64" xfId="61" applyNumberFormat="1" applyFont="1" applyBorder="1" applyAlignment="1" applyProtection="1">
      <alignment horizontal="right" wrapText="1"/>
      <protection/>
    </xf>
    <xf numFmtId="3" fontId="22" fillId="0" borderId="55" xfId="61" applyNumberFormat="1" applyFont="1" applyBorder="1" applyAlignment="1" applyProtection="1">
      <alignment horizontal="right" wrapText="1"/>
      <protection/>
    </xf>
    <xf numFmtId="3" fontId="22" fillId="0" borderId="47" xfId="61" applyNumberFormat="1" applyFont="1" applyBorder="1" applyAlignment="1" applyProtection="1">
      <alignment horizontal="right" wrapText="1"/>
      <protection/>
    </xf>
    <xf numFmtId="0" fontId="21" fillId="0" borderId="14" xfId="61" applyFont="1" applyBorder="1" applyAlignment="1">
      <alignment horizontal="center"/>
      <protection/>
    </xf>
    <xf numFmtId="3" fontId="21" fillId="0" borderId="31" xfId="61" applyNumberFormat="1" applyFont="1" applyBorder="1">
      <alignment/>
      <protection/>
    </xf>
    <xf numFmtId="3" fontId="22" fillId="0" borderId="33" xfId="61" applyNumberFormat="1" applyFont="1" applyBorder="1">
      <alignment/>
      <protection/>
    </xf>
    <xf numFmtId="3" fontId="22" fillId="0" borderId="15" xfId="61" applyNumberFormat="1" applyFont="1" applyBorder="1">
      <alignment/>
      <protection/>
    </xf>
    <xf numFmtId="3" fontId="22" fillId="0" borderId="43" xfId="61" applyNumberFormat="1" applyFont="1" applyBorder="1">
      <alignment/>
      <protection/>
    </xf>
    <xf numFmtId="0" fontId="21" fillId="0" borderId="14" xfId="61" applyFont="1" applyBorder="1" applyAlignment="1" applyProtection="1">
      <alignment horizontal="center" wrapText="1"/>
      <protection/>
    </xf>
    <xf numFmtId="3" fontId="22" fillId="0" borderId="43" xfId="61" applyNumberFormat="1" applyFont="1" applyBorder="1" applyAlignment="1" applyProtection="1">
      <alignment horizontal="right" wrapText="1"/>
      <protection/>
    </xf>
    <xf numFmtId="3" fontId="22" fillId="0" borderId="62" xfId="70" applyNumberFormat="1" applyFont="1" applyBorder="1" applyAlignment="1">
      <alignment horizontal="right" vertical="center"/>
      <protection/>
    </xf>
    <xf numFmtId="0" fontId="31" fillId="34" borderId="49" xfId="62" applyFont="1" applyFill="1" applyBorder="1" applyAlignment="1">
      <alignment horizontal="center" vertical="center" wrapText="1"/>
      <protection/>
    </xf>
    <xf numFmtId="4" fontId="31" fillId="34" borderId="24" xfId="62" applyNumberFormat="1" applyFont="1" applyFill="1" applyBorder="1" applyAlignment="1">
      <alignment horizontal="center" vertical="center" wrapText="1"/>
      <protection/>
    </xf>
    <xf numFmtId="0" fontId="1" fillId="0" borderId="56" xfId="64" applyFont="1" applyFill="1" applyBorder="1" applyAlignment="1">
      <alignment vertical="center"/>
      <protection/>
    </xf>
    <xf numFmtId="0" fontId="21" fillId="0" borderId="49" xfId="63" applyFont="1" applyBorder="1" applyAlignment="1">
      <alignment horizontal="center" vertical="center"/>
      <protection/>
    </xf>
    <xf numFmtId="168" fontId="22" fillId="0" borderId="12" xfId="52" applyNumberFormat="1" applyFont="1" applyFill="1" applyBorder="1" applyAlignment="1">
      <alignment vertical="center"/>
      <protection/>
    </xf>
    <xf numFmtId="0" fontId="6" fillId="0" borderId="26" xfId="52" applyFont="1" applyBorder="1" applyAlignment="1">
      <alignment vertical="center" wrapText="1"/>
      <protection/>
    </xf>
    <xf numFmtId="168" fontId="21" fillId="0" borderId="27" xfId="52" applyNumberFormat="1" applyFont="1" applyFill="1" applyBorder="1" applyAlignment="1">
      <alignment vertical="center"/>
      <protection/>
    </xf>
    <xf numFmtId="168" fontId="21" fillId="0" borderId="51" xfId="52" applyNumberFormat="1" applyFont="1" applyFill="1" applyBorder="1" applyAlignment="1">
      <alignment vertical="center"/>
      <protection/>
    </xf>
    <xf numFmtId="168" fontId="22" fillId="0" borderId="27" xfId="52" applyNumberFormat="1" applyFont="1" applyFill="1" applyBorder="1" applyAlignment="1">
      <alignment vertical="center"/>
      <protection/>
    </xf>
    <xf numFmtId="168" fontId="22" fillId="0" borderId="51" xfId="52" applyNumberFormat="1" applyFont="1" applyFill="1" applyBorder="1" applyAlignment="1">
      <alignment vertical="center"/>
      <protection/>
    </xf>
    <xf numFmtId="168" fontId="21" fillId="0" borderId="10" xfId="52" applyNumberFormat="1" applyFont="1" applyBorder="1" applyAlignment="1">
      <alignment vertical="center"/>
      <protection/>
    </xf>
    <xf numFmtId="168" fontId="21" fillId="0" borderId="49" xfId="52" applyNumberFormat="1" applyFont="1" applyBorder="1" applyAlignment="1">
      <alignment vertical="center"/>
      <protection/>
    </xf>
    <xf numFmtId="0" fontId="6" fillId="0" borderId="83" xfId="52" applyFont="1" applyBorder="1" applyAlignment="1">
      <alignment horizontal="left" vertical="center" wrapText="1"/>
      <protection/>
    </xf>
    <xf numFmtId="168" fontId="9" fillId="38" borderId="32" xfId="64" applyNumberFormat="1" applyFont="1" applyFill="1" applyBorder="1" applyAlignment="1">
      <alignment vertical="center"/>
      <protection/>
    </xf>
    <xf numFmtId="168" fontId="9" fillId="38" borderId="58" xfId="64" applyNumberFormat="1" applyFont="1" applyFill="1" applyBorder="1" applyAlignment="1">
      <alignment vertical="center"/>
      <protection/>
    </xf>
    <xf numFmtId="168" fontId="9" fillId="38" borderId="74" xfId="64" applyNumberFormat="1" applyFont="1" applyFill="1" applyBorder="1" applyAlignment="1">
      <alignment vertical="center"/>
      <protection/>
    </xf>
    <xf numFmtId="168" fontId="9" fillId="38" borderId="43" xfId="64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49" xfId="64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21" fillId="0" borderId="34" xfId="61" applyFont="1" applyBorder="1" applyAlignment="1" applyProtection="1">
      <alignment horizontal="center" wrapText="1"/>
      <protection/>
    </xf>
    <xf numFmtId="3" fontId="21" fillId="0" borderId="35" xfId="61" applyNumberFormat="1" applyFont="1" applyBorder="1" applyAlignment="1" applyProtection="1">
      <alignment horizontal="right" wrapText="1"/>
      <protection/>
    </xf>
    <xf numFmtId="3" fontId="22" fillId="0" borderId="63" xfId="61" applyNumberFormat="1" applyFont="1" applyBorder="1" applyAlignment="1" applyProtection="1">
      <alignment horizontal="right" wrapText="1"/>
      <protection/>
    </xf>
    <xf numFmtId="3" fontId="22" fillId="0" borderId="34" xfId="61" applyNumberFormat="1" applyFont="1" applyBorder="1" applyAlignment="1" applyProtection="1">
      <alignment horizontal="right" wrapText="1"/>
      <protection/>
    </xf>
    <xf numFmtId="3" fontId="21" fillId="0" borderId="39" xfId="61" applyNumberFormat="1" applyFont="1" applyBorder="1" applyAlignment="1" applyProtection="1">
      <alignment horizontal="right" wrapText="1"/>
      <protection/>
    </xf>
    <xf numFmtId="3" fontId="22" fillId="0" borderId="37" xfId="61" applyNumberFormat="1" applyFont="1" applyBorder="1" applyAlignment="1" applyProtection="1">
      <alignment horizontal="right" wrapText="1"/>
      <protection/>
    </xf>
    <xf numFmtId="3" fontId="22" fillId="0" borderId="17" xfId="61" applyNumberFormat="1" applyFont="1" applyBorder="1" applyAlignment="1" applyProtection="1">
      <alignment horizontal="right" wrapText="1"/>
      <protection/>
    </xf>
    <xf numFmtId="0" fontId="12" fillId="0" borderId="45" xfId="67" applyFont="1" applyBorder="1">
      <alignment/>
      <protection/>
    </xf>
    <xf numFmtId="0" fontId="12" fillId="0" borderId="46" xfId="67" applyFont="1" applyBorder="1">
      <alignment/>
      <protection/>
    </xf>
    <xf numFmtId="0" fontId="12" fillId="0" borderId="44" xfId="67" applyFont="1" applyBorder="1">
      <alignment/>
      <protection/>
    </xf>
    <xf numFmtId="0" fontId="12" fillId="0" borderId="48" xfId="67" applyFont="1" applyBorder="1">
      <alignment/>
      <protection/>
    </xf>
    <xf numFmtId="0" fontId="12" fillId="0" borderId="21" xfId="67" applyFont="1" applyBorder="1">
      <alignment/>
      <protection/>
    </xf>
    <xf numFmtId="0" fontId="17" fillId="0" borderId="39" xfId="67" applyFont="1" applyBorder="1" applyAlignment="1">
      <alignment horizontal="center"/>
      <protection/>
    </xf>
    <xf numFmtId="0" fontId="17" fillId="0" borderId="31" xfId="67" applyFont="1" applyBorder="1" applyAlignment="1">
      <alignment horizontal="center"/>
      <protection/>
    </xf>
    <xf numFmtId="0" fontId="21" fillId="0" borderId="10" xfId="63" applyFont="1" applyBorder="1" applyAlignment="1">
      <alignment horizontal="center" vertical="center"/>
      <protection/>
    </xf>
    <xf numFmtId="0" fontId="21" fillId="0" borderId="73" xfId="63" applyFont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left" vertical="center"/>
      <protection/>
    </xf>
    <xf numFmtId="0" fontId="6" fillId="0" borderId="14" xfId="52" applyFont="1" applyFill="1" applyBorder="1" applyAlignment="1">
      <alignment vertical="center" wrapText="1"/>
      <protection/>
    </xf>
    <xf numFmtId="168" fontId="7" fillId="0" borderId="32" xfId="52" applyNumberFormat="1" applyFont="1" applyFill="1" applyBorder="1" applyAlignment="1">
      <alignment vertical="center"/>
      <protection/>
    </xf>
    <xf numFmtId="168" fontId="7" fillId="0" borderId="43" xfId="52" applyNumberFormat="1" applyFont="1" applyFill="1" applyBorder="1" applyAlignment="1">
      <alignment vertical="center"/>
      <protection/>
    </xf>
    <xf numFmtId="0" fontId="21" fillId="0" borderId="23" xfId="63" applyFont="1" applyBorder="1" applyAlignment="1">
      <alignment horizontal="center" vertical="center"/>
      <protection/>
    </xf>
    <xf numFmtId="0" fontId="21" fillId="0" borderId="11" xfId="63" applyFont="1" applyBorder="1" applyAlignment="1">
      <alignment horizontal="center" vertical="center"/>
      <protection/>
    </xf>
    <xf numFmtId="0" fontId="1" fillId="0" borderId="0" xfId="64" applyFont="1" applyFill="1" applyAlignment="1">
      <alignment horizontal="center"/>
      <protection/>
    </xf>
    <xf numFmtId="0" fontId="0" fillId="0" borderId="0" xfId="64" applyFill="1">
      <alignment/>
      <protection/>
    </xf>
    <xf numFmtId="0" fontId="6" fillId="0" borderId="26" xfId="52" applyFont="1" applyBorder="1" applyAlignment="1">
      <alignment horizontal="left" vertical="center"/>
      <protection/>
    </xf>
    <xf numFmtId="0" fontId="15" fillId="0" borderId="25" xfId="64" applyFont="1" applyFill="1" applyBorder="1" applyAlignment="1">
      <alignment horizontal="center" vertical="center"/>
      <protection/>
    </xf>
    <xf numFmtId="0" fontId="7" fillId="0" borderId="24" xfId="64" applyFont="1" applyFill="1" applyBorder="1" applyAlignment="1">
      <alignment horizontal="center" vertical="center"/>
      <protection/>
    </xf>
    <xf numFmtId="168" fontId="1" fillId="0" borderId="31" xfId="61" applyNumberFormat="1" applyFont="1" applyFill="1" applyBorder="1" applyAlignment="1">
      <alignment horizontal="right" vertical="center"/>
      <protection/>
    </xf>
    <xf numFmtId="168" fontId="1" fillId="0" borderId="67" xfId="61" applyNumberFormat="1" applyFont="1" applyFill="1" applyBorder="1" applyAlignment="1">
      <alignment horizontal="right" vertical="center"/>
      <protection/>
    </xf>
    <xf numFmtId="168" fontId="1" fillId="0" borderId="39" xfId="61" applyNumberFormat="1" applyFont="1" applyFill="1" applyBorder="1" applyAlignment="1">
      <alignment horizontal="right" vertical="center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168" fontId="1" fillId="0" borderId="24" xfId="61" applyNumberFormat="1" applyFont="1" applyFill="1" applyBorder="1" applyAlignment="1">
      <alignment horizontal="right" vertical="center"/>
      <protection/>
    </xf>
    <xf numFmtId="0" fontId="6" fillId="0" borderId="27" xfId="0" applyFont="1" applyBorder="1" applyAlignment="1">
      <alignment/>
    </xf>
    <xf numFmtId="0" fontId="6" fillId="0" borderId="32" xfId="0" applyFont="1" applyBorder="1" applyAlignment="1">
      <alignment/>
    </xf>
    <xf numFmtId="3" fontId="22" fillId="0" borderId="52" xfId="61" applyNumberFormat="1" applyFont="1" applyBorder="1" applyAlignment="1" applyProtection="1">
      <alignment horizontal="right" wrapText="1"/>
      <protection/>
    </xf>
    <xf numFmtId="3" fontId="22" fillId="0" borderId="69" xfId="61" applyNumberFormat="1" applyFont="1" applyBorder="1" applyAlignment="1" applyProtection="1">
      <alignment horizontal="right" wrapText="1"/>
      <protection/>
    </xf>
    <xf numFmtId="3" fontId="22" fillId="0" borderId="48" xfId="61" applyNumberFormat="1" applyFont="1" applyBorder="1" applyAlignment="1" applyProtection="1">
      <alignment horizontal="right" wrapText="1"/>
      <protection/>
    </xf>
    <xf numFmtId="0" fontId="21" fillId="0" borderId="63" xfId="61" applyFont="1" applyBorder="1" applyAlignment="1" applyProtection="1">
      <alignment horizontal="center" wrapText="1"/>
      <protection/>
    </xf>
    <xf numFmtId="0" fontId="21" fillId="0" borderId="16" xfId="61" applyFont="1" applyBorder="1" applyAlignment="1" applyProtection="1">
      <alignment horizontal="center" wrapText="1"/>
      <protection/>
    </xf>
    <xf numFmtId="0" fontId="31" fillId="0" borderId="25" xfId="52" applyFont="1" applyBorder="1" applyAlignment="1">
      <alignment horizontal="center" shrinkToFit="1"/>
      <protection/>
    </xf>
    <xf numFmtId="0" fontId="31" fillId="0" borderId="49" xfId="52" applyFont="1" applyFill="1" applyBorder="1" applyAlignment="1">
      <alignment horizontal="center" shrinkToFit="1"/>
      <protection/>
    </xf>
    <xf numFmtId="168" fontId="9" fillId="0" borderId="0" xfId="64" applyNumberFormat="1" applyFont="1" applyFill="1" applyBorder="1" applyAlignment="1">
      <alignment vertical="center"/>
      <protection/>
    </xf>
    <xf numFmtId="3" fontId="8" fillId="0" borderId="0" xfId="64" applyNumberFormat="1" applyFont="1" applyFill="1" applyBorder="1" applyAlignment="1">
      <alignment vertical="center"/>
      <protection/>
    </xf>
    <xf numFmtId="168" fontId="6" fillId="0" borderId="51" xfId="64" applyNumberFormat="1" applyFont="1" applyFill="1" applyBorder="1" applyAlignment="1">
      <alignment vertical="center"/>
      <protection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6" fillId="0" borderId="72" xfId="52" applyFont="1" applyFill="1" applyBorder="1" applyAlignment="1">
      <alignment wrapText="1"/>
      <protection/>
    </xf>
    <xf numFmtId="168" fontId="22" fillId="0" borderId="58" xfId="52" applyNumberFormat="1" applyFont="1" applyFill="1" applyBorder="1" applyAlignment="1">
      <alignment vertical="center"/>
      <protection/>
    </xf>
    <xf numFmtId="3" fontId="12" fillId="0" borderId="0" xfId="70" applyNumberFormat="1">
      <alignment/>
      <protection/>
    </xf>
    <xf numFmtId="0" fontId="0" fillId="0" borderId="0" xfId="0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0" xfId="0" applyAlignment="1">
      <alignment/>
    </xf>
    <xf numFmtId="0" fontId="0" fillId="0" borderId="56" xfId="0" applyBorder="1" applyAlignment="1">
      <alignment/>
    </xf>
    <xf numFmtId="0" fontId="17" fillId="0" borderId="64" xfId="67" applyFont="1" applyFill="1" applyBorder="1" applyAlignment="1">
      <alignment horizontal="center" wrapText="1"/>
      <protection/>
    </xf>
    <xf numFmtId="3" fontId="17" fillId="0" borderId="64" xfId="67" applyNumberFormat="1" applyFont="1" applyBorder="1" applyAlignment="1">
      <alignment horizontal="right"/>
      <protection/>
    </xf>
    <xf numFmtId="3" fontId="12" fillId="0" borderId="54" xfId="67" applyNumberFormat="1" applyFont="1" applyBorder="1" applyAlignment="1">
      <alignment horizontal="right"/>
      <protection/>
    </xf>
    <xf numFmtId="3" fontId="12" fillId="0" borderId="66" xfId="67" applyNumberFormat="1" applyFont="1" applyBorder="1" applyAlignment="1">
      <alignment horizontal="right"/>
      <protection/>
    </xf>
    <xf numFmtId="3" fontId="12" fillId="0" borderId="47" xfId="67" applyNumberFormat="1" applyFont="1" applyBorder="1" applyAlignment="1">
      <alignment horizontal="right"/>
      <protection/>
    </xf>
    <xf numFmtId="0" fontId="17" fillId="0" borderId="31" xfId="67" applyFont="1" applyFill="1" applyBorder="1" applyAlignment="1">
      <alignment horizontal="center" wrapText="1"/>
      <protection/>
    </xf>
    <xf numFmtId="0" fontId="21" fillId="0" borderId="75" xfId="61" applyFont="1" applyBorder="1" applyAlignment="1" applyProtection="1">
      <alignment horizontal="center" wrapText="1"/>
      <protection/>
    </xf>
    <xf numFmtId="3" fontId="22" fillId="0" borderId="66" xfId="61" applyNumberFormat="1" applyFont="1" applyBorder="1" applyAlignment="1" applyProtection="1">
      <alignment horizontal="right" wrapText="1"/>
      <protection/>
    </xf>
    <xf numFmtId="3" fontId="22" fillId="0" borderId="64" xfId="70" applyNumberFormat="1" applyFont="1" applyBorder="1" applyAlignment="1">
      <alignment horizontal="right" vertical="center"/>
      <protection/>
    </xf>
    <xf numFmtId="3" fontId="22" fillId="0" borderId="31" xfId="70" applyNumberFormat="1" applyFont="1" applyBorder="1" applyAlignment="1">
      <alignment horizontal="right" vertical="center"/>
      <protection/>
    </xf>
    <xf numFmtId="3" fontId="22" fillId="0" borderId="51" xfId="70" applyNumberFormat="1" applyFont="1" applyBorder="1">
      <alignment/>
      <protection/>
    </xf>
    <xf numFmtId="3" fontId="22" fillId="0" borderId="43" xfId="70" applyNumberFormat="1" applyFont="1" applyBorder="1">
      <alignment/>
      <protection/>
    </xf>
    <xf numFmtId="3" fontId="22" fillId="0" borderId="52" xfId="70" applyNumberFormat="1" applyFont="1" applyBorder="1">
      <alignment/>
      <protection/>
    </xf>
    <xf numFmtId="0" fontId="9" fillId="0" borderId="0" xfId="0" applyFont="1" applyFill="1" applyAlignment="1">
      <alignment horizontal="right"/>
    </xf>
    <xf numFmtId="171" fontId="6" fillId="20" borderId="49" xfId="0" applyNumberFormat="1" applyFont="1" applyFill="1" applyBorder="1" applyAlignment="1">
      <alignment horizontal="right"/>
    </xf>
    <xf numFmtId="171" fontId="6" fillId="20" borderId="66" xfId="0" applyNumberFormat="1" applyFont="1" applyFill="1" applyBorder="1" applyAlignment="1">
      <alignment horizontal="right"/>
    </xf>
    <xf numFmtId="171" fontId="6" fillId="20" borderId="53" xfId="0" applyNumberFormat="1" applyFont="1" applyFill="1" applyBorder="1" applyAlignment="1">
      <alignment horizontal="right"/>
    </xf>
    <xf numFmtId="171" fontId="6" fillId="20" borderId="43" xfId="0" applyNumberFormat="1" applyFont="1" applyFill="1" applyBorder="1" applyAlignment="1">
      <alignment horizontal="right"/>
    </xf>
    <xf numFmtId="171" fontId="6" fillId="20" borderId="43" xfId="0" applyNumberFormat="1" applyFont="1" applyFill="1" applyBorder="1" applyAlignment="1">
      <alignment horizontal="right"/>
    </xf>
    <xf numFmtId="171" fontId="6" fillId="20" borderId="52" xfId="0" applyNumberFormat="1" applyFont="1" applyFill="1" applyBorder="1" applyAlignment="1">
      <alignment horizontal="right"/>
    </xf>
    <xf numFmtId="171" fontId="6" fillId="20" borderId="48" xfId="0" applyNumberFormat="1" applyFont="1" applyFill="1" applyBorder="1" applyAlignment="1">
      <alignment horizontal="right" vertical="center"/>
    </xf>
    <xf numFmtId="171" fontId="6" fillId="20" borderId="52" xfId="0" applyNumberFormat="1" applyFont="1" applyFill="1" applyBorder="1" applyAlignment="1">
      <alignment horizontal="right" vertical="center"/>
    </xf>
    <xf numFmtId="171" fontId="6" fillId="20" borderId="69" xfId="0" applyNumberFormat="1" applyFont="1" applyFill="1" applyBorder="1" applyAlignment="1">
      <alignment horizontal="right"/>
    </xf>
    <xf numFmtId="171" fontId="6" fillId="20" borderId="80" xfId="0" applyNumberFormat="1" applyFont="1" applyFill="1" applyBorder="1" applyAlignment="1">
      <alignment horizontal="right"/>
    </xf>
    <xf numFmtId="171" fontId="6" fillId="20" borderId="52" xfId="0" applyNumberFormat="1" applyFont="1" applyFill="1" applyBorder="1" applyAlignment="1">
      <alignment horizontal="right"/>
    </xf>
    <xf numFmtId="171" fontId="90" fillId="20" borderId="43" xfId="0" applyNumberFormat="1" applyFont="1" applyFill="1" applyBorder="1" applyAlignment="1">
      <alignment horizontal="right"/>
    </xf>
    <xf numFmtId="171" fontId="6" fillId="20" borderId="53" xfId="0" applyNumberFormat="1" applyFont="1" applyFill="1" applyBorder="1" applyAlignment="1">
      <alignment horizontal="right"/>
    </xf>
    <xf numFmtId="171" fontId="6" fillId="20" borderId="48" xfId="0" applyNumberFormat="1" applyFont="1" applyFill="1" applyBorder="1" applyAlignment="1">
      <alignment horizontal="right"/>
    </xf>
    <xf numFmtId="171" fontId="6" fillId="20" borderId="80" xfId="0" applyNumberFormat="1" applyFont="1" applyFill="1" applyBorder="1" applyAlignment="1">
      <alignment horizontal="right"/>
    </xf>
    <xf numFmtId="171" fontId="6" fillId="20" borderId="49" xfId="0" applyNumberFormat="1" applyFont="1" applyFill="1" applyBorder="1" applyAlignment="1">
      <alignment horizontal="right"/>
    </xf>
    <xf numFmtId="0" fontId="7" fillId="0" borderId="24" xfId="62" applyFont="1" applyBorder="1" applyAlignment="1">
      <alignment horizontal="center" vertical="center"/>
      <protection/>
    </xf>
    <xf numFmtId="3" fontId="6" fillId="0" borderId="24" xfId="62" applyNumberFormat="1" applyFont="1" applyBorder="1">
      <alignment/>
      <protection/>
    </xf>
    <xf numFmtId="3" fontId="6" fillId="0" borderId="26" xfId="62" applyNumberFormat="1" applyFont="1" applyBorder="1">
      <alignment/>
      <protection/>
    </xf>
    <xf numFmtId="3" fontId="6" fillId="0" borderId="31" xfId="62" applyNumberFormat="1" applyFont="1" applyBorder="1">
      <alignment/>
      <protection/>
    </xf>
    <xf numFmtId="3" fontId="6" fillId="0" borderId="35" xfId="62" applyNumberFormat="1" applyFont="1" applyBorder="1">
      <alignment/>
      <protection/>
    </xf>
    <xf numFmtId="3" fontId="6" fillId="0" borderId="39" xfId="62" applyNumberFormat="1" applyFont="1" applyBorder="1">
      <alignment/>
      <protection/>
    </xf>
    <xf numFmtId="168" fontId="6" fillId="0" borderId="31" xfId="62" applyNumberFormat="1" applyFont="1" applyBorder="1">
      <alignment/>
      <protection/>
    </xf>
    <xf numFmtId="168" fontId="6" fillId="0" borderId="72" xfId="62" applyNumberFormat="1" applyFont="1" applyBorder="1">
      <alignment/>
      <protection/>
    </xf>
    <xf numFmtId="3" fontId="7" fillId="0" borderId="24" xfId="62" applyNumberFormat="1" applyFont="1" applyBorder="1">
      <alignment/>
      <protection/>
    </xf>
    <xf numFmtId="3" fontId="31" fillId="0" borderId="24" xfId="62" applyNumberFormat="1" applyFont="1" applyBorder="1" applyAlignment="1">
      <alignment horizontal="center" vertical="center"/>
      <protection/>
    </xf>
    <xf numFmtId="0" fontId="1" fillId="0" borderId="0" xfId="64" applyFont="1" applyFill="1" applyAlignment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0" xfId="62" applyFont="1" applyAlignment="1">
      <alignment/>
      <protection/>
    </xf>
    <xf numFmtId="0" fontId="24" fillId="0" borderId="0" xfId="67" applyFont="1" applyAlignment="1">
      <alignment/>
      <protection/>
    </xf>
    <xf numFmtId="0" fontId="17" fillId="0" borderId="0" xfId="61" applyFont="1" applyAlignment="1" applyProtection="1">
      <alignment/>
      <protection locked="0"/>
    </xf>
    <xf numFmtId="0" fontId="19" fillId="0" borderId="88" xfId="61" applyFont="1" applyBorder="1" applyAlignment="1" applyProtection="1">
      <alignment horizontal="center" vertical="center" wrapText="1"/>
      <protection/>
    </xf>
    <xf numFmtId="0" fontId="17" fillId="0" borderId="0" xfId="61" applyFont="1" applyAlignment="1">
      <alignment/>
      <protection/>
    </xf>
    <xf numFmtId="0" fontId="17" fillId="0" borderId="0" xfId="70" applyFont="1">
      <alignment/>
      <protection/>
    </xf>
    <xf numFmtId="0" fontId="31" fillId="0" borderId="0" xfId="52" applyFont="1" applyFill="1" applyBorder="1" applyAlignment="1">
      <alignment horizontal="center" shrinkToFit="1"/>
      <protection/>
    </xf>
    <xf numFmtId="168" fontId="91" fillId="0" borderId="44" xfId="52" applyNumberFormat="1" applyFont="1" applyFill="1" applyBorder="1" applyAlignment="1">
      <alignment vertical="center"/>
      <protection/>
    </xf>
    <xf numFmtId="168" fontId="91" fillId="0" borderId="48" xfId="52" applyNumberFormat="1" applyFont="1" applyFill="1" applyBorder="1" applyAlignment="1">
      <alignment vertical="center"/>
      <protection/>
    </xf>
    <xf numFmtId="168" fontId="92" fillId="0" borderId="44" xfId="52" applyNumberFormat="1" applyFont="1" applyFill="1" applyBorder="1" applyAlignment="1">
      <alignment vertical="center"/>
      <protection/>
    </xf>
    <xf numFmtId="168" fontId="92" fillId="0" borderId="48" xfId="52" applyNumberFormat="1" applyFont="1" applyFill="1" applyBorder="1" applyAlignment="1">
      <alignment vertical="center"/>
      <protection/>
    </xf>
    <xf numFmtId="0" fontId="86" fillId="0" borderId="0" xfId="0" applyFont="1" applyFill="1" applyAlignment="1">
      <alignment/>
    </xf>
    <xf numFmtId="0" fontId="6" fillId="0" borderId="71" xfId="52" applyFont="1" applyFill="1" applyBorder="1" applyAlignment="1">
      <alignment horizontal="left" vertical="center"/>
      <protection/>
    </xf>
    <xf numFmtId="0" fontId="6" fillId="0" borderId="31" xfId="52" applyFont="1" applyFill="1" applyBorder="1" applyAlignment="1">
      <alignment horizontal="left" vertical="center" wrapText="1"/>
      <protection/>
    </xf>
    <xf numFmtId="168" fontId="91" fillId="0" borderId="45" xfId="52" applyNumberFormat="1" applyFont="1" applyFill="1" applyBorder="1" applyAlignment="1">
      <alignment vertical="center"/>
      <protection/>
    </xf>
    <xf numFmtId="168" fontId="92" fillId="0" borderId="45" xfId="52" applyNumberFormat="1" applyFont="1" applyFill="1" applyBorder="1" applyAlignment="1">
      <alignment vertical="center"/>
      <protection/>
    </xf>
    <xf numFmtId="168" fontId="92" fillId="0" borderId="54" xfId="52" applyNumberFormat="1" applyFont="1" applyFill="1" applyBorder="1" applyAlignment="1">
      <alignment vertical="center"/>
      <protection/>
    </xf>
    <xf numFmtId="168" fontId="92" fillId="0" borderId="57" xfId="52" applyNumberFormat="1" applyFont="1" applyFill="1" applyBorder="1" applyAlignment="1">
      <alignment vertical="center"/>
      <protection/>
    </xf>
    <xf numFmtId="0" fontId="91" fillId="0" borderId="0" xfId="52" applyFont="1" applyFill="1">
      <alignment/>
      <protection/>
    </xf>
    <xf numFmtId="0" fontId="6" fillId="0" borderId="71" xfId="52" applyFont="1" applyFill="1" applyBorder="1" applyAlignment="1">
      <alignment vertical="center"/>
      <protection/>
    </xf>
    <xf numFmtId="0" fontId="1" fillId="0" borderId="0" xfId="52" applyFont="1" applyAlignment="1">
      <alignment/>
      <protection/>
    </xf>
    <xf numFmtId="0" fontId="93" fillId="0" borderId="0" xfId="0" applyFont="1" applyAlignment="1">
      <alignment/>
    </xf>
    <xf numFmtId="0" fontId="6" fillId="0" borderId="35" xfId="52" applyFont="1" applyBorder="1" applyAlignment="1">
      <alignment vertical="center" wrapText="1"/>
      <protection/>
    </xf>
    <xf numFmtId="168" fontId="91" fillId="0" borderId="40" xfId="52" applyNumberFormat="1" applyFont="1" applyFill="1" applyBorder="1" applyAlignment="1">
      <alignment vertical="center"/>
      <protection/>
    </xf>
    <xf numFmtId="168" fontId="91" fillId="0" borderId="53" xfId="52" applyNumberFormat="1" applyFont="1" applyFill="1" applyBorder="1" applyAlignment="1">
      <alignment vertical="center"/>
      <protection/>
    </xf>
    <xf numFmtId="168" fontId="92" fillId="0" borderId="40" xfId="52" applyNumberFormat="1" applyFont="1" applyFill="1" applyBorder="1" applyAlignment="1">
      <alignment vertical="center"/>
      <protection/>
    </xf>
    <xf numFmtId="168" fontId="92" fillId="0" borderId="53" xfId="52" applyNumberFormat="1" applyFont="1" applyFill="1" applyBorder="1" applyAlignment="1">
      <alignment vertical="center"/>
      <protection/>
    </xf>
    <xf numFmtId="0" fontId="6" fillId="0" borderId="67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left" vertical="center"/>
    </xf>
    <xf numFmtId="0" fontId="6" fillId="0" borderId="88" xfId="0" applyFont="1" applyFill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88" xfId="0" applyFont="1" applyBorder="1" applyAlignment="1">
      <alignment horizontal="left" vertical="center"/>
    </xf>
    <xf numFmtId="0" fontId="7" fillId="0" borderId="84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 wrapText="1"/>
    </xf>
    <xf numFmtId="0" fontId="7" fillId="0" borderId="84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left" vertical="center"/>
    </xf>
    <xf numFmtId="0" fontId="7" fillId="0" borderId="75" xfId="0" applyFont="1" applyFill="1" applyBorder="1" applyAlignment="1">
      <alignment horizontal="left" vertical="center"/>
    </xf>
    <xf numFmtId="0" fontId="7" fillId="0" borderId="88" xfId="0" applyFont="1" applyFill="1" applyBorder="1" applyAlignment="1">
      <alignment horizontal="left" vertical="center"/>
    </xf>
    <xf numFmtId="0" fontId="6" fillId="0" borderId="87" xfId="0" applyFont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87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6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7" fillId="0" borderId="10" xfId="0" applyFont="1" applyFill="1" applyBorder="1" applyAlignment="1">
      <alignment horizontal="center" wrapText="1" shrinkToFit="1"/>
    </xf>
    <xf numFmtId="0" fontId="7" fillId="0" borderId="73" xfId="0" applyFont="1" applyFill="1" applyBorder="1" applyAlignment="1">
      <alignment horizontal="center" wrapText="1" shrinkToFit="1"/>
    </xf>
    <xf numFmtId="0" fontId="7" fillId="0" borderId="86" xfId="0" applyFont="1" applyFill="1" applyBorder="1" applyAlignment="1">
      <alignment horizontal="center" wrapText="1" shrinkToFit="1"/>
    </xf>
    <xf numFmtId="168" fontId="31" fillId="0" borderId="61" xfId="0" applyNumberFormat="1" applyFont="1" applyFill="1" applyBorder="1" applyAlignment="1">
      <alignment horizontal="center" vertical="center" wrapText="1" shrinkToFit="1"/>
    </xf>
    <xf numFmtId="168" fontId="31" fillId="0" borderId="54" xfId="0" applyNumberFormat="1" applyFont="1" applyFill="1" applyBorder="1" applyAlignment="1">
      <alignment horizontal="center" vertical="center" wrapText="1" shrinkToFit="1"/>
    </xf>
    <xf numFmtId="0" fontId="16" fillId="20" borderId="80" xfId="0" applyFont="1" applyFill="1" applyBorder="1" applyAlignment="1">
      <alignment horizontal="center" vertical="center" wrapText="1" shrinkToFit="1"/>
    </xf>
    <xf numFmtId="0" fontId="16" fillId="20" borderId="66" xfId="0" applyFont="1" applyFill="1" applyBorder="1" applyAlignment="1">
      <alignment horizontal="center" vertical="center" wrapText="1" shrinkToFit="1"/>
    </xf>
    <xf numFmtId="0" fontId="7" fillId="0" borderId="87" xfId="0" applyFont="1" applyFill="1" applyBorder="1" applyAlignment="1">
      <alignment horizontal="center" vertical="center" wrapText="1" shrinkToFit="1"/>
    </xf>
    <xf numFmtId="0" fontId="0" fillId="0" borderId="64" xfId="0" applyFill="1" applyBorder="1" applyAlignment="1">
      <alignment horizontal="center" vertical="center" wrapText="1" shrinkToFit="1"/>
    </xf>
    <xf numFmtId="0" fontId="7" fillId="0" borderId="81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87" xfId="0" applyFont="1" applyBorder="1" applyAlignment="1">
      <alignment horizontal="left" vertical="center"/>
    </xf>
    <xf numFmtId="0" fontId="6" fillId="0" borderId="8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10" xfId="52" applyFont="1" applyBorder="1" applyAlignment="1">
      <alignment horizontal="center"/>
      <protection/>
    </xf>
    <xf numFmtId="0" fontId="8" fillId="0" borderId="86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 shrinkToFit="1"/>
      <protection/>
    </xf>
    <xf numFmtId="0" fontId="7" fillId="0" borderId="86" xfId="52" applyFont="1" applyBorder="1" applyAlignment="1">
      <alignment horizontal="center" shrinkToFi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86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73" xfId="52" applyFont="1" applyBorder="1" applyAlignment="1">
      <alignment horizontal="left" vertical="center"/>
      <protection/>
    </xf>
    <xf numFmtId="0" fontId="7" fillId="0" borderId="72" xfId="0" applyFont="1" applyFill="1" applyBorder="1" applyAlignment="1">
      <alignment horizontal="center" vertical="center" wrapText="1" shrinkToFit="1"/>
    </xf>
    <xf numFmtId="0" fontId="7" fillId="0" borderId="64" xfId="0" applyFont="1" applyFill="1" applyBorder="1" applyAlignment="1">
      <alignment horizontal="center" vertical="center" wrapText="1" shrinkToFit="1"/>
    </xf>
    <xf numFmtId="0" fontId="7" fillId="0" borderId="87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73" xfId="0" applyFont="1" applyFill="1" applyBorder="1" applyAlignment="1">
      <alignment horizontal="center" vertical="center" wrapText="1" shrinkToFit="1"/>
    </xf>
    <xf numFmtId="0" fontId="0" fillId="0" borderId="73" xfId="0" applyBorder="1" applyAlignment="1">
      <alignment/>
    </xf>
    <xf numFmtId="0" fontId="0" fillId="0" borderId="86" xfId="0" applyBorder="1" applyAlignment="1">
      <alignment/>
    </xf>
    <xf numFmtId="0" fontId="1" fillId="0" borderId="0" xfId="62" applyFont="1" applyAlignment="1">
      <alignment horizontal="left" vertical="center"/>
      <protection/>
    </xf>
    <xf numFmtId="0" fontId="1" fillId="0" borderId="56" xfId="62" applyFont="1" applyBorder="1" applyAlignment="1">
      <alignment horizontal="left" vertical="center"/>
      <protection/>
    </xf>
    <xf numFmtId="0" fontId="1" fillId="0" borderId="0" xfId="62" applyFont="1" applyFill="1" applyAlignment="1">
      <alignment horizontal="left" vertical="center"/>
      <protection/>
    </xf>
    <xf numFmtId="0" fontId="1" fillId="0" borderId="56" xfId="62" applyFont="1" applyFill="1" applyBorder="1" applyAlignment="1">
      <alignment horizontal="left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73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86" xfId="64" applyFont="1" applyFill="1" applyBorder="1" applyAlignment="1">
      <alignment horizontal="center" vertical="center"/>
      <protection/>
    </xf>
    <xf numFmtId="0" fontId="7" fillId="0" borderId="86" xfId="64" applyFont="1" applyFill="1" applyBorder="1" applyAlignment="1">
      <alignment horizontal="center" vertical="center"/>
      <protection/>
    </xf>
    <xf numFmtId="0" fontId="7" fillId="0" borderId="87" xfId="64" applyFont="1" applyBorder="1" applyAlignment="1">
      <alignment horizontal="center" vertical="center"/>
      <protection/>
    </xf>
    <xf numFmtId="0" fontId="7" fillId="0" borderId="64" xfId="64" applyFont="1" applyBorder="1" applyAlignment="1">
      <alignment horizontal="center" vertical="center"/>
      <protection/>
    </xf>
    <xf numFmtId="0" fontId="6" fillId="0" borderId="73" xfId="64" applyFont="1" applyFill="1" applyBorder="1" applyAlignment="1">
      <alignment horizontal="center" vertical="center"/>
      <protection/>
    </xf>
    <xf numFmtId="0" fontId="1" fillId="0" borderId="0" xfId="64" applyFont="1" applyAlignment="1">
      <alignment horizontal="center"/>
      <protection/>
    </xf>
    <xf numFmtId="0" fontId="1" fillId="0" borderId="0" xfId="64" applyFont="1" applyFill="1" applyAlignment="1">
      <alignment horizontal="left" vertical="center" wrapText="1"/>
      <protection/>
    </xf>
    <xf numFmtId="0" fontId="6" fillId="0" borderId="83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87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73" xfId="0" applyFont="1" applyBorder="1" applyAlignment="1">
      <alignment horizontal="center" vertical="top"/>
    </xf>
    <xf numFmtId="0" fontId="7" fillId="0" borderId="8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42" xfId="62" applyFont="1" applyBorder="1" applyAlignment="1">
      <alignment horizontal="center"/>
      <protection/>
    </xf>
    <xf numFmtId="0" fontId="7" fillId="0" borderId="59" xfId="62" applyFont="1" applyBorder="1" applyAlignment="1">
      <alignment horizontal="center"/>
      <protection/>
    </xf>
    <xf numFmtId="0" fontId="7" fillId="0" borderId="29" xfId="62" applyFont="1" applyBorder="1" applyAlignment="1">
      <alignment horizontal="center"/>
      <protection/>
    </xf>
    <xf numFmtId="0" fontId="7" fillId="0" borderId="78" xfId="62" applyFont="1" applyBorder="1" applyAlignment="1">
      <alignment horizontal="center"/>
      <protection/>
    </xf>
    <xf numFmtId="0" fontId="7" fillId="0" borderId="41" xfId="62" applyFont="1" applyBorder="1" applyAlignment="1">
      <alignment horizontal="center"/>
      <protection/>
    </xf>
    <xf numFmtId="0" fontId="1" fillId="0" borderId="0" xfId="62" applyFont="1" applyAlignment="1">
      <alignment horizontal="center"/>
      <protection/>
    </xf>
    <xf numFmtId="0" fontId="7" fillId="0" borderId="85" xfId="62" applyFont="1" applyBorder="1" applyAlignment="1">
      <alignment horizontal="center"/>
      <protection/>
    </xf>
    <xf numFmtId="0" fontId="7" fillId="0" borderId="87" xfId="62" applyFont="1" applyBorder="1" applyAlignment="1">
      <alignment horizontal="center" vertical="center" wrapText="1"/>
      <protection/>
    </xf>
    <xf numFmtId="0" fontId="7" fillId="0" borderId="72" xfId="62" applyFont="1" applyBorder="1" applyAlignment="1">
      <alignment horizontal="center" vertical="center" wrapText="1"/>
      <protection/>
    </xf>
    <xf numFmtId="0" fontId="7" fillId="0" borderId="64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top"/>
      <protection/>
    </xf>
    <xf numFmtId="0" fontId="7" fillId="0" borderId="73" xfId="62" applyFont="1" applyBorder="1" applyAlignment="1">
      <alignment horizontal="center" vertical="top"/>
      <protection/>
    </xf>
    <xf numFmtId="0" fontId="0" fillId="0" borderId="73" xfId="0" applyBorder="1" applyAlignment="1">
      <alignment horizontal="center" vertical="top"/>
    </xf>
    <xf numFmtId="0" fontId="0" fillId="0" borderId="86" xfId="0" applyBorder="1" applyAlignment="1">
      <alignment horizontal="center" vertical="top"/>
    </xf>
    <xf numFmtId="0" fontId="7" fillId="0" borderId="12" xfId="62" applyFont="1" applyBorder="1" applyAlignment="1">
      <alignment horizontal="center"/>
      <protection/>
    </xf>
    <xf numFmtId="0" fontId="17" fillId="0" borderId="26" xfId="63" applyFont="1" applyBorder="1" applyAlignment="1">
      <alignment horizontal="center" vertical="center"/>
      <protection/>
    </xf>
    <xf numFmtId="0" fontId="17" fillId="0" borderId="35" xfId="63" applyFont="1" applyBorder="1" applyAlignment="1">
      <alignment horizontal="center" vertical="center"/>
      <protection/>
    </xf>
    <xf numFmtId="0" fontId="21" fillId="0" borderId="84" xfId="63" applyFont="1" applyBorder="1" applyAlignment="1">
      <alignment horizontal="center" vertical="center"/>
      <protection/>
    </xf>
    <xf numFmtId="0" fontId="21" fillId="0" borderId="50" xfId="63" applyFont="1" applyBorder="1" applyAlignment="1">
      <alignment horizontal="center" vertical="center"/>
      <protection/>
    </xf>
    <xf numFmtId="0" fontId="21" fillId="0" borderId="81" xfId="63" applyFont="1" applyBorder="1" applyAlignment="1">
      <alignment horizontal="center" vertical="center"/>
      <protection/>
    </xf>
    <xf numFmtId="0" fontId="21" fillId="0" borderId="87" xfId="63" applyFont="1" applyBorder="1" applyAlignment="1">
      <alignment horizontal="center" vertical="center" wrapText="1"/>
      <protection/>
    </xf>
    <xf numFmtId="0" fontId="21" fillId="0" borderId="64" xfId="63" applyFont="1" applyBorder="1" applyAlignment="1">
      <alignment horizontal="center" vertical="center" wrapText="1"/>
      <protection/>
    </xf>
    <xf numFmtId="0" fontId="21" fillId="0" borderId="8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87" xfId="67" applyFont="1" applyBorder="1" applyAlignment="1">
      <alignment horizontal="center" vertical="center" textRotation="90" wrapText="1"/>
      <protection/>
    </xf>
    <xf numFmtId="0" fontId="25" fillId="0" borderId="72" xfId="67" applyFont="1" applyBorder="1" applyAlignment="1">
      <alignment horizontal="center" vertical="center" textRotation="90" wrapText="1"/>
      <protection/>
    </xf>
    <xf numFmtId="0" fontId="25" fillId="0" borderId="64" xfId="67" applyFont="1" applyBorder="1" applyAlignment="1">
      <alignment horizontal="center" vertical="center" textRotation="90" wrapText="1"/>
      <protection/>
    </xf>
    <xf numFmtId="0" fontId="24" fillId="0" borderId="27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0" xfId="67" applyFont="1" applyAlignment="1">
      <alignment/>
      <protection/>
    </xf>
    <xf numFmtId="0" fontId="12" fillId="0" borderId="0" xfId="66" applyAlignment="1">
      <alignment/>
      <protection/>
    </xf>
    <xf numFmtId="0" fontId="24" fillId="0" borderId="27" xfId="67" applyFont="1" applyBorder="1" applyAlignment="1">
      <alignment horizontal="center" vertical="center"/>
      <protection/>
    </xf>
    <xf numFmtId="0" fontId="24" fillId="0" borderId="30" xfId="67" applyFont="1" applyBorder="1" applyAlignment="1">
      <alignment horizontal="center" vertical="center"/>
      <protection/>
    </xf>
    <xf numFmtId="0" fontId="24" fillId="0" borderId="29" xfId="67" applyFont="1" applyBorder="1" applyAlignment="1">
      <alignment horizontal="center" vertical="center"/>
      <protection/>
    </xf>
    <xf numFmtId="0" fontId="24" fillId="0" borderId="36" xfId="67" applyFont="1" applyBorder="1" applyAlignment="1">
      <alignment horizontal="center" vertical="center"/>
      <protection/>
    </xf>
    <xf numFmtId="0" fontId="24" fillId="0" borderId="17" xfId="67" applyFont="1" applyBorder="1" applyAlignment="1">
      <alignment horizontal="center" vertical="center"/>
      <protection/>
    </xf>
    <xf numFmtId="0" fontId="24" fillId="0" borderId="38" xfId="67" applyFont="1" applyBorder="1" applyAlignment="1">
      <alignment horizontal="center" vertical="center"/>
      <protection/>
    </xf>
    <xf numFmtId="0" fontId="25" fillId="0" borderId="51" xfId="67" applyFont="1" applyBorder="1" applyAlignment="1">
      <alignment horizontal="center" vertical="center"/>
      <protection/>
    </xf>
    <xf numFmtId="0" fontId="25" fillId="0" borderId="36" xfId="67" applyFont="1" applyBorder="1" applyAlignment="1">
      <alignment horizontal="center" vertical="center"/>
      <protection/>
    </xf>
    <xf numFmtId="0" fontId="25" fillId="0" borderId="52" xfId="67" applyFont="1" applyBorder="1" applyAlignment="1">
      <alignment horizontal="center" vertical="center"/>
      <protection/>
    </xf>
    <xf numFmtId="0" fontId="24" fillId="0" borderId="84" xfId="67" applyFont="1" applyBorder="1" applyAlignment="1">
      <alignment horizontal="center" vertical="center"/>
      <protection/>
    </xf>
    <xf numFmtId="0" fontId="24" fillId="0" borderId="50" xfId="67" applyFont="1" applyBorder="1" applyAlignment="1">
      <alignment horizontal="center" vertical="center"/>
      <protection/>
    </xf>
    <xf numFmtId="0" fontId="24" fillId="0" borderId="81" xfId="67" applyFont="1" applyBorder="1" applyAlignment="1">
      <alignment horizontal="center" vertical="center"/>
      <protection/>
    </xf>
    <xf numFmtId="0" fontId="24" fillId="0" borderId="75" xfId="67" applyFont="1" applyBorder="1" applyAlignment="1">
      <alignment horizontal="center" vertical="center"/>
      <protection/>
    </xf>
    <xf numFmtId="0" fontId="24" fillId="0" borderId="56" xfId="67" applyFont="1" applyBorder="1" applyAlignment="1">
      <alignment horizontal="center" vertical="center"/>
      <protection/>
    </xf>
    <xf numFmtId="0" fontId="24" fillId="0" borderId="88" xfId="67" applyFont="1" applyBorder="1" applyAlignment="1">
      <alignment horizontal="center" vertical="center"/>
      <protection/>
    </xf>
    <xf numFmtId="0" fontId="25" fillId="0" borderId="50" xfId="67" applyFont="1" applyBorder="1" applyAlignment="1">
      <alignment horizontal="center" vertical="center"/>
      <protection/>
    </xf>
    <xf numFmtId="0" fontId="25" fillId="0" borderId="81" xfId="67" applyFont="1" applyBorder="1" applyAlignment="1">
      <alignment horizontal="center" vertical="center"/>
      <protection/>
    </xf>
    <xf numFmtId="0" fontId="25" fillId="0" borderId="56" xfId="67" applyFont="1" applyBorder="1" applyAlignment="1">
      <alignment horizontal="center" vertical="center"/>
      <protection/>
    </xf>
    <xf numFmtId="0" fontId="25" fillId="0" borderId="88" xfId="67" applyFont="1" applyBorder="1" applyAlignment="1">
      <alignment horizontal="center" vertical="center"/>
      <protection/>
    </xf>
    <xf numFmtId="0" fontId="17" fillId="0" borderId="0" xfId="61" applyFont="1" applyAlignment="1" applyProtection="1">
      <alignment horizontal="left" wrapText="1"/>
      <protection locked="0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168" fontId="22" fillId="0" borderId="30" xfId="61" applyNumberFormat="1" applyFont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1" fillId="0" borderId="87" xfId="61" applyFont="1" applyBorder="1" applyAlignment="1" applyProtection="1">
      <alignment horizontal="center" vertical="center" textRotation="90"/>
      <protection/>
    </xf>
    <xf numFmtId="0" fontId="11" fillId="0" borderId="72" xfId="61" applyFont="1" applyBorder="1" applyAlignment="1" applyProtection="1">
      <alignment horizontal="center" vertical="center" textRotation="90"/>
      <protection/>
    </xf>
    <xf numFmtId="0" fontId="11" fillId="0" borderId="64" xfId="61" applyFont="1" applyBorder="1" applyAlignment="1" applyProtection="1">
      <alignment horizontal="center" vertical="center" textRotation="90"/>
      <protection/>
    </xf>
    <xf numFmtId="0" fontId="18" fillId="0" borderId="87" xfId="0" applyFont="1" applyBorder="1" applyAlignment="1">
      <alignment horizontal="center" vertical="center" textRotation="90" wrapText="1"/>
    </xf>
    <xf numFmtId="0" fontId="18" fillId="0" borderId="72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33" xfId="0" applyFont="1" applyBorder="1" applyAlignment="1">
      <alignment horizontal="center" vertical="center" textRotation="90" wrapText="1"/>
    </xf>
    <xf numFmtId="0" fontId="19" fillId="0" borderId="30" xfId="61" applyFont="1" applyBorder="1" applyAlignment="1" applyProtection="1">
      <alignment horizontal="center" vertical="center" textRotation="90" wrapText="1"/>
      <protection/>
    </xf>
    <xf numFmtId="0" fontId="19" fillId="0" borderId="15" xfId="61" applyFont="1" applyBorder="1" applyAlignment="1" applyProtection="1">
      <alignment horizontal="center" vertical="center" textRotation="90" wrapText="1"/>
      <protection/>
    </xf>
    <xf numFmtId="0" fontId="19" fillId="0" borderId="51" xfId="0" applyFont="1" applyBorder="1" applyAlignment="1" applyProtection="1">
      <alignment horizontal="center" vertical="center" textRotation="90" wrapText="1"/>
      <protection/>
    </xf>
    <xf numFmtId="0" fontId="19" fillId="0" borderId="43" xfId="0" applyFont="1" applyBorder="1" applyAlignment="1" applyProtection="1">
      <alignment horizontal="center" vertical="center" textRotation="90" wrapText="1"/>
      <protection/>
    </xf>
    <xf numFmtId="0" fontId="19" fillId="0" borderId="85" xfId="0" applyFont="1" applyBorder="1" applyAlignment="1">
      <alignment horizontal="center" vertical="center" textRotation="90" wrapText="1"/>
    </xf>
    <xf numFmtId="0" fontId="19" fillId="0" borderId="77" xfId="0" applyFont="1" applyBorder="1" applyAlignment="1">
      <alignment horizontal="center" vertical="center" textRotation="90" wrapText="1"/>
    </xf>
    <xf numFmtId="0" fontId="18" fillId="0" borderId="87" xfId="61" applyFont="1" applyBorder="1" applyAlignment="1" applyProtection="1">
      <alignment horizontal="center" vertical="center" textRotation="90" wrapText="1"/>
      <protection/>
    </xf>
    <xf numFmtId="0" fontId="18" fillId="0" borderId="72" xfId="61" applyFont="1" applyBorder="1" applyAlignment="1" applyProtection="1">
      <alignment horizontal="center" vertical="center" textRotation="90" wrapText="1"/>
      <protection/>
    </xf>
    <xf numFmtId="0" fontId="18" fillId="0" borderId="39" xfId="61" applyFont="1" applyBorder="1" applyAlignment="1" applyProtection="1">
      <alignment horizontal="center" vertical="center" textRotation="90" wrapText="1"/>
      <protection/>
    </xf>
    <xf numFmtId="0" fontId="17" fillId="0" borderId="10" xfId="61" applyFont="1" applyBorder="1" applyAlignment="1" applyProtection="1">
      <alignment horizontal="center"/>
      <protection locked="0"/>
    </xf>
    <xf numFmtId="0" fontId="17" fillId="0" borderId="73" xfId="61" applyFont="1" applyBorder="1" applyAlignment="1" applyProtection="1">
      <alignment horizontal="center"/>
      <protection locked="0"/>
    </xf>
    <xf numFmtId="0" fontId="17" fillId="0" borderId="86" xfId="61" applyFont="1" applyBorder="1" applyAlignment="1" applyProtection="1">
      <alignment horizontal="center"/>
      <protection locked="0"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9" fillId="0" borderId="28" xfId="61" applyFont="1" applyBorder="1" applyAlignment="1" applyProtection="1">
      <alignment horizontal="center" vertical="center" wrapText="1"/>
      <protection/>
    </xf>
    <xf numFmtId="0" fontId="19" fillId="0" borderId="28" xfId="61" applyFont="1" applyBorder="1" applyAlignment="1" applyProtection="1">
      <alignment horizontal="center" vertical="center" textRotation="90" wrapText="1"/>
      <protection/>
    </xf>
    <xf numFmtId="0" fontId="19" fillId="0" borderId="33" xfId="61" applyFont="1" applyBorder="1" applyAlignment="1" applyProtection="1">
      <alignment horizontal="center" vertical="center" textRotation="90" wrapText="1"/>
      <protection/>
    </xf>
    <xf numFmtId="0" fontId="19" fillId="0" borderId="29" xfId="61" applyFont="1" applyBorder="1" applyAlignment="1" applyProtection="1">
      <alignment horizontal="center" vertical="center" textRotation="90" wrapText="1"/>
      <protection/>
    </xf>
    <xf numFmtId="0" fontId="19" fillId="0" borderId="34" xfId="61" applyFont="1" applyBorder="1" applyAlignment="1" applyProtection="1">
      <alignment horizontal="center" vertical="center" textRotation="90" wrapText="1"/>
      <protection/>
    </xf>
    <xf numFmtId="0" fontId="19" fillId="0" borderId="20" xfId="61" applyFont="1" applyBorder="1" applyAlignment="1" applyProtection="1">
      <alignment horizontal="center" vertical="center" textRotation="90" wrapText="1"/>
      <protection/>
    </xf>
    <xf numFmtId="0" fontId="19" fillId="0" borderId="13" xfId="61" applyFont="1" applyBorder="1" applyAlignment="1" applyProtection="1">
      <alignment horizontal="center" vertical="center" textRotation="90" wrapText="1"/>
      <protection/>
    </xf>
    <xf numFmtId="168" fontId="22" fillId="0" borderId="15" xfId="61" applyNumberFormat="1" applyFont="1" applyBorder="1" applyAlignment="1" applyProtection="1">
      <alignment horizontal="center" wrapText="1"/>
      <protection/>
    </xf>
    <xf numFmtId="168" fontId="22" fillId="0" borderId="30" xfId="61" applyNumberFormat="1" applyFont="1" applyBorder="1" applyAlignment="1" applyProtection="1">
      <alignment horizontal="center" wrapText="1"/>
      <protection/>
    </xf>
    <xf numFmtId="0" fontId="19" fillId="0" borderId="30" xfId="61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6" xfId="61" applyFont="1" applyBorder="1" applyAlignment="1">
      <alignment horizontal="center" vertical="center"/>
      <protection/>
    </xf>
    <xf numFmtId="0" fontId="21" fillId="0" borderId="35" xfId="61" applyFont="1" applyBorder="1" applyAlignment="1">
      <alignment horizontal="center" vertical="center"/>
      <protection/>
    </xf>
    <xf numFmtId="0" fontId="17" fillId="0" borderId="0" xfId="0" applyFont="1" applyAlignment="1">
      <alignment horizontal="left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73" xfId="61" applyFont="1" applyFill="1" applyBorder="1" applyAlignment="1">
      <alignment horizontal="center" vertical="center"/>
      <protection/>
    </xf>
    <xf numFmtId="0" fontId="7" fillId="0" borderId="86" xfId="61" applyFont="1" applyFill="1" applyBorder="1" applyAlignment="1">
      <alignment horizontal="center" vertical="center"/>
      <protection/>
    </xf>
    <xf numFmtId="0" fontId="7" fillId="0" borderId="81" xfId="61" applyFont="1" applyFill="1" applyBorder="1" applyAlignment="1">
      <alignment horizontal="center" vertical="center"/>
      <protection/>
    </xf>
  </cellXfs>
  <cellStyles count="6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Normalno 2" xfId="52"/>
    <cellStyle name="Normalno 2 2" xfId="53"/>
    <cellStyle name="Normalno 3" xfId="54"/>
    <cellStyle name="Normalno 4" xfId="55"/>
    <cellStyle name="Normalno 4 2" xfId="56"/>
    <cellStyle name="Normalno 4 2 2" xfId="57"/>
    <cellStyle name="Normalno 6" xfId="58"/>
    <cellStyle name="Obično 2" xfId="59"/>
    <cellStyle name="Obično_120 tab." xfId="60"/>
    <cellStyle name="Obično_JRMweb" xfId="61"/>
    <cellStyle name="Obično_krim2001" xfId="62"/>
    <cellStyle name="Obično_promet" xfId="63"/>
    <cellStyle name="Obično_razbojni" xfId="64"/>
    <cellStyle name="Obično_razbojništvaobjekti00-05" xfId="65"/>
    <cellStyle name="Obično_samoubojstva" xfId="66"/>
    <cellStyle name="Obično_SAMOUBOJSTVA_92_00." xfId="67"/>
    <cellStyle name="Obično_ukradena vozila 5g" xfId="68"/>
    <cellStyle name="Obično_ukupno KZ razb., krađe, silovanjapravi" xfId="69"/>
    <cellStyle name="Obično_Vlada" xfId="70"/>
    <cellStyle name="Percent" xfId="71"/>
    <cellStyle name="Povezana ćelija" xfId="72"/>
    <cellStyle name="Followed Hyperlink" xfId="73"/>
    <cellStyle name="Provjera ćelije" xfId="74"/>
    <cellStyle name="Tekst objašnjenja" xfId="75"/>
    <cellStyle name="Tekst upozorenja" xfId="76"/>
    <cellStyle name="Ukupni zbroj" xfId="77"/>
    <cellStyle name="Unos" xfId="78"/>
    <cellStyle name="Currency" xfId="79"/>
    <cellStyle name="Currency [0]" xfId="80"/>
    <cellStyle name="Comma" xfId="81"/>
    <cellStyle name="Comma [0]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'PUukupnoKZ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crime_PA!#REF!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crime_PA!#REF!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'PUukupnoKZ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crime_PA!#REF!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crime_PA!#REF!</c:f>
              <c:numCache>
                <c:ptCount val="1"/>
                <c:pt idx="0">
                  <c:v>1</c:v>
                </c:pt>
              </c:numCache>
            </c:numRef>
          </c:val>
        </c:ser>
        <c:axId val="52063213"/>
        <c:axId val="65915734"/>
      </c:barChart>
      <c:catAx>
        <c:axId val="520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5915734"/>
        <c:crosses val="autoZero"/>
        <c:auto val="1"/>
        <c:lblOffset val="100"/>
        <c:tickLblSkip val="1"/>
        <c:noMultiLvlLbl val="0"/>
      </c:catAx>
      <c:valAx>
        <c:axId val="65915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2063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vozila4!#REF!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thefts_motor_vehicles!#REF!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thefts_motor_vehicles!#REF!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vozila4!#REF!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thefts_motor_vehicles!#REF!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thefts_motor_vehicles!#REF!</c:f>
              <c:numCache>
                <c:ptCount val="1"/>
                <c:pt idx="0">
                  <c:v>1</c:v>
                </c:pt>
              </c:numCache>
            </c:numRef>
          </c:val>
        </c:ser>
        <c:axId val="9937839"/>
        <c:axId val="22331688"/>
      </c:barChart>
      <c:catAx>
        <c:axId val="993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2331688"/>
        <c:crosses val="autoZero"/>
        <c:auto val="1"/>
        <c:lblOffset val="100"/>
        <c:tickLblSkip val="1"/>
        <c:noMultiLvlLbl val="0"/>
      </c:catAx>
      <c:valAx>
        <c:axId val="22331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9937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vozila4!#REF!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thefts_motor_vehicles!#REF!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thefts_motor_vehicles!#REF!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vozila4!#REF!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thefts_motor_vehicles!#REF!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thefts_motor_vehicles!#REF!</c:f>
              <c:numCache>
                <c:ptCount val="1"/>
                <c:pt idx="0">
                  <c:v>1</c:v>
                </c:pt>
              </c:numCache>
            </c:numRef>
          </c:val>
        </c:ser>
        <c:axId val="66767465"/>
        <c:axId val="64036274"/>
      </c:bar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4036274"/>
        <c:crosses val="autoZero"/>
        <c:auto val="1"/>
        <c:lblOffset val="100"/>
        <c:tickLblSkip val="1"/>
        <c:noMultiLvlLbl val="0"/>
      </c:catAx>
      <c:valAx>
        <c:axId val="64036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6767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vozila4!#REF!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thefts_motor_vehicles!#REF!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thefts_motor_vehicles!#REF!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vozila4!#REF!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thefts_motor_vehicles!#REF!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thefts_motor_vehicles!#REF!</c:f>
              <c:numCache>
                <c:ptCount val="1"/>
                <c:pt idx="0">
                  <c:v>1</c:v>
                </c:pt>
              </c:numCache>
            </c:numRef>
          </c:val>
        </c:ser>
        <c:axId val="39455555"/>
        <c:axId val="19555676"/>
      </c:bar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555676"/>
        <c:crosses val="autoZero"/>
        <c:auto val="1"/>
        <c:lblOffset val="100"/>
        <c:tickLblSkip val="1"/>
        <c:noMultiLvlLbl val="0"/>
      </c:catAx>
      <c:valAx>
        <c:axId val="19555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455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Fires and technological explosions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045"/>
          <c:w val="0.994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fires!$A$21</c:f>
              <c:strCache>
                <c:ptCount val="1"/>
                <c:pt idx="0">
                  <c:v>Fires and explosions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fires!$B$20:$W$20</c:f>
              <c:strCache/>
            </c:strRef>
          </c:cat>
          <c:val>
            <c:numRef>
              <c:f>fires!$B$21:$W$21</c:f>
              <c:numCache/>
            </c:numRef>
          </c:val>
          <c:smooth val="0"/>
        </c:ser>
        <c:marker val="1"/>
        <c:axId val="41783357"/>
        <c:axId val="40505894"/>
      </c:lineChart>
      <c:lineChart>
        <c:grouping val="standard"/>
        <c:varyColors val="0"/>
        <c:ser>
          <c:idx val="1"/>
          <c:order val="1"/>
          <c:tx>
            <c:strRef>
              <c:f>fires!$A$22</c:f>
              <c:strCache>
                <c:ptCount val="1"/>
                <c:pt idx="0">
                  <c:v>Killed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fires!$B$20:$W$20</c:f>
              <c:strCache/>
            </c:strRef>
          </c:cat>
          <c:val>
            <c:numRef>
              <c:f>fires!$B$22:$W$22</c:f>
              <c:numCache/>
            </c:numRef>
          </c:val>
          <c:smooth val="0"/>
        </c:ser>
        <c:ser>
          <c:idx val="2"/>
          <c:order val="2"/>
          <c:tx>
            <c:strRef>
              <c:f>fires!$A$23</c:f>
              <c:strCache>
                <c:ptCount val="1"/>
                <c:pt idx="0">
                  <c:v>Seriously injured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fires!$B$20:$W$20</c:f>
              <c:strCache/>
            </c:strRef>
          </c:cat>
          <c:val>
            <c:numRef>
              <c:f>fires!$B$23:$W$23</c:f>
              <c:numCache/>
            </c:numRef>
          </c:val>
          <c:smooth val="0"/>
        </c:ser>
        <c:ser>
          <c:idx val="3"/>
          <c:order val="3"/>
          <c:tx>
            <c:strRef>
              <c:f>fires!$A$24</c:f>
              <c:strCache>
                <c:ptCount val="1"/>
                <c:pt idx="0">
                  <c:v>Slightly injured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fires!$B$20:$W$20</c:f>
              <c:strCache/>
            </c:strRef>
          </c:cat>
          <c:val>
            <c:numRef>
              <c:f>fires!$B$24:$W$24</c:f>
              <c:numCache/>
            </c:numRef>
          </c:val>
          <c:smooth val="0"/>
        </c:ser>
        <c:marker val="1"/>
        <c:axId val="29008727"/>
        <c:axId val="59751952"/>
      </c:line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505894"/>
        <c:crosses val="autoZero"/>
        <c:auto val="1"/>
        <c:lblOffset val="100"/>
        <c:tickLblSkip val="1"/>
        <c:noMultiLvlLbl val="0"/>
      </c:catAx>
      <c:valAx>
        <c:axId val="405058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783357"/>
        <c:crossesAt val="1"/>
        <c:crossBetween val="between"/>
        <c:dispUnits/>
      </c:valAx>
      <c:catAx>
        <c:axId val="29008727"/>
        <c:scaling>
          <c:orientation val="minMax"/>
        </c:scaling>
        <c:axPos val="b"/>
        <c:delete val="1"/>
        <c:majorTickMark val="out"/>
        <c:minorTickMark val="none"/>
        <c:tickLblPos val="nextTo"/>
        <c:crossAx val="59751952"/>
        <c:crosses val="autoZero"/>
        <c:auto val="1"/>
        <c:lblOffset val="100"/>
        <c:tickLblSkip val="1"/>
        <c:noMultiLvlLbl val="0"/>
      </c:catAx>
      <c:valAx>
        <c:axId val="59751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087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"/>
          <c:y val="0.87725"/>
          <c:w val="0.994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'PUukupnoKZ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crime_PA!#REF!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crime_PA!#REF!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'PUukupnoKZ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crime_PA!#REF!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crime_PA!#REF!</c:f>
              <c:numCache>
                <c:ptCount val="1"/>
                <c:pt idx="0">
                  <c:v>1</c:v>
                </c:pt>
              </c:numCache>
            </c:numRef>
          </c:val>
        </c:ser>
        <c:axId val="56370695"/>
        <c:axId val="37574208"/>
      </c:barChart>
      <c:catAx>
        <c:axId val="5637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7574208"/>
        <c:crosses val="autoZero"/>
        <c:auto val="1"/>
        <c:lblOffset val="100"/>
        <c:tickLblSkip val="1"/>
        <c:noMultiLvlLbl val="0"/>
      </c:catAx>
      <c:valAx>
        <c:axId val="37574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6370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'PUukupnoKZ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crime_PA!#REF!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crime_PA!#REF!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'PUukupnoKZ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crime_PA!#REF!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crime_PA!#REF!</c:f>
              <c:numCache>
                <c:ptCount val="1"/>
                <c:pt idx="0">
                  <c:v>1</c:v>
                </c:pt>
              </c:numCache>
            </c:numRef>
          </c:val>
        </c:ser>
        <c:axId val="2623553"/>
        <c:axId val="23611978"/>
      </c:barChart>
      <c:catAx>
        <c:axId val="262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611978"/>
        <c:crosses val="autoZero"/>
        <c:auto val="1"/>
        <c:lblOffset val="100"/>
        <c:tickLblSkip val="1"/>
        <c:noMultiLvlLbl val="0"/>
      </c:catAx>
      <c:valAx>
        <c:axId val="23611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23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robberies!#REF!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robberies!#REF!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robberies!#REF!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robberies!#REF!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material_damage_robberies!#REF!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material_damage_robberies!#REF!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material_damage_robberies!#REF!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material_damage_robberies!#REF!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provale3!#REF!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burglaries!#REF!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burglaries!#REF!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provale3!#REF!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burglaries!#REF!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burglaries!#REF!</c:f>
              <c:numCache>
                <c:ptCount val="1"/>
                <c:pt idx="0">
                  <c:v>1</c:v>
                </c:pt>
              </c:numCache>
            </c:numRef>
          </c:val>
        </c:ser>
        <c:axId val="11181211"/>
        <c:axId val="33522036"/>
      </c:bar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522036"/>
        <c:crosses val="autoZero"/>
        <c:auto val="0"/>
        <c:lblOffset val="100"/>
        <c:tickLblSkip val="1"/>
        <c:noMultiLvlLbl val="0"/>
      </c:catAx>
      <c:valAx>
        <c:axId val="3352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81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provale3!#REF!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burglaries!#REF!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burglaries!#REF!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provale3!#REF!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burglaries!#REF!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burglaries!#REF!</c:f>
              <c:numCache>
                <c:ptCount val="1"/>
                <c:pt idx="0">
                  <c:v>1</c:v>
                </c:pt>
              </c:numCache>
            </c:numRef>
          </c:val>
        </c:ser>
        <c:axId val="33262869"/>
        <c:axId val="30930366"/>
      </c:barChart>
      <c:catAx>
        <c:axId val="33262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30366"/>
        <c:crosses val="autoZero"/>
        <c:auto val="1"/>
        <c:lblOffset val="100"/>
        <c:tickLblSkip val="1"/>
        <c:noMultiLvlLbl val="0"/>
      </c:catAx>
      <c:valAx>
        <c:axId val="30930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2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>
      <xdr:nvGraphicFramePr>
        <xdr:cNvPr id="1" name="Grafikon 1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>
      <xdr:nvGraphicFramePr>
        <xdr:cNvPr id="2" name="Grafikon 2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graphicFrame>
      <xdr:nvGraphicFramePr>
        <xdr:cNvPr id="3" name="Grafikon 3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590550</xdr:colOff>
      <xdr:row>0</xdr:row>
      <xdr:rowOff>0</xdr:rowOff>
    </xdr:from>
    <xdr:to>
      <xdr:col>24</xdr:col>
      <xdr:colOff>0</xdr:colOff>
      <xdr:row>0</xdr:row>
      <xdr:rowOff>0</xdr:rowOff>
    </xdr:to>
    <xdr:graphicFrame>
      <xdr:nvGraphicFramePr>
        <xdr:cNvPr id="1" name="Grafikon 1"/>
        <xdr:cNvGraphicFramePr/>
      </xdr:nvGraphicFramePr>
      <xdr:xfrm>
        <a:off x="1095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485775</xdr:colOff>
      <xdr:row>0</xdr:row>
      <xdr:rowOff>0</xdr:rowOff>
    </xdr:from>
    <xdr:to>
      <xdr:col>24</xdr:col>
      <xdr:colOff>0</xdr:colOff>
      <xdr:row>0</xdr:row>
      <xdr:rowOff>0</xdr:rowOff>
    </xdr:to>
    <xdr:graphicFrame>
      <xdr:nvGraphicFramePr>
        <xdr:cNvPr id="2" name="Grafikon 2"/>
        <xdr:cNvGraphicFramePr/>
      </xdr:nvGraphicFramePr>
      <xdr:xfrm>
        <a:off x="10953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1" name="Grafikon 1"/>
        <xdr:cNvGraphicFramePr/>
      </xdr:nvGraphicFramePr>
      <xdr:xfrm>
        <a:off x="0" y="0"/>
        <a:ext cx="186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0</xdr:row>
      <xdr:rowOff>0</xdr:rowOff>
    </xdr:to>
    <xdr:graphicFrame>
      <xdr:nvGraphicFramePr>
        <xdr:cNvPr id="2" name="Grafikon 2"/>
        <xdr:cNvGraphicFramePr/>
      </xdr:nvGraphicFramePr>
      <xdr:xfrm>
        <a:off x="0" y="0"/>
        <a:ext cx="1866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36</xdr:col>
      <xdr:colOff>285750</xdr:colOff>
      <xdr:row>0</xdr:row>
      <xdr:rowOff>0</xdr:rowOff>
    </xdr:to>
    <xdr:graphicFrame>
      <xdr:nvGraphicFramePr>
        <xdr:cNvPr id="1" name="Grafikon 1"/>
        <xdr:cNvGraphicFramePr/>
      </xdr:nvGraphicFramePr>
      <xdr:xfrm>
        <a:off x="4667250" y="0"/>
        <a:ext cx="285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381000</xdr:colOff>
      <xdr:row>0</xdr:row>
      <xdr:rowOff>0</xdr:rowOff>
    </xdr:from>
    <xdr:to>
      <xdr:col>27</xdr:col>
      <xdr:colOff>514350</xdr:colOff>
      <xdr:row>0</xdr:row>
      <xdr:rowOff>0</xdr:rowOff>
    </xdr:to>
    <xdr:graphicFrame>
      <xdr:nvGraphicFramePr>
        <xdr:cNvPr id="2" name="Grafikon 2"/>
        <xdr:cNvGraphicFramePr/>
      </xdr:nvGraphicFramePr>
      <xdr:xfrm>
        <a:off x="1581150" y="0"/>
        <a:ext cx="1543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0</xdr:row>
      <xdr:rowOff>0</xdr:rowOff>
    </xdr:from>
    <xdr:to>
      <xdr:col>21</xdr:col>
      <xdr:colOff>352425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81150" y="0"/>
          <a:ext cx="0" cy="0"/>
        </a:xfrm>
        <a:prstGeom prst="right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81150" y="0"/>
          <a:ext cx="0" cy="0"/>
        </a:xfrm>
        <a:prstGeom prst="right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0</xdr:row>
      <xdr:rowOff>0</xdr:rowOff>
    </xdr:from>
    <xdr:to>
      <xdr:col>23</xdr:col>
      <xdr:colOff>352425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581150" y="0"/>
          <a:ext cx="0" cy="0"/>
        </a:xfrm>
        <a:prstGeom prst="right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1" name="Grafikon 1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2" name="Grafikon 2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3" name="Grafikon 3"/>
        <xdr:cNvGraphicFramePr/>
      </xdr:nvGraphicFramePr>
      <xdr:xfrm>
        <a:off x="13906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25</xdr:row>
      <xdr:rowOff>114300</xdr:rowOff>
    </xdr:from>
    <xdr:to>
      <xdr:col>21</xdr:col>
      <xdr:colOff>200025</xdr:colOff>
      <xdr:row>44</xdr:row>
      <xdr:rowOff>152400</xdr:rowOff>
    </xdr:to>
    <xdr:graphicFrame>
      <xdr:nvGraphicFramePr>
        <xdr:cNvPr id="1" name="Grafikon 1"/>
        <xdr:cNvGraphicFramePr/>
      </xdr:nvGraphicFramePr>
      <xdr:xfrm>
        <a:off x="361950" y="3028950"/>
        <a:ext cx="56292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52"/>
  <sheetViews>
    <sheetView tabSelected="1" zoomScalePageLayoutView="0" workbookViewId="0" topLeftCell="A1">
      <selection activeCell="V18" sqref="V18"/>
    </sheetView>
  </sheetViews>
  <sheetFormatPr defaultColWidth="9.00390625" defaultRowHeight="12.75"/>
  <cols>
    <col min="1" max="1" width="8.00390625" style="2" customWidth="1"/>
    <col min="2" max="2" width="35.00390625" style="1" customWidth="1"/>
    <col min="3" max="3" width="8.25390625" style="1" customWidth="1"/>
    <col min="4" max="5" width="6.25390625" style="1" hidden="1" customWidth="1"/>
    <col min="6" max="6" width="6.25390625" style="284" hidden="1" customWidth="1"/>
    <col min="7" max="9" width="6.25390625" style="1" hidden="1" customWidth="1"/>
    <col min="10" max="15" width="5.75390625" style="1" hidden="1" customWidth="1"/>
    <col min="16" max="16" width="1.75390625" style="1" hidden="1" customWidth="1"/>
    <col min="17" max="18" width="5.75390625" style="1" customWidth="1"/>
    <col min="19" max="19" width="7.125" style="1" customWidth="1"/>
    <col min="20" max="20" width="7.125" style="284" customWidth="1"/>
    <col min="21" max="21" width="9.125" style="15" customWidth="1"/>
    <col min="22" max="22" width="14.125" style="0" customWidth="1"/>
    <col min="26" max="16384" width="9.125" style="1" customWidth="1"/>
  </cols>
  <sheetData>
    <row r="1" spans="1:20" ht="12.75">
      <c r="A1" s="343" t="s">
        <v>358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 t="s">
        <v>25</v>
      </c>
      <c r="M1" s="343"/>
      <c r="N1" s="343"/>
      <c r="O1" s="343"/>
      <c r="P1" s="343"/>
      <c r="Q1" s="343"/>
      <c r="R1" s="343"/>
      <c r="S1" s="343"/>
      <c r="T1" s="343"/>
    </row>
    <row r="2" spans="1:19" ht="9.75" customHeight="1" thickBot="1">
      <c r="A2" s="283"/>
      <c r="B2" s="284"/>
      <c r="C2" s="284"/>
      <c r="D2" s="284"/>
      <c r="E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20" ht="42" customHeight="1" thickBot="1">
      <c r="A3" s="1268" t="s">
        <v>359</v>
      </c>
      <c r="B3" s="1270" t="s">
        <v>360</v>
      </c>
      <c r="C3" s="1261" t="s">
        <v>1144</v>
      </c>
      <c r="D3" s="1262"/>
      <c r="E3" s="1262"/>
      <c r="F3" s="1262"/>
      <c r="G3" s="1262"/>
      <c r="H3" s="1262"/>
      <c r="I3" s="1262"/>
      <c r="J3" s="1262"/>
      <c r="K3" s="1262"/>
      <c r="L3" s="1262"/>
      <c r="M3" s="1262"/>
      <c r="N3" s="1262"/>
      <c r="O3" s="1262"/>
      <c r="P3" s="1262"/>
      <c r="Q3" s="1262"/>
      <c r="R3" s="1263"/>
      <c r="S3" s="1264" t="s">
        <v>361</v>
      </c>
      <c r="T3" s="1266" t="s">
        <v>362</v>
      </c>
    </row>
    <row r="4" spans="1:20" ht="13.5" thickBot="1">
      <c r="A4" s="1269"/>
      <c r="B4" s="1271"/>
      <c r="C4" s="291"/>
      <c r="D4" s="292" t="s">
        <v>655</v>
      </c>
      <c r="E4" s="292" t="s">
        <v>656</v>
      </c>
      <c r="F4" s="292" t="s">
        <v>657</v>
      </c>
      <c r="G4" s="292" t="s">
        <v>658</v>
      </c>
      <c r="H4" s="292" t="s">
        <v>659</v>
      </c>
      <c r="I4" s="346" t="s">
        <v>660</v>
      </c>
      <c r="J4" s="293" t="s">
        <v>661</v>
      </c>
      <c r="K4" s="293" t="s">
        <v>662</v>
      </c>
      <c r="L4" s="293" t="s">
        <v>112</v>
      </c>
      <c r="M4" s="293" t="s">
        <v>120</v>
      </c>
      <c r="N4" s="293" t="s">
        <v>207</v>
      </c>
      <c r="O4" s="293" t="s">
        <v>687</v>
      </c>
      <c r="P4" s="293" t="s">
        <v>100</v>
      </c>
      <c r="Q4" s="293" t="s">
        <v>16</v>
      </c>
      <c r="R4" s="334" t="s">
        <v>28</v>
      </c>
      <c r="S4" s="1265"/>
      <c r="T4" s="1267"/>
    </row>
    <row r="5" spans="1:23" ht="13.5" customHeight="1" thickBot="1">
      <c r="A5" s="1244" t="s">
        <v>363</v>
      </c>
      <c r="B5" s="1245"/>
      <c r="C5" s="3" t="s">
        <v>221</v>
      </c>
      <c r="D5" s="4">
        <v>1495</v>
      </c>
      <c r="E5" s="4">
        <v>1415</v>
      </c>
      <c r="F5" s="4">
        <v>1379</v>
      </c>
      <c r="G5" s="4">
        <v>1525</v>
      </c>
      <c r="H5" s="4">
        <v>1583</v>
      </c>
      <c r="I5" s="5">
        <v>1543</v>
      </c>
      <c r="J5" s="370">
        <v>1440</v>
      </c>
      <c r="K5" s="370">
        <v>1441</v>
      </c>
      <c r="L5" s="370">
        <v>1549</v>
      </c>
      <c r="M5" s="370">
        <v>2158</v>
      </c>
      <c r="N5" s="370">
        <v>2342</v>
      </c>
      <c r="O5" s="370">
        <v>2171</v>
      </c>
      <c r="P5" s="370">
        <v>2022</v>
      </c>
      <c r="Q5" s="370">
        <v>1832</v>
      </c>
      <c r="R5" s="371">
        <v>1711</v>
      </c>
      <c r="S5" s="372">
        <f aca="true" t="shared" si="0" ref="S5:S68">AVERAGE(Q5:R5)</f>
        <v>1771.5</v>
      </c>
      <c r="T5" s="1169">
        <f>IF(Q5+R5=0,"",S5/$S$547*100)</f>
        <v>2.397304301344466</v>
      </c>
      <c r="V5" s="1220" t="s">
        <v>16</v>
      </c>
      <c r="W5" s="1220" t="s">
        <v>28</v>
      </c>
    </row>
    <row r="6" spans="1:23" ht="13.5" customHeight="1" thickBot="1">
      <c r="A6" s="1246"/>
      <c r="B6" s="1247"/>
      <c r="C6" s="3" t="s">
        <v>222</v>
      </c>
      <c r="D6" s="4">
        <v>1372</v>
      </c>
      <c r="E6" s="4">
        <v>1294</v>
      </c>
      <c r="F6" s="4">
        <v>1282</v>
      </c>
      <c r="G6" s="4">
        <v>1421</v>
      </c>
      <c r="H6" s="4">
        <v>1461</v>
      </c>
      <c r="I6" s="5">
        <v>1422</v>
      </c>
      <c r="J6" s="370">
        <v>1325</v>
      </c>
      <c r="K6" s="373">
        <v>1307</v>
      </c>
      <c r="L6" s="373">
        <v>1452</v>
      </c>
      <c r="M6" s="373">
        <v>1979</v>
      </c>
      <c r="N6" s="373">
        <v>2160</v>
      </c>
      <c r="O6" s="373">
        <v>2015</v>
      </c>
      <c r="P6" s="373">
        <v>1906</v>
      </c>
      <c r="Q6" s="373">
        <v>1712</v>
      </c>
      <c r="R6" s="374">
        <v>1576</v>
      </c>
      <c r="S6" s="375">
        <f t="shared" si="0"/>
        <v>1644</v>
      </c>
      <c r="T6" s="1170">
        <f>IF(P6+Q6+R6=0,"",S6/$S$548*100)</f>
        <v>3.6344744492466865</v>
      </c>
      <c r="V6" s="1220" t="s">
        <v>1199</v>
      </c>
      <c r="W6" s="1220"/>
    </row>
    <row r="7" spans="1:23" ht="13.5" customHeight="1">
      <c r="A7" s="1272" t="s">
        <v>665</v>
      </c>
      <c r="B7" s="1273" t="s">
        <v>364</v>
      </c>
      <c r="C7" s="6" t="s">
        <v>221</v>
      </c>
      <c r="D7" s="285">
        <v>85</v>
      </c>
      <c r="E7" s="17">
        <v>77</v>
      </c>
      <c r="F7" s="17">
        <v>70</v>
      </c>
      <c r="G7" s="7">
        <v>69</v>
      </c>
      <c r="H7" s="7">
        <v>45</v>
      </c>
      <c r="I7" s="350">
        <v>48</v>
      </c>
      <c r="J7" s="376">
        <v>60</v>
      </c>
      <c r="K7" s="377">
        <v>51</v>
      </c>
      <c r="L7" s="377">
        <v>47</v>
      </c>
      <c r="M7" s="377">
        <v>38</v>
      </c>
      <c r="N7" s="377">
        <v>51</v>
      </c>
      <c r="O7" s="378">
        <v>31</v>
      </c>
      <c r="P7" s="378">
        <v>36</v>
      </c>
      <c r="Q7" s="378">
        <v>31</v>
      </c>
      <c r="R7" s="379">
        <v>44</v>
      </c>
      <c r="S7" s="380">
        <f t="shared" si="0"/>
        <v>37.5</v>
      </c>
      <c r="T7" s="1171">
        <f>IF(P7+Q7+R7=0,"",S7/$S$547*100)</f>
        <v>0.05074733914785068</v>
      </c>
      <c r="V7" s="1220"/>
      <c r="W7" s="1220" t="s">
        <v>1199</v>
      </c>
    </row>
    <row r="8" spans="1:20" ht="13.5" customHeight="1">
      <c r="A8" s="1227"/>
      <c r="B8" s="1274"/>
      <c r="C8" s="8" t="s">
        <v>222</v>
      </c>
      <c r="D8" s="9">
        <v>77</v>
      </c>
      <c r="E8" s="9">
        <v>71</v>
      </c>
      <c r="F8" s="251">
        <v>67</v>
      </c>
      <c r="G8" s="10">
        <v>66</v>
      </c>
      <c r="H8" s="10">
        <v>45</v>
      </c>
      <c r="I8" s="351">
        <v>44</v>
      </c>
      <c r="J8" s="381">
        <v>55</v>
      </c>
      <c r="K8" s="382">
        <v>48</v>
      </c>
      <c r="L8" s="382">
        <v>47</v>
      </c>
      <c r="M8" s="382">
        <v>38</v>
      </c>
      <c r="N8" s="382">
        <v>47</v>
      </c>
      <c r="O8" s="383">
        <v>29</v>
      </c>
      <c r="P8" s="383">
        <v>34</v>
      </c>
      <c r="Q8" s="383">
        <v>30</v>
      </c>
      <c r="R8" s="384">
        <v>43</v>
      </c>
      <c r="S8" s="385">
        <f t="shared" si="0"/>
        <v>36.5</v>
      </c>
      <c r="T8" s="1172">
        <f>IF(P8+Q8+R8=0,"",S8/$S$548*100)</f>
        <v>0.08069240717609735</v>
      </c>
    </row>
    <row r="9" spans="1:20" ht="13.5" customHeight="1">
      <c r="A9" s="1226" t="s">
        <v>666</v>
      </c>
      <c r="B9" s="1226" t="s">
        <v>365</v>
      </c>
      <c r="C9" s="6" t="s">
        <v>221</v>
      </c>
      <c r="D9" s="11">
        <v>164</v>
      </c>
      <c r="E9" s="9">
        <v>157</v>
      </c>
      <c r="F9" s="251">
        <v>162</v>
      </c>
      <c r="G9" s="10">
        <v>166</v>
      </c>
      <c r="H9" s="10">
        <v>158</v>
      </c>
      <c r="I9" s="351">
        <v>141</v>
      </c>
      <c r="J9" s="381">
        <v>137</v>
      </c>
      <c r="K9" s="382">
        <v>151</v>
      </c>
      <c r="L9" s="382">
        <v>163</v>
      </c>
      <c r="M9" s="382">
        <v>126</v>
      </c>
      <c r="N9" s="382">
        <v>119</v>
      </c>
      <c r="O9" s="383">
        <v>134</v>
      </c>
      <c r="P9" s="383">
        <v>106</v>
      </c>
      <c r="Q9" s="383">
        <v>108</v>
      </c>
      <c r="R9" s="384">
        <v>89</v>
      </c>
      <c r="S9" s="385">
        <f t="shared" si="0"/>
        <v>98.5</v>
      </c>
      <c r="T9" s="1173">
        <f>IF(P9+Q9+R9=0,"",S9/$S$547*100)</f>
        <v>0.13329634416168779</v>
      </c>
    </row>
    <row r="10" spans="1:20" ht="13.5" customHeight="1">
      <c r="A10" s="1227"/>
      <c r="B10" s="1227"/>
      <c r="C10" s="8" t="s">
        <v>222</v>
      </c>
      <c r="D10" s="9">
        <v>159</v>
      </c>
      <c r="E10" s="9">
        <v>153</v>
      </c>
      <c r="F10" s="251">
        <v>153</v>
      </c>
      <c r="G10" s="10">
        <v>159</v>
      </c>
      <c r="H10" s="10">
        <v>147</v>
      </c>
      <c r="I10" s="351">
        <v>139</v>
      </c>
      <c r="J10" s="381">
        <v>136</v>
      </c>
      <c r="K10" s="382">
        <v>146</v>
      </c>
      <c r="L10" s="382">
        <v>162</v>
      </c>
      <c r="M10" s="382">
        <v>121</v>
      </c>
      <c r="N10" s="382">
        <v>114</v>
      </c>
      <c r="O10" s="383">
        <v>129</v>
      </c>
      <c r="P10" s="383">
        <v>104</v>
      </c>
      <c r="Q10" s="383">
        <v>105</v>
      </c>
      <c r="R10" s="384">
        <v>88</v>
      </c>
      <c r="S10" s="385">
        <f t="shared" si="0"/>
        <v>96.5</v>
      </c>
      <c r="T10" s="1172">
        <f>IF(P10+Q10+R10=0,"",S10/$S$548*100)</f>
        <v>0.21333746006831222</v>
      </c>
    </row>
    <row r="11" spans="1:20" ht="13.5" customHeight="1">
      <c r="A11" s="1226" t="s">
        <v>667</v>
      </c>
      <c r="B11" s="1226" t="s">
        <v>366</v>
      </c>
      <c r="C11" s="6" t="s">
        <v>221</v>
      </c>
      <c r="D11" s="11">
        <v>28</v>
      </c>
      <c r="E11" s="9">
        <v>32</v>
      </c>
      <c r="F11" s="9">
        <v>31</v>
      </c>
      <c r="G11" s="10">
        <v>12</v>
      </c>
      <c r="H11" s="10">
        <v>28</v>
      </c>
      <c r="I11" s="351">
        <v>19</v>
      </c>
      <c r="J11" s="381">
        <v>23</v>
      </c>
      <c r="K11" s="382">
        <v>15</v>
      </c>
      <c r="L11" s="382">
        <v>21</v>
      </c>
      <c r="M11" s="382">
        <v>23</v>
      </c>
      <c r="N11" s="382">
        <v>16</v>
      </c>
      <c r="O11" s="383">
        <v>18</v>
      </c>
      <c r="P11" s="383">
        <v>22</v>
      </c>
      <c r="Q11" s="383">
        <v>17</v>
      </c>
      <c r="R11" s="384">
        <v>7</v>
      </c>
      <c r="S11" s="385">
        <f t="shared" si="0"/>
        <v>12</v>
      </c>
      <c r="T11" s="1173">
        <f>IF(P11+Q11+R11=0,"",S11/$S$547*100)</f>
        <v>0.016239148527312217</v>
      </c>
    </row>
    <row r="12" spans="1:20" ht="13.5" customHeight="1">
      <c r="A12" s="1227"/>
      <c r="B12" s="1227"/>
      <c r="C12" s="8" t="s">
        <v>222</v>
      </c>
      <c r="D12" s="9">
        <v>26</v>
      </c>
      <c r="E12" s="9">
        <v>30</v>
      </c>
      <c r="F12" s="251">
        <v>28</v>
      </c>
      <c r="G12" s="10">
        <v>10</v>
      </c>
      <c r="H12" s="10">
        <v>27</v>
      </c>
      <c r="I12" s="351">
        <v>19</v>
      </c>
      <c r="J12" s="381">
        <v>24</v>
      </c>
      <c r="K12" s="382">
        <v>15</v>
      </c>
      <c r="L12" s="382">
        <v>21</v>
      </c>
      <c r="M12" s="382">
        <v>22</v>
      </c>
      <c r="N12" s="382">
        <v>16</v>
      </c>
      <c r="O12" s="383">
        <v>19</v>
      </c>
      <c r="P12" s="383">
        <v>22</v>
      </c>
      <c r="Q12" s="383">
        <v>20</v>
      </c>
      <c r="R12" s="384">
        <v>7</v>
      </c>
      <c r="S12" s="385">
        <f t="shared" si="0"/>
        <v>13.5</v>
      </c>
      <c r="T12" s="1172">
        <f>IF(P12+Q12+R12=0,"",S12/$S$548*100)</f>
        <v>0.029845136900748342</v>
      </c>
    </row>
    <row r="13" spans="1:20" ht="13.5" customHeight="1">
      <c r="A13" s="1259" t="s">
        <v>668</v>
      </c>
      <c r="B13" s="1226" t="s">
        <v>367</v>
      </c>
      <c r="C13" s="6" t="s">
        <v>221</v>
      </c>
      <c r="D13" s="9">
        <v>16</v>
      </c>
      <c r="E13" s="9">
        <v>26</v>
      </c>
      <c r="F13" s="251">
        <v>22</v>
      </c>
      <c r="G13" s="10">
        <v>13</v>
      </c>
      <c r="H13" s="10">
        <v>27</v>
      </c>
      <c r="I13" s="351">
        <v>16</v>
      </c>
      <c r="J13" s="381">
        <v>13</v>
      </c>
      <c r="K13" s="382">
        <v>11</v>
      </c>
      <c r="L13" s="382">
        <v>23</v>
      </c>
      <c r="M13" s="382">
        <v>29</v>
      </c>
      <c r="N13" s="382">
        <v>18</v>
      </c>
      <c r="O13" s="383">
        <v>19</v>
      </c>
      <c r="P13" s="383">
        <v>19</v>
      </c>
      <c r="Q13" s="383">
        <v>15</v>
      </c>
      <c r="R13" s="384">
        <v>11</v>
      </c>
      <c r="S13" s="385">
        <f t="shared" si="0"/>
        <v>13</v>
      </c>
      <c r="T13" s="1172">
        <f>IF(P13+Q13+R13=0,"",S13/$S$547*100)</f>
        <v>0.017592410904588237</v>
      </c>
    </row>
    <row r="14" spans="1:20" ht="13.5" customHeight="1">
      <c r="A14" s="1260"/>
      <c r="B14" s="1227"/>
      <c r="C14" s="8" t="s">
        <v>222</v>
      </c>
      <c r="D14" s="9">
        <v>16</v>
      </c>
      <c r="E14" s="9">
        <v>25</v>
      </c>
      <c r="F14" s="251">
        <v>23</v>
      </c>
      <c r="G14" s="10">
        <v>13</v>
      </c>
      <c r="H14" s="10">
        <v>26</v>
      </c>
      <c r="I14" s="351">
        <v>16</v>
      </c>
      <c r="J14" s="381">
        <v>14</v>
      </c>
      <c r="K14" s="382">
        <v>11</v>
      </c>
      <c r="L14" s="382">
        <v>21</v>
      </c>
      <c r="M14" s="382">
        <v>29</v>
      </c>
      <c r="N14" s="382">
        <v>17</v>
      </c>
      <c r="O14" s="383">
        <v>19</v>
      </c>
      <c r="P14" s="383">
        <v>19</v>
      </c>
      <c r="Q14" s="383">
        <v>15</v>
      </c>
      <c r="R14" s="384">
        <v>10</v>
      </c>
      <c r="S14" s="385">
        <f t="shared" si="0"/>
        <v>12.5</v>
      </c>
      <c r="T14" s="1172">
        <f>IF(P14+Q14+R14=0,"",S14/$S$548*100)</f>
        <v>0.02763438601921142</v>
      </c>
    </row>
    <row r="15" spans="1:20" ht="13.5" customHeight="1">
      <c r="A15" s="1226" t="s">
        <v>669</v>
      </c>
      <c r="B15" s="1226" t="s">
        <v>368</v>
      </c>
      <c r="C15" s="6" t="s">
        <v>221</v>
      </c>
      <c r="D15" s="11">
        <v>1</v>
      </c>
      <c r="E15" s="9">
        <v>3</v>
      </c>
      <c r="F15" s="251">
        <v>1</v>
      </c>
      <c r="G15" s="10">
        <v>0</v>
      </c>
      <c r="H15" s="10">
        <v>0</v>
      </c>
      <c r="I15" s="351">
        <v>1</v>
      </c>
      <c r="J15" s="381">
        <v>1</v>
      </c>
      <c r="K15" s="382"/>
      <c r="L15" s="382">
        <v>0</v>
      </c>
      <c r="M15" s="382"/>
      <c r="N15" s="382">
        <v>1</v>
      </c>
      <c r="O15" s="383">
        <v>1</v>
      </c>
      <c r="P15" s="383">
        <v>0</v>
      </c>
      <c r="Q15" s="383"/>
      <c r="R15" s="384">
        <v>1</v>
      </c>
      <c r="S15" s="385">
        <f t="shared" si="0"/>
        <v>1</v>
      </c>
      <c r="T15" s="1173">
        <f>IF(P15+Q15+R15=0,"",S15/$S$547*100)</f>
        <v>0.0013532623772760182</v>
      </c>
    </row>
    <row r="16" spans="1:20" ht="13.5" customHeight="1">
      <c r="A16" s="1227"/>
      <c r="B16" s="1227"/>
      <c r="C16" s="8" t="s">
        <v>222</v>
      </c>
      <c r="D16" s="9">
        <v>1</v>
      </c>
      <c r="E16" s="9">
        <v>3</v>
      </c>
      <c r="F16" s="251">
        <v>1</v>
      </c>
      <c r="G16" s="10">
        <v>0</v>
      </c>
      <c r="H16" s="10">
        <v>0</v>
      </c>
      <c r="I16" s="351">
        <v>1</v>
      </c>
      <c r="J16" s="381">
        <v>1</v>
      </c>
      <c r="K16" s="382"/>
      <c r="L16" s="382">
        <v>0</v>
      </c>
      <c r="M16" s="382"/>
      <c r="N16" s="382">
        <v>1</v>
      </c>
      <c r="O16" s="383">
        <v>1</v>
      </c>
      <c r="P16" s="383">
        <v>0</v>
      </c>
      <c r="Q16" s="383"/>
      <c r="R16" s="384">
        <v>1</v>
      </c>
      <c r="S16" s="385">
        <f t="shared" si="0"/>
        <v>1</v>
      </c>
      <c r="T16" s="1172">
        <f>IF(P16+Q16+R16=0,"",S16/$S$548*100)</f>
        <v>0.0022107508815369143</v>
      </c>
    </row>
    <row r="17" spans="1:20" ht="13.5" customHeight="1">
      <c r="A17" s="1226" t="s">
        <v>670</v>
      </c>
      <c r="B17" s="1226" t="s">
        <v>369</v>
      </c>
      <c r="C17" s="6" t="s">
        <v>221</v>
      </c>
      <c r="D17" s="11">
        <v>10</v>
      </c>
      <c r="E17" s="9">
        <v>4</v>
      </c>
      <c r="F17" s="251">
        <v>6</v>
      </c>
      <c r="G17" s="10">
        <v>1</v>
      </c>
      <c r="H17" s="10">
        <v>7</v>
      </c>
      <c r="I17" s="351">
        <v>3</v>
      </c>
      <c r="J17" s="381">
        <v>0</v>
      </c>
      <c r="K17" s="382">
        <v>2</v>
      </c>
      <c r="L17" s="382">
        <v>6</v>
      </c>
      <c r="M17" s="382">
        <v>1</v>
      </c>
      <c r="N17" s="382">
        <v>4</v>
      </c>
      <c r="O17" s="383">
        <v>2</v>
      </c>
      <c r="P17" s="383">
        <v>4</v>
      </c>
      <c r="Q17" s="383">
        <v>1</v>
      </c>
      <c r="R17" s="384"/>
      <c r="S17" s="385">
        <f t="shared" si="0"/>
        <v>1</v>
      </c>
      <c r="T17" s="1173">
        <f>IF(P17+Q17+R17=0,"",S17/$S$547*100)</f>
        <v>0.0013532623772760182</v>
      </c>
    </row>
    <row r="18" spans="1:20" ht="13.5" customHeight="1">
      <c r="A18" s="1227"/>
      <c r="B18" s="1227"/>
      <c r="C18" s="8" t="s">
        <v>222</v>
      </c>
      <c r="D18" s="9">
        <v>8</v>
      </c>
      <c r="E18" s="11">
        <v>4</v>
      </c>
      <c r="F18" s="251">
        <v>5</v>
      </c>
      <c r="G18" s="10">
        <v>1</v>
      </c>
      <c r="H18" s="10">
        <v>7</v>
      </c>
      <c r="I18" s="351">
        <v>3</v>
      </c>
      <c r="J18" s="381">
        <v>0</v>
      </c>
      <c r="K18" s="382">
        <v>1</v>
      </c>
      <c r="L18" s="382">
        <v>6</v>
      </c>
      <c r="M18" s="382">
        <v>1</v>
      </c>
      <c r="N18" s="382">
        <v>4</v>
      </c>
      <c r="O18" s="383">
        <v>2</v>
      </c>
      <c r="P18" s="383">
        <v>4</v>
      </c>
      <c r="Q18" s="383">
        <v>1</v>
      </c>
      <c r="R18" s="384"/>
      <c r="S18" s="385">
        <f t="shared" si="0"/>
        <v>1</v>
      </c>
      <c r="T18" s="1172">
        <f>IF(P18+Q18+R18=0,"",S18/$S$548*100)</f>
        <v>0.0022107508815369143</v>
      </c>
    </row>
    <row r="19" spans="1:20" ht="13.5" customHeight="1" hidden="1">
      <c r="A19" s="1226" t="s">
        <v>671</v>
      </c>
      <c r="B19" s="1226" t="s">
        <v>370</v>
      </c>
      <c r="C19" s="6" t="s">
        <v>221</v>
      </c>
      <c r="D19" s="11">
        <v>0</v>
      </c>
      <c r="E19" s="11">
        <v>0</v>
      </c>
      <c r="F19" s="251">
        <v>0</v>
      </c>
      <c r="G19" s="10">
        <v>0</v>
      </c>
      <c r="H19" s="10">
        <v>0</v>
      </c>
      <c r="I19" s="351">
        <v>0</v>
      </c>
      <c r="J19" s="381">
        <v>0</v>
      </c>
      <c r="K19" s="382"/>
      <c r="L19" s="382">
        <v>0</v>
      </c>
      <c r="M19" s="382"/>
      <c r="N19" s="382"/>
      <c r="O19" s="383">
        <v>0</v>
      </c>
      <c r="P19" s="383">
        <v>0</v>
      </c>
      <c r="Q19" s="383"/>
      <c r="R19" s="384"/>
      <c r="S19" s="385" t="e">
        <f t="shared" si="0"/>
        <v>#DIV/0!</v>
      </c>
      <c r="T19" s="1173">
        <f>IF(P19+Q19+R19=0,"",S19/$S$547*100)</f>
      </c>
    </row>
    <row r="20" spans="1:20" ht="13.5" customHeight="1" hidden="1">
      <c r="A20" s="1227"/>
      <c r="B20" s="1227"/>
      <c r="C20" s="8" t="s">
        <v>222</v>
      </c>
      <c r="D20" s="9">
        <v>0</v>
      </c>
      <c r="E20" s="11">
        <v>0</v>
      </c>
      <c r="F20" s="251">
        <v>0</v>
      </c>
      <c r="G20" s="10">
        <v>0</v>
      </c>
      <c r="H20" s="10">
        <v>0</v>
      </c>
      <c r="I20" s="351">
        <v>0</v>
      </c>
      <c r="J20" s="381">
        <v>0</v>
      </c>
      <c r="K20" s="382"/>
      <c r="L20" s="382">
        <v>0</v>
      </c>
      <c r="M20" s="382"/>
      <c r="N20" s="382"/>
      <c r="O20" s="383">
        <v>0</v>
      </c>
      <c r="P20" s="383">
        <v>0</v>
      </c>
      <c r="Q20" s="383"/>
      <c r="R20" s="384"/>
      <c r="S20" s="385" t="e">
        <f t="shared" si="0"/>
        <v>#DIV/0!</v>
      </c>
      <c r="T20" s="1172">
        <f>IF(P20+Q20+R20=0,"",S20/$S$548*100)</f>
      </c>
    </row>
    <row r="21" spans="1:20" ht="13.5" customHeight="1">
      <c r="A21" s="1226" t="s">
        <v>672</v>
      </c>
      <c r="B21" s="1226" t="s">
        <v>371</v>
      </c>
      <c r="C21" s="6" t="s">
        <v>221</v>
      </c>
      <c r="D21" s="11">
        <v>7</v>
      </c>
      <c r="E21" s="11">
        <v>6</v>
      </c>
      <c r="F21" s="251">
        <v>4</v>
      </c>
      <c r="G21" s="10">
        <v>3</v>
      </c>
      <c r="H21" s="10">
        <v>8</v>
      </c>
      <c r="I21" s="351">
        <v>7</v>
      </c>
      <c r="J21" s="381">
        <v>6</v>
      </c>
      <c r="K21" s="382">
        <v>7</v>
      </c>
      <c r="L21" s="382">
        <v>2</v>
      </c>
      <c r="M21" s="382">
        <v>4</v>
      </c>
      <c r="N21" s="382">
        <v>3</v>
      </c>
      <c r="O21" s="383">
        <v>7</v>
      </c>
      <c r="P21" s="383">
        <v>11</v>
      </c>
      <c r="Q21" s="383">
        <v>2</v>
      </c>
      <c r="R21" s="384">
        <v>4</v>
      </c>
      <c r="S21" s="385">
        <f t="shared" si="0"/>
        <v>3</v>
      </c>
      <c r="T21" s="1173">
        <f>IF(P21+Q21+R21=0,"",S21/$S$547*100)</f>
        <v>0.004059787131828054</v>
      </c>
    </row>
    <row r="22" spans="1:20" ht="13.5" customHeight="1">
      <c r="A22" s="1227"/>
      <c r="B22" s="1227"/>
      <c r="C22" s="8" t="s">
        <v>222</v>
      </c>
      <c r="D22" s="9">
        <v>7</v>
      </c>
      <c r="E22" s="11">
        <v>6</v>
      </c>
      <c r="F22" s="251">
        <v>4</v>
      </c>
      <c r="G22" s="10">
        <v>3</v>
      </c>
      <c r="H22" s="10">
        <v>8</v>
      </c>
      <c r="I22" s="351">
        <v>7</v>
      </c>
      <c r="J22" s="381">
        <v>6</v>
      </c>
      <c r="K22" s="382">
        <v>7</v>
      </c>
      <c r="L22" s="382">
        <v>2</v>
      </c>
      <c r="M22" s="382">
        <v>4</v>
      </c>
      <c r="N22" s="382">
        <v>3</v>
      </c>
      <c r="O22" s="383">
        <v>7</v>
      </c>
      <c r="P22" s="383">
        <v>11</v>
      </c>
      <c r="Q22" s="383">
        <v>2</v>
      </c>
      <c r="R22" s="384">
        <v>4</v>
      </c>
      <c r="S22" s="385">
        <f t="shared" si="0"/>
        <v>3</v>
      </c>
      <c r="T22" s="1172">
        <f>IF(P22+Q22+R22=0,"",S22/$S$548*100)</f>
        <v>0.0066322526446107415</v>
      </c>
    </row>
    <row r="23" spans="1:20" ht="13.5" customHeight="1" hidden="1">
      <c r="A23" s="1226" t="s">
        <v>673</v>
      </c>
      <c r="B23" s="1226" t="s">
        <v>372</v>
      </c>
      <c r="C23" s="6" t="s">
        <v>221</v>
      </c>
      <c r="D23" s="11">
        <v>0</v>
      </c>
      <c r="E23" s="11">
        <v>0</v>
      </c>
      <c r="F23" s="251">
        <v>0</v>
      </c>
      <c r="G23" s="10">
        <v>0</v>
      </c>
      <c r="H23" s="10">
        <v>0</v>
      </c>
      <c r="I23" s="351">
        <v>0</v>
      </c>
      <c r="J23" s="381">
        <v>1</v>
      </c>
      <c r="K23" s="382"/>
      <c r="L23" s="382">
        <v>0</v>
      </c>
      <c r="M23" s="382"/>
      <c r="N23" s="382">
        <v>2</v>
      </c>
      <c r="O23" s="383">
        <v>0</v>
      </c>
      <c r="P23" s="383">
        <v>1</v>
      </c>
      <c r="Q23" s="383"/>
      <c r="R23" s="384"/>
      <c r="S23" s="385" t="e">
        <f t="shared" si="0"/>
        <v>#DIV/0!</v>
      </c>
      <c r="T23" s="1173"/>
    </row>
    <row r="24" spans="1:20" ht="13.5" customHeight="1" hidden="1">
      <c r="A24" s="1227"/>
      <c r="B24" s="1227"/>
      <c r="C24" s="8" t="s">
        <v>222</v>
      </c>
      <c r="D24" s="9">
        <v>0</v>
      </c>
      <c r="E24" s="11">
        <v>0</v>
      </c>
      <c r="F24" s="251">
        <v>0</v>
      </c>
      <c r="G24" s="10">
        <v>0</v>
      </c>
      <c r="H24" s="10">
        <v>0</v>
      </c>
      <c r="I24" s="351">
        <v>0</v>
      </c>
      <c r="J24" s="381">
        <v>1</v>
      </c>
      <c r="K24" s="382"/>
      <c r="L24" s="382">
        <v>0</v>
      </c>
      <c r="M24" s="382"/>
      <c r="N24" s="382">
        <v>2</v>
      </c>
      <c r="O24" s="383">
        <v>0</v>
      </c>
      <c r="P24" s="383">
        <v>1</v>
      </c>
      <c r="Q24" s="383"/>
      <c r="R24" s="384"/>
      <c r="S24" s="385" t="e">
        <f t="shared" si="0"/>
        <v>#DIV/0!</v>
      </c>
      <c r="T24" s="1172"/>
    </row>
    <row r="25" spans="1:20" ht="13.5" customHeight="1">
      <c r="A25" s="1226" t="s">
        <v>674</v>
      </c>
      <c r="B25" s="1226" t="s">
        <v>373</v>
      </c>
      <c r="C25" s="6" t="s">
        <v>221</v>
      </c>
      <c r="D25" s="11">
        <v>0</v>
      </c>
      <c r="E25" s="11">
        <v>0</v>
      </c>
      <c r="F25" s="251">
        <v>7</v>
      </c>
      <c r="G25" s="10">
        <v>1</v>
      </c>
      <c r="H25" s="10">
        <v>0</v>
      </c>
      <c r="I25" s="351">
        <v>1</v>
      </c>
      <c r="J25" s="381">
        <v>1</v>
      </c>
      <c r="K25" s="382">
        <v>1</v>
      </c>
      <c r="L25" s="382">
        <v>0</v>
      </c>
      <c r="M25" s="382"/>
      <c r="N25" s="382"/>
      <c r="O25" s="383">
        <v>1</v>
      </c>
      <c r="P25" s="383">
        <v>2</v>
      </c>
      <c r="Q25" s="383"/>
      <c r="R25" s="384">
        <v>2</v>
      </c>
      <c r="S25" s="385">
        <f t="shared" si="0"/>
        <v>2</v>
      </c>
      <c r="T25" s="1173">
        <f>IF(P25+Q25+R25=0,"",S25/$S$547*100)</f>
        <v>0.0027065247545520364</v>
      </c>
    </row>
    <row r="26" spans="1:20" ht="13.5" customHeight="1">
      <c r="A26" s="1227"/>
      <c r="B26" s="1227"/>
      <c r="C26" s="8" t="s">
        <v>222</v>
      </c>
      <c r="D26" s="9">
        <v>0</v>
      </c>
      <c r="E26" s="11">
        <v>0</v>
      </c>
      <c r="F26" s="251">
        <v>7</v>
      </c>
      <c r="G26" s="10">
        <v>1</v>
      </c>
      <c r="H26" s="10">
        <v>0</v>
      </c>
      <c r="I26" s="351">
        <v>1</v>
      </c>
      <c r="J26" s="381">
        <v>1</v>
      </c>
      <c r="K26" s="382">
        <v>1</v>
      </c>
      <c r="L26" s="382">
        <v>0</v>
      </c>
      <c r="M26" s="382"/>
      <c r="N26" s="382"/>
      <c r="O26" s="383">
        <v>1</v>
      </c>
      <c r="P26" s="383">
        <v>2</v>
      </c>
      <c r="Q26" s="383"/>
      <c r="R26" s="384">
        <v>2</v>
      </c>
      <c r="S26" s="385">
        <f t="shared" si="0"/>
        <v>2</v>
      </c>
      <c r="T26" s="1172">
        <f>IF(P26+Q26+R26=0,"",S26/$S$548*100)</f>
        <v>0.0044215017630738285</v>
      </c>
    </row>
    <row r="27" spans="1:20" ht="13.5" customHeight="1">
      <c r="A27" s="1226" t="s">
        <v>675</v>
      </c>
      <c r="B27" s="1226" t="s">
        <v>374</v>
      </c>
      <c r="C27" s="6" t="s">
        <v>221</v>
      </c>
      <c r="D27" s="11">
        <v>13</v>
      </c>
      <c r="E27" s="11">
        <v>6</v>
      </c>
      <c r="F27" s="251">
        <v>2</v>
      </c>
      <c r="G27" s="10">
        <v>2</v>
      </c>
      <c r="H27" s="10">
        <v>12</v>
      </c>
      <c r="I27" s="351">
        <v>8</v>
      </c>
      <c r="J27" s="381">
        <v>5</v>
      </c>
      <c r="K27" s="382">
        <v>6</v>
      </c>
      <c r="L27" s="382">
        <v>169</v>
      </c>
      <c r="M27" s="382">
        <v>739</v>
      </c>
      <c r="N27" s="382">
        <v>872</v>
      </c>
      <c r="O27" s="383">
        <v>810</v>
      </c>
      <c r="P27" s="383">
        <v>750</v>
      </c>
      <c r="Q27" s="383">
        <v>684</v>
      </c>
      <c r="R27" s="384">
        <v>589</v>
      </c>
      <c r="S27" s="385">
        <f t="shared" si="0"/>
        <v>636.5</v>
      </c>
      <c r="T27" s="1173">
        <f>IF(P27+Q27+R27=0,"",S27/$S$547*100)</f>
        <v>0.8613515031361856</v>
      </c>
    </row>
    <row r="28" spans="1:20" ht="13.5" customHeight="1">
      <c r="A28" s="1227"/>
      <c r="B28" s="1227"/>
      <c r="C28" s="8" t="s">
        <v>222</v>
      </c>
      <c r="D28" s="9">
        <v>13</v>
      </c>
      <c r="E28" s="11">
        <v>6</v>
      </c>
      <c r="F28" s="251">
        <v>2</v>
      </c>
      <c r="G28" s="10">
        <v>2</v>
      </c>
      <c r="H28" s="10">
        <v>11</v>
      </c>
      <c r="I28" s="351">
        <v>8</v>
      </c>
      <c r="J28" s="381">
        <v>5</v>
      </c>
      <c r="K28" s="382">
        <v>6</v>
      </c>
      <c r="L28" s="382">
        <v>166</v>
      </c>
      <c r="M28" s="382">
        <v>685</v>
      </c>
      <c r="N28" s="382">
        <v>829</v>
      </c>
      <c r="O28" s="383">
        <v>758</v>
      </c>
      <c r="P28" s="383">
        <v>721</v>
      </c>
      <c r="Q28" s="383">
        <v>654</v>
      </c>
      <c r="R28" s="384">
        <v>563</v>
      </c>
      <c r="S28" s="385">
        <f t="shared" si="0"/>
        <v>608.5</v>
      </c>
      <c r="T28" s="1172">
        <f>IF(P28+Q28+R28=0,"",S28/$S$548*100)</f>
        <v>1.345241911415212</v>
      </c>
    </row>
    <row r="29" spans="1:20" ht="13.5" customHeight="1">
      <c r="A29" s="1226" t="s">
        <v>676</v>
      </c>
      <c r="B29" s="1226" t="s">
        <v>375</v>
      </c>
      <c r="C29" s="6" t="s">
        <v>221</v>
      </c>
      <c r="D29" s="11">
        <v>1109</v>
      </c>
      <c r="E29" s="11">
        <v>1054</v>
      </c>
      <c r="F29" s="251">
        <v>1009</v>
      </c>
      <c r="G29" s="10">
        <v>1217</v>
      </c>
      <c r="H29" s="10">
        <v>1246</v>
      </c>
      <c r="I29" s="351">
        <v>1249</v>
      </c>
      <c r="J29" s="381">
        <v>1153</v>
      </c>
      <c r="K29" s="382">
        <v>1153</v>
      </c>
      <c r="L29" s="382">
        <v>1069</v>
      </c>
      <c r="M29" s="382">
        <v>1093</v>
      </c>
      <c r="N29" s="382">
        <v>1128</v>
      </c>
      <c r="O29" s="383">
        <v>1059</v>
      </c>
      <c r="P29" s="383">
        <v>986</v>
      </c>
      <c r="Q29" s="383">
        <v>873</v>
      </c>
      <c r="R29" s="384">
        <v>903</v>
      </c>
      <c r="S29" s="385">
        <f t="shared" si="0"/>
        <v>888</v>
      </c>
      <c r="T29" s="1173">
        <f>IF(P29+Q29+R29=0,"",S29/$S$547*100)</f>
        <v>1.2016969910211042</v>
      </c>
    </row>
    <row r="30" spans="1:20" ht="13.5" customHeight="1">
      <c r="A30" s="1227"/>
      <c r="B30" s="1227"/>
      <c r="C30" s="8" t="s">
        <v>222</v>
      </c>
      <c r="D30" s="9">
        <v>1003</v>
      </c>
      <c r="E30" s="11">
        <v>946</v>
      </c>
      <c r="F30" s="251">
        <v>926</v>
      </c>
      <c r="G30" s="10">
        <v>1124</v>
      </c>
      <c r="H30" s="10">
        <v>1140</v>
      </c>
      <c r="I30" s="351">
        <v>1134</v>
      </c>
      <c r="J30" s="381">
        <v>1042</v>
      </c>
      <c r="K30" s="382">
        <v>1029</v>
      </c>
      <c r="L30" s="382">
        <v>979</v>
      </c>
      <c r="M30" s="382">
        <v>974</v>
      </c>
      <c r="N30" s="382">
        <v>1003</v>
      </c>
      <c r="O30" s="383">
        <v>961</v>
      </c>
      <c r="P30" s="383">
        <v>909</v>
      </c>
      <c r="Q30" s="383">
        <v>788</v>
      </c>
      <c r="R30" s="384">
        <v>798</v>
      </c>
      <c r="S30" s="385">
        <f t="shared" si="0"/>
        <v>793</v>
      </c>
      <c r="T30" s="1172">
        <f>IF(P30+Q30+R30=0,"",S30/$S$548*100)</f>
        <v>1.7531254490587729</v>
      </c>
    </row>
    <row r="31" spans="1:20" ht="13.5" customHeight="1">
      <c r="A31" s="1226" t="s">
        <v>677</v>
      </c>
      <c r="B31" s="1249" t="s">
        <v>376</v>
      </c>
      <c r="C31" s="6" t="s">
        <v>221</v>
      </c>
      <c r="D31" s="11">
        <v>16</v>
      </c>
      <c r="E31" s="11">
        <v>17</v>
      </c>
      <c r="F31" s="251">
        <v>18</v>
      </c>
      <c r="G31" s="10">
        <v>7</v>
      </c>
      <c r="H31" s="10">
        <v>19</v>
      </c>
      <c r="I31" s="351">
        <v>5</v>
      </c>
      <c r="J31" s="381">
        <v>8</v>
      </c>
      <c r="K31" s="382">
        <v>7</v>
      </c>
      <c r="L31" s="382">
        <v>5</v>
      </c>
      <c r="M31" s="382">
        <v>7</v>
      </c>
      <c r="N31" s="382">
        <v>6</v>
      </c>
      <c r="O31" s="383">
        <v>6</v>
      </c>
      <c r="P31" s="383">
        <v>3</v>
      </c>
      <c r="Q31" s="383">
        <v>3</v>
      </c>
      <c r="R31" s="384">
        <v>3</v>
      </c>
      <c r="S31" s="385">
        <f t="shared" si="0"/>
        <v>3</v>
      </c>
      <c r="T31" s="1173">
        <f>IF(P31+Q31+R31=0,"",S31/$S$547*100)</f>
        <v>0.004059787131828054</v>
      </c>
    </row>
    <row r="32" spans="1:20" ht="13.5" customHeight="1">
      <c r="A32" s="1227"/>
      <c r="B32" s="1250"/>
      <c r="C32" s="8" t="s">
        <v>222</v>
      </c>
      <c r="D32" s="9">
        <v>16</v>
      </c>
      <c r="E32" s="11">
        <v>18</v>
      </c>
      <c r="F32" s="251">
        <v>18</v>
      </c>
      <c r="G32" s="10">
        <v>7</v>
      </c>
      <c r="H32" s="10">
        <v>19</v>
      </c>
      <c r="I32" s="351">
        <v>5</v>
      </c>
      <c r="J32" s="381">
        <v>8</v>
      </c>
      <c r="K32" s="382">
        <v>6</v>
      </c>
      <c r="L32" s="382">
        <v>5</v>
      </c>
      <c r="M32" s="382">
        <v>7</v>
      </c>
      <c r="N32" s="382">
        <v>6</v>
      </c>
      <c r="O32" s="383">
        <v>6</v>
      </c>
      <c r="P32" s="383">
        <v>3</v>
      </c>
      <c r="Q32" s="383">
        <v>3</v>
      </c>
      <c r="R32" s="384">
        <v>3</v>
      </c>
      <c r="S32" s="385">
        <f t="shared" si="0"/>
        <v>3</v>
      </c>
      <c r="T32" s="1172">
        <f>IF(P32+Q32+R32=0,"",S32/$S$548*100)</f>
        <v>0.0066322526446107415</v>
      </c>
    </row>
    <row r="33" spans="1:20" ht="13.5" customHeight="1">
      <c r="A33" s="1226" t="s">
        <v>678</v>
      </c>
      <c r="B33" s="1226" t="s">
        <v>377</v>
      </c>
      <c r="C33" s="6" t="s">
        <v>221</v>
      </c>
      <c r="D33" s="9">
        <v>17</v>
      </c>
      <c r="E33" s="9">
        <v>16</v>
      </c>
      <c r="F33" s="9">
        <v>24</v>
      </c>
      <c r="G33" s="9">
        <v>20</v>
      </c>
      <c r="H33" s="9">
        <v>21</v>
      </c>
      <c r="I33" s="9">
        <v>22</v>
      </c>
      <c r="J33" s="386">
        <v>17</v>
      </c>
      <c r="K33" s="387">
        <v>25</v>
      </c>
      <c r="L33" s="388">
        <v>23</v>
      </c>
      <c r="M33" s="388">
        <v>28</v>
      </c>
      <c r="N33" s="388">
        <v>24</v>
      </c>
      <c r="O33" s="388">
        <v>19</v>
      </c>
      <c r="P33" s="388">
        <v>18</v>
      </c>
      <c r="Q33" s="388">
        <v>36</v>
      </c>
      <c r="R33" s="389">
        <v>24</v>
      </c>
      <c r="S33" s="390">
        <f t="shared" si="0"/>
        <v>30</v>
      </c>
      <c r="T33" s="1172">
        <f>IF(P33+Q33+R33=0,"",S33/$S$547*100)</f>
        <v>0.04059787131828054</v>
      </c>
    </row>
    <row r="34" spans="1:20" ht="13.5" customHeight="1">
      <c r="A34" s="1227"/>
      <c r="B34" s="1227"/>
      <c r="C34" s="8" t="s">
        <v>222</v>
      </c>
      <c r="D34" s="9">
        <v>16</v>
      </c>
      <c r="E34" s="9">
        <v>15</v>
      </c>
      <c r="F34" s="9">
        <v>24</v>
      </c>
      <c r="G34" s="9">
        <v>20</v>
      </c>
      <c r="H34" s="9">
        <v>19</v>
      </c>
      <c r="I34" s="9">
        <v>22</v>
      </c>
      <c r="J34" s="386">
        <v>17</v>
      </c>
      <c r="K34" s="387">
        <v>25</v>
      </c>
      <c r="L34" s="388">
        <v>22</v>
      </c>
      <c r="M34" s="388">
        <v>28</v>
      </c>
      <c r="N34" s="388">
        <v>24</v>
      </c>
      <c r="O34" s="388">
        <v>19</v>
      </c>
      <c r="P34" s="388">
        <v>16</v>
      </c>
      <c r="Q34" s="388">
        <v>36</v>
      </c>
      <c r="R34" s="389">
        <v>23</v>
      </c>
      <c r="S34" s="390">
        <f t="shared" si="0"/>
        <v>29.5</v>
      </c>
      <c r="T34" s="1172">
        <f>IF(P34+Q34+R34=0,"",S34/$S$548*100)</f>
        <v>0.06521715100533897</v>
      </c>
    </row>
    <row r="35" spans="1:20" ht="13.5" customHeight="1">
      <c r="A35" s="1226" t="s">
        <v>114</v>
      </c>
      <c r="B35" s="1228" t="s">
        <v>378</v>
      </c>
      <c r="C35" s="6" t="s">
        <v>221</v>
      </c>
      <c r="D35" s="9">
        <v>17</v>
      </c>
      <c r="E35" s="9">
        <v>16</v>
      </c>
      <c r="F35" s="9">
        <v>24</v>
      </c>
      <c r="G35" s="9"/>
      <c r="H35" s="9"/>
      <c r="I35" s="9"/>
      <c r="J35" s="386"/>
      <c r="K35" s="387"/>
      <c r="L35" s="388">
        <v>8</v>
      </c>
      <c r="M35" s="388">
        <v>43</v>
      </c>
      <c r="N35" s="388">
        <v>78</v>
      </c>
      <c r="O35" s="388">
        <v>58</v>
      </c>
      <c r="P35" s="388">
        <v>56</v>
      </c>
      <c r="Q35" s="388">
        <v>58</v>
      </c>
      <c r="R35" s="389">
        <v>30</v>
      </c>
      <c r="S35" s="390">
        <f t="shared" si="0"/>
        <v>44</v>
      </c>
      <c r="T35" s="1172">
        <f>IF(P35+Q35+R35=0,"",S35/$S$547*100)</f>
        <v>0.0595435446001448</v>
      </c>
    </row>
    <row r="36" spans="1:20" ht="13.5" customHeight="1">
      <c r="A36" s="1227"/>
      <c r="B36" s="1229"/>
      <c r="C36" s="8" t="s">
        <v>222</v>
      </c>
      <c r="D36" s="9">
        <v>16</v>
      </c>
      <c r="E36" s="9">
        <v>15</v>
      </c>
      <c r="F36" s="9">
        <v>24</v>
      </c>
      <c r="G36" s="9"/>
      <c r="H36" s="9"/>
      <c r="I36" s="9"/>
      <c r="J36" s="386"/>
      <c r="K36" s="387"/>
      <c r="L36" s="388">
        <v>8</v>
      </c>
      <c r="M36" s="388">
        <v>43</v>
      </c>
      <c r="N36" s="388">
        <v>74</v>
      </c>
      <c r="O36" s="388">
        <v>58</v>
      </c>
      <c r="P36" s="388">
        <v>52</v>
      </c>
      <c r="Q36" s="388">
        <v>54</v>
      </c>
      <c r="R36" s="389">
        <v>30</v>
      </c>
      <c r="S36" s="390">
        <f t="shared" si="0"/>
        <v>42</v>
      </c>
      <c r="T36" s="1172">
        <f>IF(P36+Q36+R36=0,"",S36/$S$548*100)</f>
        <v>0.09285153702455039</v>
      </c>
    </row>
    <row r="37" spans="1:20" ht="13.5" customHeight="1">
      <c r="A37" s="1226" t="s">
        <v>679</v>
      </c>
      <c r="B37" s="1226" t="s">
        <v>379</v>
      </c>
      <c r="C37" s="6" t="s">
        <v>221</v>
      </c>
      <c r="D37" s="9">
        <v>26</v>
      </c>
      <c r="E37" s="9">
        <v>17</v>
      </c>
      <c r="F37" s="9">
        <v>18</v>
      </c>
      <c r="G37" s="9">
        <v>11</v>
      </c>
      <c r="H37" s="9">
        <v>9</v>
      </c>
      <c r="I37" s="9">
        <v>18</v>
      </c>
      <c r="J37" s="386">
        <v>7</v>
      </c>
      <c r="K37" s="387">
        <v>8</v>
      </c>
      <c r="L37" s="388">
        <v>8</v>
      </c>
      <c r="M37" s="388">
        <v>20</v>
      </c>
      <c r="N37" s="388">
        <v>13</v>
      </c>
      <c r="O37" s="388">
        <v>3</v>
      </c>
      <c r="P37" s="388">
        <v>5</v>
      </c>
      <c r="Q37" s="388">
        <v>2</v>
      </c>
      <c r="R37" s="389">
        <v>3</v>
      </c>
      <c r="S37" s="390">
        <f t="shared" si="0"/>
        <v>2.5</v>
      </c>
      <c r="T37" s="1172">
        <f>IF(P37+Q37+R37=0,"",S37/$S$547*100)</f>
        <v>0.0033831559431900453</v>
      </c>
    </row>
    <row r="38" spans="1:20" ht="13.5" customHeight="1">
      <c r="A38" s="1227"/>
      <c r="B38" s="1227"/>
      <c r="C38" s="8" t="s">
        <v>222</v>
      </c>
      <c r="D38" s="9">
        <v>27</v>
      </c>
      <c r="E38" s="9">
        <v>17</v>
      </c>
      <c r="F38" s="9">
        <v>19</v>
      </c>
      <c r="G38" s="9">
        <v>12</v>
      </c>
      <c r="H38" s="9">
        <v>9</v>
      </c>
      <c r="I38" s="9">
        <v>18</v>
      </c>
      <c r="J38" s="386">
        <v>7</v>
      </c>
      <c r="K38" s="387">
        <v>8</v>
      </c>
      <c r="L38" s="388">
        <v>8</v>
      </c>
      <c r="M38" s="388">
        <v>20</v>
      </c>
      <c r="N38" s="388">
        <v>13</v>
      </c>
      <c r="O38" s="388">
        <v>3</v>
      </c>
      <c r="P38" s="388">
        <v>5</v>
      </c>
      <c r="Q38" s="388">
        <v>2</v>
      </c>
      <c r="R38" s="389">
        <v>3</v>
      </c>
      <c r="S38" s="390">
        <f t="shared" si="0"/>
        <v>2.5</v>
      </c>
      <c r="T38" s="1172">
        <f>IF(P38+Q38+R38=0,"",S38/$S$548*100)</f>
        <v>0.0055268772038422845</v>
      </c>
    </row>
    <row r="39" spans="1:20" ht="13.5" customHeight="1">
      <c r="A39" s="1226" t="s">
        <v>680</v>
      </c>
      <c r="B39" s="1226" t="s">
        <v>380</v>
      </c>
      <c r="C39" s="6" t="s">
        <v>221</v>
      </c>
      <c r="D39" s="9">
        <v>3</v>
      </c>
      <c r="E39" s="9">
        <v>0</v>
      </c>
      <c r="F39" s="9">
        <v>5</v>
      </c>
      <c r="G39" s="9">
        <v>3</v>
      </c>
      <c r="H39" s="9">
        <v>3</v>
      </c>
      <c r="I39" s="9">
        <v>4</v>
      </c>
      <c r="J39" s="386">
        <v>8</v>
      </c>
      <c r="K39" s="387">
        <v>4</v>
      </c>
      <c r="L39" s="388">
        <v>5</v>
      </c>
      <c r="M39" s="388">
        <v>7</v>
      </c>
      <c r="N39" s="388">
        <v>7</v>
      </c>
      <c r="O39" s="388">
        <v>3</v>
      </c>
      <c r="P39" s="388">
        <v>3</v>
      </c>
      <c r="Q39" s="388">
        <v>2</v>
      </c>
      <c r="R39" s="389">
        <v>1</v>
      </c>
      <c r="S39" s="390">
        <f t="shared" si="0"/>
        <v>1.5</v>
      </c>
      <c r="T39" s="1172">
        <f>IF(P39+Q39+R39=0,"",S39/$S$547*100)</f>
        <v>0.002029893565914027</v>
      </c>
    </row>
    <row r="40" spans="1:20" ht="13.5" customHeight="1" thickBot="1">
      <c r="A40" s="1227"/>
      <c r="B40" s="1227"/>
      <c r="C40" s="8" t="s">
        <v>222</v>
      </c>
      <c r="D40" s="9">
        <v>3</v>
      </c>
      <c r="E40" s="9">
        <v>0</v>
      </c>
      <c r="F40" s="9">
        <v>5</v>
      </c>
      <c r="G40" s="9">
        <v>3</v>
      </c>
      <c r="H40" s="9">
        <v>3</v>
      </c>
      <c r="I40" s="9">
        <v>4</v>
      </c>
      <c r="J40" s="386">
        <v>8</v>
      </c>
      <c r="K40" s="387">
        <v>4</v>
      </c>
      <c r="L40" s="388">
        <v>5</v>
      </c>
      <c r="M40" s="388">
        <v>7</v>
      </c>
      <c r="N40" s="388">
        <v>7</v>
      </c>
      <c r="O40" s="388">
        <v>3</v>
      </c>
      <c r="P40" s="388">
        <v>3</v>
      </c>
      <c r="Q40" s="388">
        <v>2</v>
      </c>
      <c r="R40" s="389">
        <v>1</v>
      </c>
      <c r="S40" s="390">
        <f t="shared" si="0"/>
        <v>1.5</v>
      </c>
      <c r="T40" s="1172">
        <f>IF(P40+Q40+R40=0,"",S40/$S$548*100)</f>
        <v>0.0033161263223053707</v>
      </c>
    </row>
    <row r="41" spans="1:20" ht="13.5" customHeight="1" hidden="1">
      <c r="A41" s="1226" t="s">
        <v>681</v>
      </c>
      <c r="B41" s="1228" t="s">
        <v>381</v>
      </c>
      <c r="C41" s="6" t="s">
        <v>221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386">
        <v>0</v>
      </c>
      <c r="K41" s="387"/>
      <c r="L41" s="388"/>
      <c r="M41" s="388"/>
      <c r="N41" s="388"/>
      <c r="O41" s="388">
        <v>0</v>
      </c>
      <c r="P41" s="388">
        <v>0</v>
      </c>
      <c r="Q41" s="388"/>
      <c r="R41" s="389"/>
      <c r="S41" s="390" t="e">
        <f t="shared" si="0"/>
        <v>#DIV/0!</v>
      </c>
      <c r="T41" s="1172">
        <f>IF(P41+Q41+R41=0,"",S41/$S$547*100)</f>
      </c>
    </row>
    <row r="42" spans="1:20" ht="13.5" customHeight="1" hidden="1" thickBot="1">
      <c r="A42" s="1242"/>
      <c r="B42" s="1243"/>
      <c r="C42" s="8" t="s">
        <v>222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1</v>
      </c>
      <c r="J42" s="391"/>
      <c r="K42" s="392"/>
      <c r="L42" s="393"/>
      <c r="M42" s="393"/>
      <c r="N42" s="393"/>
      <c r="O42" s="393">
        <v>0</v>
      </c>
      <c r="P42" s="393">
        <v>0</v>
      </c>
      <c r="Q42" s="393"/>
      <c r="R42" s="394"/>
      <c r="S42" s="395" t="e">
        <f t="shared" si="0"/>
        <v>#DIV/0!</v>
      </c>
      <c r="T42" s="1174">
        <f>IF(P42+Q42+R42=0,"",S42/$S$548*100)</f>
      </c>
    </row>
    <row r="43" spans="1:25" s="15" customFormat="1" ht="13.5" customHeight="1">
      <c r="A43" s="1238" t="s">
        <v>382</v>
      </c>
      <c r="B43" s="1239"/>
      <c r="C43" s="286" t="s">
        <v>221</v>
      </c>
      <c r="D43" s="287">
        <v>545</v>
      </c>
      <c r="E43" s="287">
        <v>992</v>
      </c>
      <c r="F43" s="287">
        <v>1200</v>
      </c>
      <c r="G43" s="287">
        <v>1863</v>
      </c>
      <c r="H43" s="287">
        <v>2369</v>
      </c>
      <c r="I43" s="287">
        <v>2691</v>
      </c>
      <c r="J43" s="396">
        <v>3094</v>
      </c>
      <c r="K43" s="397">
        <v>3488</v>
      </c>
      <c r="L43" s="398">
        <v>3599</v>
      </c>
      <c r="M43" s="398">
        <v>3336</v>
      </c>
      <c r="N43" s="398">
        <v>3448</v>
      </c>
      <c r="O43" s="398">
        <v>3273</v>
      </c>
      <c r="P43" s="398">
        <v>2992</v>
      </c>
      <c r="Q43" s="398">
        <v>2546</v>
      </c>
      <c r="R43" s="399">
        <v>1977</v>
      </c>
      <c r="S43" s="400">
        <f t="shared" si="0"/>
        <v>2261.5</v>
      </c>
      <c r="T43" s="1175">
        <f>IF(P43+Q43+R43=0,"",S43/$S$547*100)</f>
        <v>3.060402866209715</v>
      </c>
      <c r="V43"/>
      <c r="W43"/>
      <c r="X43"/>
      <c r="Y43"/>
    </row>
    <row r="44" spans="1:25" s="15" customFormat="1" ht="13.5" customHeight="1" thickBot="1">
      <c r="A44" s="1240"/>
      <c r="B44" s="1241"/>
      <c r="C44" s="288" t="s">
        <v>222</v>
      </c>
      <c r="D44" s="16">
        <v>523</v>
      </c>
      <c r="E44" s="16">
        <v>964</v>
      </c>
      <c r="F44" s="16">
        <v>1131</v>
      </c>
      <c r="G44" s="16">
        <v>1728</v>
      </c>
      <c r="H44" s="16">
        <v>2306</v>
      </c>
      <c r="I44" s="16">
        <v>2582</v>
      </c>
      <c r="J44" s="401">
        <v>2993</v>
      </c>
      <c r="K44" s="402">
        <v>3401</v>
      </c>
      <c r="L44" s="402">
        <v>3500</v>
      </c>
      <c r="M44" s="402">
        <v>3235</v>
      </c>
      <c r="N44" s="402">
        <v>3342</v>
      </c>
      <c r="O44" s="402">
        <v>3189</v>
      </c>
      <c r="P44" s="402">
        <v>2917</v>
      </c>
      <c r="Q44" s="402">
        <v>2476</v>
      </c>
      <c r="R44" s="403">
        <v>1912</v>
      </c>
      <c r="S44" s="404">
        <f t="shared" si="0"/>
        <v>2194</v>
      </c>
      <c r="T44" s="1176">
        <f>IF(P44+Q44+R44=0,"",S44/$S$548*100)</f>
        <v>4.8503874340919895</v>
      </c>
      <c r="V44"/>
      <c r="W44"/>
      <c r="X44"/>
      <c r="Y44"/>
    </row>
    <row r="45" spans="1:20" ht="13.5" customHeight="1">
      <c r="A45" s="1226" t="s">
        <v>682</v>
      </c>
      <c r="B45" s="1228" t="s">
        <v>383</v>
      </c>
      <c r="C45" s="6" t="s">
        <v>221</v>
      </c>
      <c r="D45" s="9">
        <v>0</v>
      </c>
      <c r="E45" s="9">
        <v>2</v>
      </c>
      <c r="F45" s="9">
        <v>0</v>
      </c>
      <c r="G45" s="9">
        <v>0</v>
      </c>
      <c r="H45" s="9">
        <v>0</v>
      </c>
      <c r="I45" s="9">
        <v>0</v>
      </c>
      <c r="J45" s="386">
        <v>1</v>
      </c>
      <c r="K45" s="405"/>
      <c r="L45" s="405"/>
      <c r="M45" s="405">
        <v>1</v>
      </c>
      <c r="N45" s="405"/>
      <c r="O45" s="388"/>
      <c r="P45" s="388"/>
      <c r="Q45" s="388">
        <v>22</v>
      </c>
      <c r="R45" s="389"/>
      <c r="S45" s="390">
        <f t="shared" si="0"/>
        <v>22</v>
      </c>
      <c r="T45" s="1172">
        <f>IF(P45+Q45+R45=0,"",S45/$S$547*100)</f>
        <v>0.0297717723000724</v>
      </c>
    </row>
    <row r="46" spans="1:20" ht="13.5" customHeight="1">
      <c r="A46" s="1227"/>
      <c r="B46" s="1229"/>
      <c r="C46" s="8" t="s">
        <v>222</v>
      </c>
      <c r="D46" s="9">
        <v>0</v>
      </c>
      <c r="E46" s="9">
        <v>2</v>
      </c>
      <c r="F46" s="9">
        <v>0</v>
      </c>
      <c r="G46" s="9">
        <v>0</v>
      </c>
      <c r="H46" s="9">
        <v>0</v>
      </c>
      <c r="I46" s="9">
        <v>0</v>
      </c>
      <c r="J46" s="386">
        <v>1</v>
      </c>
      <c r="K46" s="405"/>
      <c r="L46" s="405"/>
      <c r="M46" s="405">
        <v>1</v>
      </c>
      <c r="N46" s="405"/>
      <c r="O46" s="388"/>
      <c r="P46" s="388"/>
      <c r="Q46" s="388">
        <v>22</v>
      </c>
      <c r="R46" s="389"/>
      <c r="S46" s="390">
        <f t="shared" si="0"/>
        <v>22</v>
      </c>
      <c r="T46" s="1172">
        <f>IF(P46+Q46+R46=0,"",S46/$S$548*100)</f>
        <v>0.04863651939381211</v>
      </c>
    </row>
    <row r="47" spans="1:20" ht="13.5" customHeight="1" hidden="1">
      <c r="A47" s="1226" t="s">
        <v>683</v>
      </c>
      <c r="B47" s="1228" t="s">
        <v>384</v>
      </c>
      <c r="C47" s="6" t="s">
        <v>221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386">
        <v>1</v>
      </c>
      <c r="K47" s="405"/>
      <c r="L47" s="405">
        <v>3</v>
      </c>
      <c r="M47" s="405"/>
      <c r="N47" s="405">
        <v>1</v>
      </c>
      <c r="O47" s="388"/>
      <c r="P47" s="388"/>
      <c r="Q47" s="388"/>
      <c r="R47" s="389"/>
      <c r="S47" s="390" t="e">
        <f t="shared" si="0"/>
        <v>#DIV/0!</v>
      </c>
      <c r="T47" s="1172">
        <f>IF(P47+Q47+R47=0,"",S47/$S$547*100)</f>
      </c>
    </row>
    <row r="48" spans="1:20" ht="13.5" customHeight="1" hidden="1">
      <c r="A48" s="1227"/>
      <c r="B48" s="1229"/>
      <c r="C48" s="8" t="s">
        <v>222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386">
        <v>1</v>
      </c>
      <c r="K48" s="405"/>
      <c r="L48" s="405">
        <v>3</v>
      </c>
      <c r="M48" s="405"/>
      <c r="N48" s="405">
        <v>1</v>
      </c>
      <c r="O48" s="388"/>
      <c r="P48" s="388"/>
      <c r="Q48" s="388"/>
      <c r="R48" s="389"/>
      <c r="S48" s="390" t="e">
        <f t="shared" si="0"/>
        <v>#DIV/0!</v>
      </c>
      <c r="T48" s="1172">
        <f>IF(P48+Q48+R48=0,"",S48/$S$548*100)</f>
      </c>
    </row>
    <row r="49" spans="1:20" ht="13.5" customHeight="1" hidden="1">
      <c r="A49" s="1226" t="s">
        <v>684</v>
      </c>
      <c r="B49" s="1228" t="s">
        <v>385</v>
      </c>
      <c r="C49" s="6" t="s">
        <v>221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</v>
      </c>
      <c r="J49" s="386">
        <v>0</v>
      </c>
      <c r="K49" s="405"/>
      <c r="L49" s="405"/>
      <c r="M49" s="405"/>
      <c r="N49" s="405"/>
      <c r="O49" s="388"/>
      <c r="P49" s="388"/>
      <c r="Q49" s="388"/>
      <c r="R49" s="389"/>
      <c r="S49" s="390" t="e">
        <f t="shared" si="0"/>
        <v>#DIV/0!</v>
      </c>
      <c r="T49" s="1172">
        <f>IF(P49+Q49+R49=0,"",S49/$S$547*100)</f>
      </c>
    </row>
    <row r="50" spans="1:20" ht="13.5" customHeight="1" hidden="1">
      <c r="A50" s="1227"/>
      <c r="B50" s="1229"/>
      <c r="C50" s="8" t="s">
        <v>222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</v>
      </c>
      <c r="J50" s="386">
        <v>0</v>
      </c>
      <c r="K50" s="405"/>
      <c r="L50" s="405"/>
      <c r="M50" s="405"/>
      <c r="N50" s="405"/>
      <c r="O50" s="388"/>
      <c r="P50" s="388"/>
      <c r="Q50" s="388"/>
      <c r="R50" s="389"/>
      <c r="S50" s="390" t="e">
        <f t="shared" si="0"/>
        <v>#DIV/0!</v>
      </c>
      <c r="T50" s="1172">
        <f>IF(P50+Q50+R50=0,"",S50/$S$548*100)</f>
      </c>
    </row>
    <row r="51" spans="1:20" ht="13.5" customHeight="1" hidden="1">
      <c r="A51" s="1226" t="s">
        <v>685</v>
      </c>
      <c r="B51" s="1228" t="s">
        <v>386</v>
      </c>
      <c r="C51" s="6" t="s">
        <v>221</v>
      </c>
      <c r="D51" s="9">
        <v>1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386">
        <v>0</v>
      </c>
      <c r="K51" s="405"/>
      <c r="L51" s="405"/>
      <c r="M51" s="405"/>
      <c r="N51" s="405"/>
      <c r="O51" s="388"/>
      <c r="P51" s="388"/>
      <c r="Q51" s="388"/>
      <c r="R51" s="389"/>
      <c r="S51" s="390" t="e">
        <f t="shared" si="0"/>
        <v>#DIV/0!</v>
      </c>
      <c r="T51" s="1172">
        <f>IF(P51+Q51+R51=0,"",S51/$S$547*100)</f>
      </c>
    </row>
    <row r="52" spans="1:20" ht="13.5" customHeight="1" hidden="1">
      <c r="A52" s="1227"/>
      <c r="B52" s="1229"/>
      <c r="C52" s="8" t="s">
        <v>222</v>
      </c>
      <c r="D52" s="9">
        <v>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386">
        <v>0</v>
      </c>
      <c r="K52" s="405"/>
      <c r="L52" s="405"/>
      <c r="M52" s="405"/>
      <c r="N52" s="405"/>
      <c r="O52" s="388"/>
      <c r="P52" s="388"/>
      <c r="Q52" s="388"/>
      <c r="R52" s="389"/>
      <c r="S52" s="390" t="e">
        <f t="shared" si="0"/>
        <v>#DIV/0!</v>
      </c>
      <c r="T52" s="1172">
        <f>IF(P52+Q52+R52=0,"",S52/$S$548*100)</f>
      </c>
    </row>
    <row r="53" spans="1:20" ht="13.5" customHeight="1">
      <c r="A53" s="1226" t="s">
        <v>686</v>
      </c>
      <c r="B53" s="1228" t="s">
        <v>387</v>
      </c>
      <c r="C53" s="6" t="s">
        <v>221</v>
      </c>
      <c r="D53" s="9">
        <v>84</v>
      </c>
      <c r="E53" s="9">
        <v>79</v>
      </c>
      <c r="F53" s="9">
        <v>40</v>
      </c>
      <c r="G53" s="9">
        <v>34</v>
      </c>
      <c r="H53" s="9">
        <v>49</v>
      </c>
      <c r="I53" s="9">
        <v>97</v>
      </c>
      <c r="J53" s="386">
        <v>322</v>
      </c>
      <c r="K53" s="405">
        <v>340</v>
      </c>
      <c r="L53" s="405">
        <v>181</v>
      </c>
      <c r="M53" s="405">
        <v>114</v>
      </c>
      <c r="N53" s="405">
        <v>91</v>
      </c>
      <c r="O53" s="388">
        <v>67</v>
      </c>
      <c r="P53" s="388">
        <v>96</v>
      </c>
      <c r="Q53" s="388">
        <v>72</v>
      </c>
      <c r="R53" s="389">
        <v>123</v>
      </c>
      <c r="S53" s="390">
        <f t="shared" si="0"/>
        <v>97.5</v>
      </c>
      <c r="T53" s="1172">
        <f>IF(P53+Q53+R53=0,"",S53/$S$547*100)</f>
        <v>0.13194308178441178</v>
      </c>
    </row>
    <row r="54" spans="1:20" ht="13.5" customHeight="1">
      <c r="A54" s="1227"/>
      <c r="B54" s="1229"/>
      <c r="C54" s="8" t="s">
        <v>222</v>
      </c>
      <c r="D54" s="9">
        <v>84</v>
      </c>
      <c r="E54" s="9">
        <v>78</v>
      </c>
      <c r="F54" s="9">
        <v>40</v>
      </c>
      <c r="G54" s="9">
        <v>34</v>
      </c>
      <c r="H54" s="9">
        <v>49</v>
      </c>
      <c r="I54" s="9">
        <v>96</v>
      </c>
      <c r="J54" s="386">
        <v>322</v>
      </c>
      <c r="K54" s="405">
        <v>340</v>
      </c>
      <c r="L54" s="405">
        <v>181</v>
      </c>
      <c r="M54" s="405">
        <v>114</v>
      </c>
      <c r="N54" s="405">
        <v>88</v>
      </c>
      <c r="O54" s="388">
        <v>68</v>
      </c>
      <c r="P54" s="388">
        <v>96</v>
      </c>
      <c r="Q54" s="388">
        <v>72</v>
      </c>
      <c r="R54" s="389">
        <v>123</v>
      </c>
      <c r="S54" s="390">
        <f t="shared" si="0"/>
        <v>97.5</v>
      </c>
      <c r="T54" s="1172">
        <f>IF(P54+Q54+R54=0,"",S54/$S$548*100)</f>
        <v>0.21554821094984913</v>
      </c>
    </row>
    <row r="55" spans="1:20" ht="13.5" customHeight="1" hidden="1">
      <c r="A55" s="1226" t="s">
        <v>688</v>
      </c>
      <c r="B55" s="1228" t="s">
        <v>388</v>
      </c>
      <c r="C55" s="6" t="s">
        <v>221</v>
      </c>
      <c r="D55" s="9">
        <v>8</v>
      </c>
      <c r="E55" s="9">
        <v>37</v>
      </c>
      <c r="F55" s="9">
        <v>3</v>
      </c>
      <c r="G55" s="9">
        <v>2</v>
      </c>
      <c r="H55" s="9">
        <v>1</v>
      </c>
      <c r="I55" s="9">
        <v>3</v>
      </c>
      <c r="J55" s="386">
        <v>10</v>
      </c>
      <c r="K55" s="405"/>
      <c r="L55" s="405"/>
      <c r="M55" s="405">
        <v>5</v>
      </c>
      <c r="N55" s="405"/>
      <c r="O55" s="388">
        <v>1</v>
      </c>
      <c r="P55" s="388">
        <v>1</v>
      </c>
      <c r="Q55" s="388"/>
      <c r="R55" s="389"/>
      <c r="S55" s="390" t="e">
        <f t="shared" si="0"/>
        <v>#DIV/0!</v>
      </c>
      <c r="T55" s="1172"/>
    </row>
    <row r="56" spans="1:20" ht="13.5" customHeight="1" hidden="1">
      <c r="A56" s="1227"/>
      <c r="B56" s="1229"/>
      <c r="C56" s="8" t="s">
        <v>222</v>
      </c>
      <c r="D56" s="9">
        <v>8</v>
      </c>
      <c r="E56" s="9">
        <v>37</v>
      </c>
      <c r="F56" s="9">
        <v>3</v>
      </c>
      <c r="G56" s="9">
        <v>2</v>
      </c>
      <c r="H56" s="9">
        <v>1</v>
      </c>
      <c r="I56" s="9">
        <v>3</v>
      </c>
      <c r="J56" s="386">
        <v>10</v>
      </c>
      <c r="K56" s="405"/>
      <c r="L56" s="405"/>
      <c r="M56" s="405">
        <v>5</v>
      </c>
      <c r="N56" s="405"/>
      <c r="O56" s="388">
        <v>1</v>
      </c>
      <c r="P56" s="388">
        <v>1</v>
      </c>
      <c r="Q56" s="388"/>
      <c r="R56" s="389"/>
      <c r="S56" s="390" t="e">
        <f t="shared" si="0"/>
        <v>#DIV/0!</v>
      </c>
      <c r="T56" s="1172"/>
    </row>
    <row r="57" spans="1:20" ht="13.5" customHeight="1">
      <c r="A57" s="1249" t="s">
        <v>554</v>
      </c>
      <c r="B57" s="1228" t="s">
        <v>450</v>
      </c>
      <c r="C57" s="6" t="s">
        <v>221</v>
      </c>
      <c r="D57" s="9"/>
      <c r="E57" s="9"/>
      <c r="F57" s="9"/>
      <c r="G57" s="9"/>
      <c r="H57" s="9"/>
      <c r="I57" s="9"/>
      <c r="J57" s="386"/>
      <c r="K57" s="405"/>
      <c r="L57" s="405"/>
      <c r="M57" s="405"/>
      <c r="N57" s="405"/>
      <c r="O57" s="388">
        <v>1</v>
      </c>
      <c r="P57" s="388"/>
      <c r="Q57" s="388">
        <v>1</v>
      </c>
      <c r="R57" s="389"/>
      <c r="S57" s="390">
        <f t="shared" si="0"/>
        <v>1</v>
      </c>
      <c r="T57" s="1172">
        <f>IF(P57+Q57+R57=0,"",S57/$S$547*100)</f>
        <v>0.0013532623772760182</v>
      </c>
    </row>
    <row r="58" spans="1:20" ht="13.5" customHeight="1">
      <c r="A58" s="1250"/>
      <c r="B58" s="1229"/>
      <c r="C58" s="8" t="s">
        <v>222</v>
      </c>
      <c r="D58" s="9"/>
      <c r="E58" s="9"/>
      <c r="F58" s="9"/>
      <c r="G58" s="9"/>
      <c r="H58" s="9"/>
      <c r="I58" s="9"/>
      <c r="J58" s="386"/>
      <c r="K58" s="405"/>
      <c r="L58" s="405"/>
      <c r="M58" s="405"/>
      <c r="N58" s="405"/>
      <c r="O58" s="388">
        <v>1</v>
      </c>
      <c r="P58" s="388"/>
      <c r="Q58" s="388">
        <v>1</v>
      </c>
      <c r="R58" s="389"/>
      <c r="S58" s="390">
        <f t="shared" si="0"/>
        <v>1</v>
      </c>
      <c r="T58" s="1172">
        <f>IF(P58+Q58+R58=0,"",S58/$S$548*100)</f>
        <v>0.0022107508815369143</v>
      </c>
    </row>
    <row r="59" spans="1:20" ht="13.5" customHeight="1" hidden="1">
      <c r="A59" s="1249" t="s">
        <v>555</v>
      </c>
      <c r="B59" s="1228" t="s">
        <v>451</v>
      </c>
      <c r="C59" s="6" t="s">
        <v>221</v>
      </c>
      <c r="D59" s="9"/>
      <c r="E59" s="9"/>
      <c r="F59" s="9"/>
      <c r="G59" s="9"/>
      <c r="H59" s="9"/>
      <c r="I59" s="9"/>
      <c r="J59" s="386"/>
      <c r="K59" s="405"/>
      <c r="L59" s="405"/>
      <c r="M59" s="405"/>
      <c r="N59" s="405"/>
      <c r="O59" s="388">
        <v>1</v>
      </c>
      <c r="P59" s="388"/>
      <c r="Q59" s="388"/>
      <c r="R59" s="389"/>
      <c r="S59" s="390" t="e">
        <f t="shared" si="0"/>
        <v>#DIV/0!</v>
      </c>
      <c r="T59" s="1172">
        <f>IF(P59+Q59+R59=0,"",S59/$S$547*100)</f>
      </c>
    </row>
    <row r="60" spans="1:20" ht="13.5" customHeight="1" hidden="1">
      <c r="A60" s="1250"/>
      <c r="B60" s="1229"/>
      <c r="C60" s="8" t="s">
        <v>222</v>
      </c>
      <c r="D60" s="9"/>
      <c r="E60" s="9"/>
      <c r="F60" s="9"/>
      <c r="G60" s="9"/>
      <c r="H60" s="9"/>
      <c r="I60" s="9"/>
      <c r="J60" s="386"/>
      <c r="K60" s="405"/>
      <c r="L60" s="405"/>
      <c r="M60" s="405"/>
      <c r="N60" s="405"/>
      <c r="O60" s="388">
        <v>1</v>
      </c>
      <c r="P60" s="388"/>
      <c r="Q60" s="388"/>
      <c r="R60" s="389"/>
      <c r="S60" s="390" t="e">
        <f t="shared" si="0"/>
        <v>#DIV/0!</v>
      </c>
      <c r="T60" s="1172">
        <f>IF(P60+Q60+R60=0,"",S60/$S$548*100)</f>
      </c>
    </row>
    <row r="61" spans="1:20" ht="13.5" customHeight="1" hidden="1">
      <c r="A61" s="1226" t="s">
        <v>689</v>
      </c>
      <c r="B61" s="1228" t="s">
        <v>389</v>
      </c>
      <c r="C61" s="6" t="s">
        <v>221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</v>
      </c>
      <c r="J61" s="386">
        <v>0</v>
      </c>
      <c r="K61" s="405">
        <v>10</v>
      </c>
      <c r="L61" s="405"/>
      <c r="M61" s="405">
        <v>1</v>
      </c>
      <c r="N61" s="405"/>
      <c r="O61" s="388">
        <v>12</v>
      </c>
      <c r="P61" s="388"/>
      <c r="Q61" s="388"/>
      <c r="R61" s="389"/>
      <c r="S61" s="390" t="e">
        <f t="shared" si="0"/>
        <v>#DIV/0!</v>
      </c>
      <c r="T61" s="1172">
        <f>IF(P61+Q61+R61=0,"",S61/$S$547*100)</f>
      </c>
    </row>
    <row r="62" spans="1:20" ht="13.5" customHeight="1" hidden="1">
      <c r="A62" s="1227"/>
      <c r="B62" s="1229"/>
      <c r="C62" s="8" t="s">
        <v>222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1</v>
      </c>
      <c r="J62" s="386">
        <v>0</v>
      </c>
      <c r="K62" s="405">
        <v>10</v>
      </c>
      <c r="L62" s="405"/>
      <c r="M62" s="405">
        <v>1</v>
      </c>
      <c r="N62" s="405"/>
      <c r="O62" s="388">
        <v>12</v>
      </c>
      <c r="P62" s="388"/>
      <c r="Q62" s="388"/>
      <c r="R62" s="389"/>
      <c r="S62" s="390" t="e">
        <f t="shared" si="0"/>
        <v>#DIV/0!</v>
      </c>
      <c r="T62" s="1172">
        <f>IF(P62+Q62+R62=0,"",S62/$S$548*100)</f>
      </c>
    </row>
    <row r="63" spans="1:20" ht="13.5" customHeight="1" hidden="1">
      <c r="A63" s="1249" t="s">
        <v>448</v>
      </c>
      <c r="B63" s="1228" t="s">
        <v>452</v>
      </c>
      <c r="C63" s="6" t="s">
        <v>221</v>
      </c>
      <c r="D63" s="9"/>
      <c r="E63" s="9"/>
      <c r="F63" s="9"/>
      <c r="G63" s="9"/>
      <c r="H63" s="9"/>
      <c r="I63" s="9"/>
      <c r="J63" s="386"/>
      <c r="K63" s="405"/>
      <c r="L63" s="405"/>
      <c r="M63" s="405"/>
      <c r="N63" s="405"/>
      <c r="O63" s="388">
        <v>1</v>
      </c>
      <c r="P63" s="388"/>
      <c r="Q63" s="388"/>
      <c r="R63" s="389"/>
      <c r="S63" s="390" t="e">
        <f t="shared" si="0"/>
        <v>#DIV/0!</v>
      </c>
      <c r="T63" s="1172">
        <f>IF(P63+Q63+R63=0,"",S63/$S$547*100)</f>
      </c>
    </row>
    <row r="64" spans="1:20" ht="13.5" customHeight="1" hidden="1">
      <c r="A64" s="1250"/>
      <c r="B64" s="1229"/>
      <c r="C64" s="8" t="s">
        <v>222</v>
      </c>
      <c r="D64" s="9"/>
      <c r="E64" s="9"/>
      <c r="F64" s="9"/>
      <c r="G64" s="9"/>
      <c r="H64" s="9"/>
      <c r="I64" s="9"/>
      <c r="J64" s="386"/>
      <c r="K64" s="405"/>
      <c r="L64" s="405"/>
      <c r="M64" s="405"/>
      <c r="N64" s="405"/>
      <c r="O64" s="388">
        <v>1</v>
      </c>
      <c r="P64" s="388"/>
      <c r="Q64" s="388"/>
      <c r="R64" s="389"/>
      <c r="S64" s="390" t="e">
        <f t="shared" si="0"/>
        <v>#DIV/0!</v>
      </c>
      <c r="T64" s="1172">
        <f>IF(P64+Q64+R64=0,"",S64/$S$548*100)</f>
      </c>
    </row>
    <row r="65" spans="1:20" ht="13.5" customHeight="1" hidden="1">
      <c r="A65" s="1226" t="s">
        <v>690</v>
      </c>
      <c r="B65" s="1228" t="s">
        <v>390</v>
      </c>
      <c r="C65" s="6" t="s">
        <v>221</v>
      </c>
      <c r="D65" s="9">
        <v>0</v>
      </c>
      <c r="E65" s="9">
        <v>0</v>
      </c>
      <c r="F65" s="9">
        <v>2</v>
      </c>
      <c r="G65" s="9">
        <v>1</v>
      </c>
      <c r="H65" s="9">
        <v>0</v>
      </c>
      <c r="I65" s="9">
        <v>0</v>
      </c>
      <c r="J65" s="386">
        <v>1</v>
      </c>
      <c r="K65" s="405">
        <v>1</v>
      </c>
      <c r="L65" s="405">
        <v>1</v>
      </c>
      <c r="M65" s="405">
        <v>1</v>
      </c>
      <c r="N65" s="405">
        <v>1</v>
      </c>
      <c r="O65" s="388">
        <v>3</v>
      </c>
      <c r="P65" s="388"/>
      <c r="Q65" s="388"/>
      <c r="R65" s="389"/>
      <c r="S65" s="390" t="e">
        <f t="shared" si="0"/>
        <v>#DIV/0!</v>
      </c>
      <c r="T65" s="1172">
        <f>IF(P65+Q65+R65=0,"",S65/$S$547*100)</f>
      </c>
    </row>
    <row r="66" spans="1:20" ht="13.5" customHeight="1" hidden="1">
      <c r="A66" s="1227"/>
      <c r="B66" s="1229"/>
      <c r="C66" s="8" t="s">
        <v>222</v>
      </c>
      <c r="D66" s="9">
        <v>0</v>
      </c>
      <c r="E66" s="9">
        <v>0</v>
      </c>
      <c r="F66" s="9">
        <v>2</v>
      </c>
      <c r="G66" s="9">
        <v>1</v>
      </c>
      <c r="H66" s="9">
        <v>0</v>
      </c>
      <c r="I66" s="9">
        <v>0</v>
      </c>
      <c r="J66" s="386">
        <v>1</v>
      </c>
      <c r="K66" s="405">
        <v>1</v>
      </c>
      <c r="L66" s="405">
        <v>1</v>
      </c>
      <c r="M66" s="405">
        <v>1</v>
      </c>
      <c r="N66" s="405">
        <v>1</v>
      </c>
      <c r="O66" s="388">
        <v>3</v>
      </c>
      <c r="P66" s="388"/>
      <c r="Q66" s="388"/>
      <c r="R66" s="389"/>
      <c r="S66" s="390" t="e">
        <f t="shared" si="0"/>
        <v>#DIV/0!</v>
      </c>
      <c r="T66" s="1172">
        <f>IF(P66+Q66+R66=0,"",S66/$S$548*100)</f>
      </c>
    </row>
    <row r="67" spans="1:20" ht="13.5" customHeight="1" hidden="1">
      <c r="A67" s="1226" t="s">
        <v>691</v>
      </c>
      <c r="B67" s="1228" t="s">
        <v>391</v>
      </c>
      <c r="C67" s="6" t="s">
        <v>221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386">
        <v>0</v>
      </c>
      <c r="K67" s="405">
        <v>3</v>
      </c>
      <c r="L67" s="405"/>
      <c r="M67" s="405"/>
      <c r="N67" s="405"/>
      <c r="O67" s="388">
        <v>7</v>
      </c>
      <c r="P67" s="388"/>
      <c r="Q67" s="388"/>
      <c r="R67" s="389"/>
      <c r="S67" s="390" t="e">
        <f t="shared" si="0"/>
        <v>#DIV/0!</v>
      </c>
      <c r="T67" s="1172">
        <f>IF(P67+Q67+R67=0,"",S67/$S$547*100)</f>
      </c>
    </row>
    <row r="68" spans="1:20" ht="13.5" customHeight="1" hidden="1">
      <c r="A68" s="1227"/>
      <c r="B68" s="1229"/>
      <c r="C68" s="8" t="s">
        <v>222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386">
        <v>0</v>
      </c>
      <c r="K68" s="405">
        <v>3</v>
      </c>
      <c r="L68" s="405"/>
      <c r="M68" s="405"/>
      <c r="N68" s="405"/>
      <c r="O68" s="388">
        <v>7</v>
      </c>
      <c r="P68" s="388"/>
      <c r="Q68" s="388"/>
      <c r="R68" s="389"/>
      <c r="S68" s="390" t="e">
        <f t="shared" si="0"/>
        <v>#DIV/0!</v>
      </c>
      <c r="T68" s="1172">
        <f>IF(P68+Q68+R68=0,"",S68/$S$548*100)</f>
      </c>
    </row>
    <row r="69" spans="1:20" ht="13.5" customHeight="1">
      <c r="A69" s="1226" t="s">
        <v>692</v>
      </c>
      <c r="B69" s="1228" t="s">
        <v>392</v>
      </c>
      <c r="C69" s="6" t="s">
        <v>221</v>
      </c>
      <c r="D69" s="9">
        <v>70</v>
      </c>
      <c r="E69" s="9">
        <v>164</v>
      </c>
      <c r="F69" s="9">
        <v>96</v>
      </c>
      <c r="G69" s="9">
        <v>140</v>
      </c>
      <c r="H69" s="9">
        <v>129</v>
      </c>
      <c r="I69" s="9">
        <v>126</v>
      </c>
      <c r="J69" s="386">
        <v>144</v>
      </c>
      <c r="K69" s="405">
        <v>126</v>
      </c>
      <c r="L69" s="405">
        <v>195</v>
      </c>
      <c r="M69" s="405">
        <v>135</v>
      </c>
      <c r="N69" s="405">
        <v>118</v>
      </c>
      <c r="O69" s="388">
        <v>127</v>
      </c>
      <c r="P69" s="388">
        <v>112</v>
      </c>
      <c r="Q69" s="388">
        <v>99</v>
      </c>
      <c r="R69" s="389">
        <v>78</v>
      </c>
      <c r="S69" s="390">
        <f aca="true" t="shared" si="1" ref="S69:S132">AVERAGE(Q69:R69)</f>
        <v>88.5</v>
      </c>
      <c r="T69" s="1172">
        <f>IF(P69+Q69+R69=0,"",S69/$S$547*100)</f>
        <v>0.1197637203889276</v>
      </c>
    </row>
    <row r="70" spans="1:20" ht="13.5" customHeight="1">
      <c r="A70" s="1227"/>
      <c r="B70" s="1229"/>
      <c r="C70" s="8" t="s">
        <v>222</v>
      </c>
      <c r="D70" s="9">
        <v>70</v>
      </c>
      <c r="E70" s="9">
        <v>161</v>
      </c>
      <c r="F70" s="9">
        <v>95</v>
      </c>
      <c r="G70" s="9">
        <v>132</v>
      </c>
      <c r="H70" s="9">
        <v>114</v>
      </c>
      <c r="I70" s="9">
        <v>116</v>
      </c>
      <c r="J70" s="386">
        <v>134</v>
      </c>
      <c r="K70" s="405">
        <v>115</v>
      </c>
      <c r="L70" s="405">
        <v>184</v>
      </c>
      <c r="M70" s="405">
        <v>129</v>
      </c>
      <c r="N70" s="405">
        <v>111</v>
      </c>
      <c r="O70" s="388">
        <v>119</v>
      </c>
      <c r="P70" s="388">
        <v>107</v>
      </c>
      <c r="Q70" s="388">
        <v>89</v>
      </c>
      <c r="R70" s="389">
        <v>74</v>
      </c>
      <c r="S70" s="390">
        <f t="shared" si="1"/>
        <v>81.5</v>
      </c>
      <c r="T70" s="1172">
        <f>IF(P70+Q70+R70=0,"",S70/$S$548*100)</f>
        <v>0.18017619684525849</v>
      </c>
    </row>
    <row r="71" spans="1:20" ht="13.5" customHeight="1" hidden="1">
      <c r="A71" s="1226" t="s">
        <v>693</v>
      </c>
      <c r="B71" s="1228" t="s">
        <v>393</v>
      </c>
      <c r="C71" s="6" t="s">
        <v>221</v>
      </c>
      <c r="D71" s="9">
        <v>0</v>
      </c>
      <c r="E71" s="9">
        <v>1</v>
      </c>
      <c r="F71" s="9">
        <v>1</v>
      </c>
      <c r="G71" s="9">
        <v>1</v>
      </c>
      <c r="H71" s="9">
        <v>1</v>
      </c>
      <c r="I71" s="9">
        <v>0</v>
      </c>
      <c r="J71" s="386">
        <v>0</v>
      </c>
      <c r="K71" s="405"/>
      <c r="L71" s="405"/>
      <c r="M71" s="405"/>
      <c r="N71" s="405"/>
      <c r="O71" s="388">
        <v>0</v>
      </c>
      <c r="P71" s="388">
        <v>0</v>
      </c>
      <c r="Q71" s="388"/>
      <c r="R71" s="389"/>
      <c r="S71" s="390" t="e">
        <f t="shared" si="1"/>
        <v>#DIV/0!</v>
      </c>
      <c r="T71" s="1172">
        <f>IF(P71+Q71+R71=0,"",S71/$S$547*100)</f>
      </c>
    </row>
    <row r="72" spans="1:20" ht="13.5" customHeight="1" hidden="1">
      <c r="A72" s="1227"/>
      <c r="B72" s="1229"/>
      <c r="C72" s="8" t="s">
        <v>222</v>
      </c>
      <c r="D72" s="9">
        <v>0</v>
      </c>
      <c r="E72" s="9">
        <v>1</v>
      </c>
      <c r="F72" s="9">
        <v>1</v>
      </c>
      <c r="G72" s="9">
        <v>0</v>
      </c>
      <c r="H72" s="9">
        <v>0</v>
      </c>
      <c r="I72" s="9">
        <v>0</v>
      </c>
      <c r="J72" s="386">
        <v>0</v>
      </c>
      <c r="K72" s="405"/>
      <c r="L72" s="405"/>
      <c r="M72" s="405"/>
      <c r="N72" s="405"/>
      <c r="O72" s="388">
        <v>0</v>
      </c>
      <c r="P72" s="388">
        <v>0</v>
      </c>
      <c r="Q72" s="388"/>
      <c r="R72" s="389"/>
      <c r="S72" s="390" t="e">
        <f t="shared" si="1"/>
        <v>#DIV/0!</v>
      </c>
      <c r="T72" s="1172">
        <f>IF(P72+Q72+R72=0,"",S72/$S$548*100)</f>
      </c>
    </row>
    <row r="73" spans="1:20" ht="13.5" customHeight="1">
      <c r="A73" s="1226" t="s">
        <v>694</v>
      </c>
      <c r="B73" s="1228" t="s">
        <v>394</v>
      </c>
      <c r="C73" s="6" t="s">
        <v>221</v>
      </c>
      <c r="D73" s="9">
        <v>19</v>
      </c>
      <c r="E73" s="9">
        <v>23</v>
      </c>
      <c r="F73" s="9">
        <v>21</v>
      </c>
      <c r="G73" s="9">
        <v>35</v>
      </c>
      <c r="H73" s="9">
        <v>66</v>
      </c>
      <c r="I73" s="9">
        <v>62</v>
      </c>
      <c r="J73" s="386">
        <v>70</v>
      </c>
      <c r="K73" s="405">
        <v>75</v>
      </c>
      <c r="L73" s="405">
        <v>77</v>
      </c>
      <c r="M73" s="405">
        <v>94</v>
      </c>
      <c r="N73" s="405">
        <v>72</v>
      </c>
      <c r="O73" s="388">
        <v>70</v>
      </c>
      <c r="P73" s="388">
        <v>61</v>
      </c>
      <c r="Q73" s="388">
        <v>48</v>
      </c>
      <c r="R73" s="389">
        <v>31</v>
      </c>
      <c r="S73" s="390">
        <f t="shared" si="1"/>
        <v>39.5</v>
      </c>
      <c r="T73" s="1172">
        <f>IF(P73+Q73+R73=0,"",S73/$S$547*100)</f>
        <v>0.05345386390240271</v>
      </c>
    </row>
    <row r="74" spans="1:20" ht="13.5" customHeight="1">
      <c r="A74" s="1227"/>
      <c r="B74" s="1229"/>
      <c r="C74" s="8" t="s">
        <v>222</v>
      </c>
      <c r="D74" s="9">
        <v>19</v>
      </c>
      <c r="E74" s="9">
        <v>23</v>
      </c>
      <c r="F74" s="9">
        <v>20</v>
      </c>
      <c r="G74" s="9">
        <v>34</v>
      </c>
      <c r="H74" s="9">
        <v>64</v>
      </c>
      <c r="I74" s="9">
        <v>58</v>
      </c>
      <c r="J74" s="386">
        <v>67</v>
      </c>
      <c r="K74" s="405">
        <v>70</v>
      </c>
      <c r="L74" s="405">
        <v>73</v>
      </c>
      <c r="M74" s="405">
        <v>90</v>
      </c>
      <c r="N74" s="405">
        <v>72</v>
      </c>
      <c r="O74" s="388">
        <v>69</v>
      </c>
      <c r="P74" s="388">
        <v>59</v>
      </c>
      <c r="Q74" s="388">
        <v>48</v>
      </c>
      <c r="R74" s="389">
        <v>27</v>
      </c>
      <c r="S74" s="390">
        <f t="shared" si="1"/>
        <v>37.5</v>
      </c>
      <c r="T74" s="1172">
        <f>IF(P74+Q74+R74=0,"",S74/$S$548*100)</f>
        <v>0.08290315805763428</v>
      </c>
    </row>
    <row r="75" spans="1:20" ht="13.5" customHeight="1">
      <c r="A75" s="1226" t="s">
        <v>695</v>
      </c>
      <c r="B75" s="1228" t="s">
        <v>395</v>
      </c>
      <c r="C75" s="6" t="s">
        <v>221</v>
      </c>
      <c r="D75" s="9">
        <v>20</v>
      </c>
      <c r="E75" s="9">
        <v>15</v>
      </c>
      <c r="F75" s="9">
        <v>23</v>
      </c>
      <c r="G75" s="9">
        <v>22</v>
      </c>
      <c r="H75" s="9">
        <v>14</v>
      </c>
      <c r="I75" s="9">
        <v>15</v>
      </c>
      <c r="J75" s="386">
        <v>14</v>
      </c>
      <c r="K75" s="405">
        <v>20</v>
      </c>
      <c r="L75" s="405">
        <v>7</v>
      </c>
      <c r="M75" s="405">
        <v>14</v>
      </c>
      <c r="N75" s="405">
        <v>16</v>
      </c>
      <c r="O75" s="388">
        <v>12</v>
      </c>
      <c r="P75" s="388">
        <v>13</v>
      </c>
      <c r="Q75" s="388">
        <v>6</v>
      </c>
      <c r="R75" s="389">
        <v>6</v>
      </c>
      <c r="S75" s="390">
        <f t="shared" si="1"/>
        <v>6</v>
      </c>
      <c r="T75" s="1172">
        <f>IF(P75+Q75+R75=0,"",S75/$S$547*100)</f>
        <v>0.008119574263656108</v>
      </c>
    </row>
    <row r="76" spans="1:20" ht="13.5" customHeight="1">
      <c r="A76" s="1227"/>
      <c r="B76" s="1229"/>
      <c r="C76" s="8" t="s">
        <v>222</v>
      </c>
      <c r="D76" s="9">
        <v>20</v>
      </c>
      <c r="E76" s="9">
        <v>13</v>
      </c>
      <c r="F76" s="9">
        <v>19</v>
      </c>
      <c r="G76" s="9">
        <v>22</v>
      </c>
      <c r="H76" s="9">
        <v>15</v>
      </c>
      <c r="I76" s="9">
        <v>14</v>
      </c>
      <c r="J76" s="386">
        <v>13</v>
      </c>
      <c r="K76" s="405">
        <v>21</v>
      </c>
      <c r="L76" s="405">
        <v>7</v>
      </c>
      <c r="M76" s="405">
        <v>14</v>
      </c>
      <c r="N76" s="405">
        <v>17</v>
      </c>
      <c r="O76" s="388">
        <v>11</v>
      </c>
      <c r="P76" s="388">
        <v>13</v>
      </c>
      <c r="Q76" s="388">
        <v>6</v>
      </c>
      <c r="R76" s="389">
        <v>6</v>
      </c>
      <c r="S76" s="390">
        <f t="shared" si="1"/>
        <v>6</v>
      </c>
      <c r="T76" s="1172">
        <f>IF(P76+Q76+R76=0,"",S76/$S$548*100)</f>
        <v>0.013264505289221483</v>
      </c>
    </row>
    <row r="77" spans="1:20" ht="13.5" customHeight="1">
      <c r="A77" s="1226" t="s">
        <v>696</v>
      </c>
      <c r="B77" s="1228" t="s">
        <v>396</v>
      </c>
      <c r="C77" s="6" t="s">
        <v>221</v>
      </c>
      <c r="D77" s="9">
        <v>3</v>
      </c>
      <c r="E77" s="9">
        <v>1</v>
      </c>
      <c r="F77" s="9">
        <v>3</v>
      </c>
      <c r="G77" s="9">
        <v>5</v>
      </c>
      <c r="H77" s="9">
        <v>1</v>
      </c>
      <c r="I77" s="9">
        <v>2</v>
      </c>
      <c r="J77" s="386">
        <v>3</v>
      </c>
      <c r="K77" s="405">
        <v>1</v>
      </c>
      <c r="L77" s="405"/>
      <c r="M77" s="405">
        <v>1</v>
      </c>
      <c r="N77" s="405">
        <v>1</v>
      </c>
      <c r="O77" s="388">
        <v>1</v>
      </c>
      <c r="P77" s="388">
        <v>2</v>
      </c>
      <c r="Q77" s="388">
        <v>2</v>
      </c>
      <c r="R77" s="389"/>
      <c r="S77" s="390">
        <f t="shared" si="1"/>
        <v>2</v>
      </c>
      <c r="T77" s="1172">
        <f>IF(P77+Q77+R77=0,"",S77/$S$547*100)</f>
        <v>0.0027065247545520364</v>
      </c>
    </row>
    <row r="78" spans="1:20" ht="13.5" customHeight="1">
      <c r="A78" s="1227"/>
      <c r="B78" s="1229"/>
      <c r="C78" s="8" t="s">
        <v>222</v>
      </c>
      <c r="D78" s="9">
        <v>1</v>
      </c>
      <c r="E78" s="9">
        <v>0</v>
      </c>
      <c r="F78" s="9">
        <v>2</v>
      </c>
      <c r="G78" s="9">
        <v>3</v>
      </c>
      <c r="H78" s="9">
        <v>0</v>
      </c>
      <c r="I78" s="9">
        <v>1</v>
      </c>
      <c r="J78" s="386">
        <v>2</v>
      </c>
      <c r="K78" s="405">
        <v>1</v>
      </c>
      <c r="L78" s="405"/>
      <c r="M78" s="405">
        <v>1</v>
      </c>
      <c r="N78" s="405">
        <v>1</v>
      </c>
      <c r="O78" s="388">
        <v>0</v>
      </c>
      <c r="P78" s="388">
        <v>1</v>
      </c>
      <c r="Q78" s="388">
        <v>1</v>
      </c>
      <c r="R78" s="389"/>
      <c r="S78" s="390">
        <f t="shared" si="1"/>
        <v>1</v>
      </c>
      <c r="T78" s="1172">
        <f>IF(P78+Q78+R78=0,"",S78/$S$548*100)</f>
        <v>0.0022107508815369143</v>
      </c>
    </row>
    <row r="79" spans="1:20" ht="13.5" customHeight="1">
      <c r="A79" s="1226" t="s">
        <v>697</v>
      </c>
      <c r="B79" s="1228" t="s">
        <v>397</v>
      </c>
      <c r="C79" s="6" t="s">
        <v>221</v>
      </c>
      <c r="D79" s="9">
        <v>15</v>
      </c>
      <c r="E79" s="9">
        <v>12</v>
      </c>
      <c r="F79" s="9">
        <v>14</v>
      </c>
      <c r="G79" s="9">
        <v>15</v>
      </c>
      <c r="H79" s="9">
        <v>7</v>
      </c>
      <c r="I79" s="9">
        <v>16</v>
      </c>
      <c r="J79" s="386">
        <v>7</v>
      </c>
      <c r="K79" s="405">
        <v>7</v>
      </c>
      <c r="L79" s="405">
        <v>3</v>
      </c>
      <c r="M79" s="405">
        <v>7</v>
      </c>
      <c r="N79" s="405">
        <v>16</v>
      </c>
      <c r="O79" s="388">
        <v>4</v>
      </c>
      <c r="P79" s="388">
        <v>7</v>
      </c>
      <c r="Q79" s="388">
        <v>4</v>
      </c>
      <c r="R79" s="389">
        <v>2</v>
      </c>
      <c r="S79" s="390">
        <f t="shared" si="1"/>
        <v>3</v>
      </c>
      <c r="T79" s="1172">
        <f>IF(P79+Q79+R79=0,"",S79/$S$547*100)</f>
        <v>0.004059787131828054</v>
      </c>
    </row>
    <row r="80" spans="1:20" ht="13.5" customHeight="1">
      <c r="A80" s="1227"/>
      <c r="B80" s="1229"/>
      <c r="C80" s="8" t="s">
        <v>222</v>
      </c>
      <c r="D80" s="9">
        <v>15</v>
      </c>
      <c r="E80" s="9">
        <v>12</v>
      </c>
      <c r="F80" s="9">
        <v>13</v>
      </c>
      <c r="G80" s="9">
        <v>14</v>
      </c>
      <c r="H80" s="9">
        <v>7</v>
      </c>
      <c r="I80" s="9">
        <v>16</v>
      </c>
      <c r="J80" s="386">
        <v>7</v>
      </c>
      <c r="K80" s="405">
        <v>7</v>
      </c>
      <c r="L80" s="405">
        <v>3</v>
      </c>
      <c r="M80" s="405">
        <v>7</v>
      </c>
      <c r="N80" s="405">
        <v>16</v>
      </c>
      <c r="O80" s="388">
        <v>3</v>
      </c>
      <c r="P80" s="388">
        <v>7</v>
      </c>
      <c r="Q80" s="388">
        <v>4</v>
      </c>
      <c r="R80" s="389">
        <v>2</v>
      </c>
      <c r="S80" s="390">
        <f t="shared" si="1"/>
        <v>3</v>
      </c>
      <c r="T80" s="1172">
        <f>IF(P80+Q80+R80=0,"",S80/$S$548*100)</f>
        <v>0.0066322526446107415</v>
      </c>
    </row>
    <row r="81" spans="1:20" ht="13.5" customHeight="1" hidden="1">
      <c r="A81" s="1226" t="s">
        <v>698</v>
      </c>
      <c r="B81" s="1228" t="s">
        <v>398</v>
      </c>
      <c r="C81" s="6" t="s">
        <v>221</v>
      </c>
      <c r="D81" s="9">
        <v>2</v>
      </c>
      <c r="E81" s="9">
        <v>3</v>
      </c>
      <c r="F81" s="9">
        <v>4</v>
      </c>
      <c r="G81" s="9">
        <v>2</v>
      </c>
      <c r="H81" s="9">
        <v>2</v>
      </c>
      <c r="I81" s="9">
        <v>2</v>
      </c>
      <c r="J81" s="386">
        <v>5</v>
      </c>
      <c r="K81" s="405">
        <v>2</v>
      </c>
      <c r="L81" s="405">
        <v>1</v>
      </c>
      <c r="M81" s="405">
        <v>1</v>
      </c>
      <c r="N81" s="405"/>
      <c r="O81" s="388">
        <v>0</v>
      </c>
      <c r="P81" s="388">
        <v>0</v>
      </c>
      <c r="Q81" s="388"/>
      <c r="R81" s="389"/>
      <c r="S81" s="390" t="e">
        <f t="shared" si="1"/>
        <v>#DIV/0!</v>
      </c>
      <c r="T81" s="1172">
        <f>IF(P81+Q81+R81=0,"",S81/$S$547*100)</f>
      </c>
    </row>
    <row r="82" spans="1:20" ht="13.5" customHeight="1" hidden="1">
      <c r="A82" s="1227"/>
      <c r="B82" s="1229"/>
      <c r="C82" s="8" t="s">
        <v>222</v>
      </c>
      <c r="D82" s="9">
        <v>2</v>
      </c>
      <c r="E82" s="9">
        <v>3</v>
      </c>
      <c r="F82" s="9">
        <v>4</v>
      </c>
      <c r="G82" s="9">
        <v>2</v>
      </c>
      <c r="H82" s="9">
        <v>2</v>
      </c>
      <c r="I82" s="9">
        <v>2</v>
      </c>
      <c r="J82" s="386">
        <v>5</v>
      </c>
      <c r="K82" s="405">
        <v>2</v>
      </c>
      <c r="L82" s="405">
        <v>1</v>
      </c>
      <c r="M82" s="405">
        <v>1</v>
      </c>
      <c r="N82" s="405"/>
      <c r="O82" s="388">
        <v>0</v>
      </c>
      <c r="P82" s="388">
        <v>0</v>
      </c>
      <c r="Q82" s="388"/>
      <c r="R82" s="389"/>
      <c r="S82" s="390" t="e">
        <f t="shared" si="1"/>
        <v>#DIV/0!</v>
      </c>
      <c r="T82" s="1172">
        <f>IF(P82+Q82+R82=0,"",S82/$S$548*100)</f>
      </c>
    </row>
    <row r="83" spans="1:20" ht="13.5" customHeight="1">
      <c r="A83" s="1226" t="s">
        <v>699</v>
      </c>
      <c r="B83" s="1228" t="s">
        <v>399</v>
      </c>
      <c r="C83" s="6" t="s">
        <v>221</v>
      </c>
      <c r="D83" s="9">
        <v>283</v>
      </c>
      <c r="E83" s="9">
        <v>621</v>
      </c>
      <c r="F83" s="9">
        <v>942</v>
      </c>
      <c r="G83" s="9">
        <v>1553</v>
      </c>
      <c r="H83" s="9">
        <v>2020</v>
      </c>
      <c r="I83" s="9">
        <v>2321</v>
      </c>
      <c r="J83" s="386">
        <v>2450</v>
      </c>
      <c r="K83" s="405">
        <v>2867</v>
      </c>
      <c r="L83" s="405"/>
      <c r="M83" s="405">
        <v>2917</v>
      </c>
      <c r="N83" s="405">
        <v>3081</v>
      </c>
      <c r="O83" s="388">
        <v>2939</v>
      </c>
      <c r="P83" s="388">
        <v>2660</v>
      </c>
      <c r="Q83" s="388">
        <v>2240</v>
      </c>
      <c r="R83" s="389">
        <v>1673</v>
      </c>
      <c r="S83" s="390">
        <f t="shared" si="1"/>
        <v>1956.5</v>
      </c>
      <c r="T83" s="1172">
        <f>IF(P83+Q83+R83=0,"",S83/$S$547*100)</f>
        <v>2.6476578411405294</v>
      </c>
    </row>
    <row r="84" spans="1:20" ht="13.5" customHeight="1">
      <c r="A84" s="1227"/>
      <c r="B84" s="1229"/>
      <c r="C84" s="8" t="s">
        <v>222</v>
      </c>
      <c r="D84" s="9">
        <v>279</v>
      </c>
      <c r="E84" s="9">
        <v>607</v>
      </c>
      <c r="F84" s="9">
        <v>899</v>
      </c>
      <c r="G84" s="9">
        <v>1446</v>
      </c>
      <c r="H84" s="9">
        <v>1991</v>
      </c>
      <c r="I84" s="9">
        <v>2249</v>
      </c>
      <c r="J84" s="386">
        <v>2385</v>
      </c>
      <c r="K84" s="405">
        <v>2805</v>
      </c>
      <c r="L84" s="405">
        <v>3082</v>
      </c>
      <c r="M84" s="405">
        <v>2843</v>
      </c>
      <c r="N84" s="405">
        <v>2993</v>
      </c>
      <c r="O84" s="388">
        <v>2877</v>
      </c>
      <c r="P84" s="388">
        <v>2608</v>
      </c>
      <c r="Q84" s="388">
        <v>2204</v>
      </c>
      <c r="R84" s="389">
        <v>1639</v>
      </c>
      <c r="S84" s="390">
        <f t="shared" si="1"/>
        <v>1921.5</v>
      </c>
      <c r="T84" s="1172">
        <f>IF(P84+Q84+R84=0,"",S84/$S$548*100)</f>
        <v>4.24795781887318</v>
      </c>
    </row>
    <row r="85" spans="1:20" ht="13.5" customHeight="1">
      <c r="A85" s="1226" t="s">
        <v>700</v>
      </c>
      <c r="B85" s="1228" t="s">
        <v>400</v>
      </c>
      <c r="C85" s="6" t="s">
        <v>221</v>
      </c>
      <c r="D85" s="9">
        <v>17</v>
      </c>
      <c r="E85" s="9">
        <v>3</v>
      </c>
      <c r="F85" s="9">
        <v>4</v>
      </c>
      <c r="G85" s="9">
        <v>2</v>
      </c>
      <c r="H85" s="9">
        <v>4</v>
      </c>
      <c r="I85" s="9">
        <v>3</v>
      </c>
      <c r="J85" s="386">
        <v>15</v>
      </c>
      <c r="K85" s="405">
        <v>4</v>
      </c>
      <c r="L85" s="405">
        <v>3009</v>
      </c>
      <c r="M85" s="405">
        <v>4</v>
      </c>
      <c r="N85" s="405">
        <v>9</v>
      </c>
      <c r="O85" s="388">
        <v>3</v>
      </c>
      <c r="P85" s="388">
        <v>4</v>
      </c>
      <c r="Q85" s="388">
        <v>10</v>
      </c>
      <c r="R85" s="389">
        <v>3</v>
      </c>
      <c r="S85" s="390">
        <f t="shared" si="1"/>
        <v>6.5</v>
      </c>
      <c r="T85" s="1172">
        <f>IF(P85+Q85+R85=0,"",S85/$S$547*100)</f>
        <v>0.008796205452294118</v>
      </c>
    </row>
    <row r="86" spans="1:20" ht="13.5" customHeight="1">
      <c r="A86" s="1227"/>
      <c r="B86" s="1229"/>
      <c r="C86" s="8" t="s">
        <v>222</v>
      </c>
      <c r="D86" s="9">
        <v>16</v>
      </c>
      <c r="E86" s="9">
        <v>3</v>
      </c>
      <c r="F86" s="9">
        <v>4</v>
      </c>
      <c r="G86" s="9">
        <v>2</v>
      </c>
      <c r="H86" s="9">
        <v>4</v>
      </c>
      <c r="I86" s="9">
        <v>2</v>
      </c>
      <c r="J86" s="386">
        <v>15</v>
      </c>
      <c r="K86" s="405">
        <v>4</v>
      </c>
      <c r="L86" s="405">
        <v>3</v>
      </c>
      <c r="M86" s="405">
        <v>4</v>
      </c>
      <c r="N86" s="405">
        <v>7</v>
      </c>
      <c r="O86" s="388">
        <v>4</v>
      </c>
      <c r="P86" s="388">
        <v>4</v>
      </c>
      <c r="Q86" s="388">
        <v>9</v>
      </c>
      <c r="R86" s="389">
        <v>3</v>
      </c>
      <c r="S86" s="390">
        <f t="shared" si="1"/>
        <v>6</v>
      </c>
      <c r="T86" s="1172">
        <f>IF(P86+Q86+R86=0,"",S86/$S$548*100)</f>
        <v>0.013264505289221483</v>
      </c>
    </row>
    <row r="87" spans="1:20" ht="13.5" customHeight="1">
      <c r="A87" s="1226" t="s">
        <v>701</v>
      </c>
      <c r="B87" s="1228" t="s">
        <v>401</v>
      </c>
      <c r="C87" s="6" t="s">
        <v>221</v>
      </c>
      <c r="D87" s="9">
        <v>2</v>
      </c>
      <c r="E87" s="9">
        <v>8</v>
      </c>
      <c r="F87" s="9">
        <v>7</v>
      </c>
      <c r="G87" s="9">
        <v>7</v>
      </c>
      <c r="H87" s="9">
        <v>7</v>
      </c>
      <c r="I87" s="9">
        <v>2</v>
      </c>
      <c r="J87" s="386">
        <v>2</v>
      </c>
      <c r="K87" s="405">
        <v>10</v>
      </c>
      <c r="L87" s="405">
        <v>2</v>
      </c>
      <c r="M87" s="405">
        <v>5</v>
      </c>
      <c r="N87" s="405">
        <v>19</v>
      </c>
      <c r="O87" s="388">
        <v>6</v>
      </c>
      <c r="P87" s="388">
        <v>4</v>
      </c>
      <c r="Q87" s="388">
        <v>6</v>
      </c>
      <c r="R87" s="389">
        <v>3</v>
      </c>
      <c r="S87" s="390">
        <f t="shared" si="1"/>
        <v>4.5</v>
      </c>
      <c r="T87" s="1172">
        <f>IF(P87+Q87+R87=0,"",S87/$S$547*100)</f>
        <v>0.006089680697742081</v>
      </c>
    </row>
    <row r="88" spans="1:20" ht="13.5" customHeight="1">
      <c r="A88" s="1227"/>
      <c r="B88" s="1229"/>
      <c r="C88" s="8" t="s">
        <v>222</v>
      </c>
      <c r="D88" s="9">
        <v>2</v>
      </c>
      <c r="E88" s="9">
        <v>8</v>
      </c>
      <c r="F88" s="9">
        <v>7</v>
      </c>
      <c r="G88" s="9">
        <v>7</v>
      </c>
      <c r="H88" s="9">
        <v>7</v>
      </c>
      <c r="I88" s="9">
        <v>2</v>
      </c>
      <c r="J88" s="386">
        <v>2</v>
      </c>
      <c r="K88" s="405">
        <v>9</v>
      </c>
      <c r="L88" s="405">
        <v>13</v>
      </c>
      <c r="M88" s="405">
        <v>5</v>
      </c>
      <c r="N88" s="405">
        <v>19</v>
      </c>
      <c r="O88" s="388">
        <v>5</v>
      </c>
      <c r="P88" s="388">
        <v>4</v>
      </c>
      <c r="Q88" s="388">
        <v>4</v>
      </c>
      <c r="R88" s="389">
        <v>4</v>
      </c>
      <c r="S88" s="390">
        <f t="shared" si="1"/>
        <v>4</v>
      </c>
      <c r="T88" s="1172">
        <f>IF(P88+Q88+R88=0,"",S88/$S$548*100)</f>
        <v>0.008843003526147657</v>
      </c>
    </row>
    <row r="89" spans="1:20" ht="13.5" customHeight="1">
      <c r="A89" s="1249" t="s">
        <v>449</v>
      </c>
      <c r="B89" s="1228" t="s">
        <v>453</v>
      </c>
      <c r="C89" s="6" t="s">
        <v>221</v>
      </c>
      <c r="D89" s="9"/>
      <c r="E89" s="9"/>
      <c r="F89" s="9"/>
      <c r="G89" s="9"/>
      <c r="H89" s="9"/>
      <c r="I89" s="9"/>
      <c r="J89" s="386"/>
      <c r="K89" s="405"/>
      <c r="L89" s="405"/>
      <c r="M89" s="405"/>
      <c r="N89" s="405"/>
      <c r="O89" s="388">
        <v>0</v>
      </c>
      <c r="P89" s="388">
        <v>0</v>
      </c>
      <c r="Q89" s="388">
        <v>1</v>
      </c>
      <c r="R89" s="389"/>
      <c r="S89" s="390">
        <f t="shared" si="1"/>
        <v>1</v>
      </c>
      <c r="T89" s="1172">
        <f>IF(P89+Q89+R89=0,"",S89/$S$547*100)</f>
        <v>0.0013532623772760182</v>
      </c>
    </row>
    <row r="90" spans="1:20" ht="13.5" customHeight="1">
      <c r="A90" s="1250"/>
      <c r="B90" s="1229"/>
      <c r="C90" s="8" t="s">
        <v>222</v>
      </c>
      <c r="D90" s="9"/>
      <c r="E90" s="9"/>
      <c r="F90" s="9"/>
      <c r="G90" s="9"/>
      <c r="H90" s="9"/>
      <c r="I90" s="9"/>
      <c r="J90" s="386"/>
      <c r="K90" s="405"/>
      <c r="L90" s="405"/>
      <c r="M90" s="405"/>
      <c r="N90" s="405"/>
      <c r="O90" s="388">
        <v>0</v>
      </c>
      <c r="P90" s="388">
        <v>0</v>
      </c>
      <c r="Q90" s="388">
        <v>1</v>
      </c>
      <c r="R90" s="389"/>
      <c r="S90" s="390">
        <f t="shared" si="1"/>
        <v>1</v>
      </c>
      <c r="T90" s="1172">
        <f>IF(P90+Q90+R90=0,"",S90/$S$548*100)</f>
        <v>0.0022107508815369143</v>
      </c>
    </row>
    <row r="91" spans="1:20" ht="13.5" customHeight="1">
      <c r="A91" s="1226" t="s">
        <v>702</v>
      </c>
      <c r="B91" s="1228" t="s">
        <v>402</v>
      </c>
      <c r="C91" s="6" t="s">
        <v>221</v>
      </c>
      <c r="D91" s="9">
        <v>0</v>
      </c>
      <c r="E91" s="9">
        <v>0</v>
      </c>
      <c r="F91" s="9">
        <v>1</v>
      </c>
      <c r="G91" s="9">
        <v>3</v>
      </c>
      <c r="H91" s="9">
        <v>0</v>
      </c>
      <c r="I91" s="9">
        <v>0</v>
      </c>
      <c r="J91" s="386">
        <v>1</v>
      </c>
      <c r="K91" s="405"/>
      <c r="L91" s="405">
        <v>13</v>
      </c>
      <c r="M91" s="405">
        <v>5</v>
      </c>
      <c r="N91" s="405">
        <v>7</v>
      </c>
      <c r="O91" s="388">
        <v>3</v>
      </c>
      <c r="P91" s="388">
        <v>4</v>
      </c>
      <c r="Q91" s="388">
        <v>12</v>
      </c>
      <c r="R91" s="389">
        <v>7</v>
      </c>
      <c r="S91" s="390">
        <f t="shared" si="1"/>
        <v>9.5</v>
      </c>
      <c r="T91" s="1172">
        <f>IF(P91+Q91+R91=0,"",S91/$S$547*100)</f>
        <v>0.012855992584122174</v>
      </c>
    </row>
    <row r="92" spans="1:20" ht="13.5" customHeight="1">
      <c r="A92" s="1227"/>
      <c r="B92" s="1229"/>
      <c r="C92" s="8" t="s">
        <v>222</v>
      </c>
      <c r="D92" s="19">
        <v>0</v>
      </c>
      <c r="E92" s="19">
        <v>0</v>
      </c>
      <c r="F92" s="19">
        <v>1</v>
      </c>
      <c r="G92" s="19">
        <v>3</v>
      </c>
      <c r="H92" s="19">
        <v>0</v>
      </c>
      <c r="I92" s="19">
        <v>0</v>
      </c>
      <c r="J92" s="406">
        <v>1</v>
      </c>
      <c r="K92" s="407"/>
      <c r="L92" s="407"/>
      <c r="M92" s="407">
        <v>4</v>
      </c>
      <c r="N92" s="407">
        <v>7</v>
      </c>
      <c r="O92" s="408">
        <v>3</v>
      </c>
      <c r="P92" s="408">
        <v>0</v>
      </c>
      <c r="Q92" s="408">
        <v>8</v>
      </c>
      <c r="R92" s="409">
        <v>6</v>
      </c>
      <c r="S92" s="410">
        <f t="shared" si="1"/>
        <v>7</v>
      </c>
      <c r="T92" s="1177">
        <f>IF(P92+Q92+R92=0,"",S92/$S$548*100)</f>
        <v>0.015475256170758398</v>
      </c>
    </row>
    <row r="93" spans="1:20" ht="13.5" customHeight="1">
      <c r="A93" s="1226" t="s">
        <v>703</v>
      </c>
      <c r="B93" s="1228" t="s">
        <v>403</v>
      </c>
      <c r="C93" s="6" t="s">
        <v>221</v>
      </c>
      <c r="D93" s="19">
        <v>21</v>
      </c>
      <c r="E93" s="19">
        <v>23</v>
      </c>
      <c r="F93" s="19">
        <v>39</v>
      </c>
      <c r="G93" s="19">
        <v>41</v>
      </c>
      <c r="H93" s="19">
        <v>68</v>
      </c>
      <c r="I93" s="19">
        <v>40</v>
      </c>
      <c r="J93" s="406">
        <v>48</v>
      </c>
      <c r="K93" s="407">
        <v>22</v>
      </c>
      <c r="L93" s="407">
        <v>33</v>
      </c>
      <c r="M93" s="407">
        <v>31</v>
      </c>
      <c r="N93" s="407">
        <v>16</v>
      </c>
      <c r="O93" s="408">
        <v>15</v>
      </c>
      <c r="P93" s="408">
        <v>28</v>
      </c>
      <c r="Q93" s="408">
        <v>23</v>
      </c>
      <c r="R93" s="409">
        <v>51</v>
      </c>
      <c r="S93" s="410">
        <f t="shared" si="1"/>
        <v>37</v>
      </c>
      <c r="T93" s="1177">
        <f>IF(P93+Q93+R93=0,"",S93/$S$547*100)</f>
        <v>0.050070707959212674</v>
      </c>
    </row>
    <row r="94" spans="1:20" ht="13.5" customHeight="1" thickBot="1">
      <c r="A94" s="1227"/>
      <c r="B94" s="1243"/>
      <c r="C94" s="8" t="s">
        <v>222</v>
      </c>
      <c r="D94" s="14">
        <v>6</v>
      </c>
      <c r="E94" s="14">
        <v>16</v>
      </c>
      <c r="F94" s="14">
        <v>21</v>
      </c>
      <c r="G94" s="14">
        <v>26</v>
      </c>
      <c r="H94" s="14">
        <v>52</v>
      </c>
      <c r="I94" s="14">
        <v>21</v>
      </c>
      <c r="J94" s="391">
        <v>27</v>
      </c>
      <c r="K94" s="411">
        <v>13</v>
      </c>
      <c r="L94" s="411">
        <v>23</v>
      </c>
      <c r="M94" s="411">
        <v>15</v>
      </c>
      <c r="N94" s="411">
        <v>9</v>
      </c>
      <c r="O94" s="393">
        <v>4</v>
      </c>
      <c r="P94" s="393">
        <v>17</v>
      </c>
      <c r="Q94" s="393">
        <v>7</v>
      </c>
      <c r="R94" s="394">
        <v>28</v>
      </c>
      <c r="S94" s="395">
        <f t="shared" si="1"/>
        <v>17.5</v>
      </c>
      <c r="T94" s="1174">
        <f>IF(P94+Q94+R94=0,"",S94/$S$548*100)</f>
        <v>0.038688140426895994</v>
      </c>
    </row>
    <row r="95" spans="1:25" s="15" customFormat="1" ht="13.5" customHeight="1">
      <c r="A95" s="1238" t="s">
        <v>404</v>
      </c>
      <c r="B95" s="1239"/>
      <c r="C95" s="286" t="s">
        <v>221</v>
      </c>
      <c r="D95" s="20">
        <v>22</v>
      </c>
      <c r="E95" s="20">
        <v>17</v>
      </c>
      <c r="F95" s="20">
        <v>8</v>
      </c>
      <c r="G95" s="20">
        <v>4</v>
      </c>
      <c r="H95" s="20">
        <v>2</v>
      </c>
      <c r="I95" s="20">
        <v>5</v>
      </c>
      <c r="J95" s="412">
        <v>2</v>
      </c>
      <c r="K95" s="413">
        <v>5</v>
      </c>
      <c r="L95" s="413">
        <v>9</v>
      </c>
      <c r="M95" s="413">
        <v>9</v>
      </c>
      <c r="N95" s="413">
        <v>10</v>
      </c>
      <c r="O95" s="414">
        <v>16</v>
      </c>
      <c r="P95" s="414">
        <v>6</v>
      </c>
      <c r="Q95" s="414">
        <v>5</v>
      </c>
      <c r="R95" s="415">
        <v>3</v>
      </c>
      <c r="S95" s="416">
        <f t="shared" si="1"/>
        <v>4</v>
      </c>
      <c r="T95" s="1178">
        <f>IF(P95+Q95+R95=0,"",S95/$S$547*100)</f>
        <v>0.005413049509104073</v>
      </c>
      <c r="V95"/>
      <c r="W95"/>
      <c r="X95"/>
      <c r="Y95"/>
    </row>
    <row r="96" spans="1:25" s="15" customFormat="1" ht="13.5" customHeight="1" thickBot="1">
      <c r="A96" s="1240"/>
      <c r="B96" s="1241"/>
      <c r="C96" s="288" t="s">
        <v>222</v>
      </c>
      <c r="D96" s="16">
        <v>10</v>
      </c>
      <c r="E96" s="16">
        <v>14</v>
      </c>
      <c r="F96" s="16">
        <v>7</v>
      </c>
      <c r="G96" s="16">
        <v>2</v>
      </c>
      <c r="H96" s="16">
        <v>1</v>
      </c>
      <c r="I96" s="16">
        <v>4</v>
      </c>
      <c r="J96" s="417">
        <v>4</v>
      </c>
      <c r="K96" s="418">
        <v>3</v>
      </c>
      <c r="L96" s="418">
        <v>8</v>
      </c>
      <c r="M96" s="418">
        <v>7</v>
      </c>
      <c r="N96" s="418">
        <v>7</v>
      </c>
      <c r="O96" s="419">
        <v>9</v>
      </c>
      <c r="P96" s="419">
        <v>4</v>
      </c>
      <c r="Q96" s="419">
        <v>3</v>
      </c>
      <c r="R96" s="420">
        <v>3</v>
      </c>
      <c r="S96" s="421">
        <f t="shared" si="1"/>
        <v>3</v>
      </c>
      <c r="T96" s="1179">
        <f>IF(P96+Q96+R96=0,"",S96/$S$548*100)</f>
        <v>0.0066322526446107415</v>
      </c>
      <c r="V96"/>
      <c r="W96"/>
      <c r="X96"/>
      <c r="Y96"/>
    </row>
    <row r="97" spans="1:20" ht="13.5" customHeight="1">
      <c r="A97" s="1226" t="s">
        <v>20</v>
      </c>
      <c r="B97" s="1228" t="s">
        <v>21</v>
      </c>
      <c r="C97" s="1125" t="s">
        <v>221</v>
      </c>
      <c r="D97" s="9"/>
      <c r="E97" s="9"/>
      <c r="F97" s="9"/>
      <c r="G97" s="9"/>
      <c r="H97" s="9"/>
      <c r="I97" s="9"/>
      <c r="J97" s="386"/>
      <c r="K97" s="405"/>
      <c r="L97" s="405"/>
      <c r="M97" s="405"/>
      <c r="N97" s="405"/>
      <c r="O97" s="388"/>
      <c r="P97" s="388"/>
      <c r="Q97" s="388">
        <v>1</v>
      </c>
      <c r="R97" s="389"/>
      <c r="S97" s="390">
        <f t="shared" si="1"/>
        <v>1</v>
      </c>
      <c r="T97" s="1178">
        <f>IF(P97+Q97+R97=0,"",S97/$S$547*100)</f>
        <v>0.0013532623772760182</v>
      </c>
    </row>
    <row r="98" spans="1:20" ht="13.5" customHeight="1" hidden="1">
      <c r="A98" s="1227"/>
      <c r="B98" s="1229"/>
      <c r="C98" s="1126" t="s">
        <v>222</v>
      </c>
      <c r="D98" s="9"/>
      <c r="E98" s="9"/>
      <c r="F98" s="9"/>
      <c r="G98" s="9"/>
      <c r="H98" s="9"/>
      <c r="I98" s="9"/>
      <c r="J98" s="386"/>
      <c r="K98" s="405"/>
      <c r="L98" s="405"/>
      <c r="M98" s="405"/>
      <c r="N98" s="405"/>
      <c r="O98" s="388"/>
      <c r="P98" s="388"/>
      <c r="Q98" s="388"/>
      <c r="R98" s="389"/>
      <c r="S98" s="468" t="e">
        <f t="shared" si="1"/>
        <v>#DIV/0!</v>
      </c>
      <c r="T98" s="1180">
        <f>IF(P98+Q98+R98=0,"",S98/$S$548*100)</f>
      </c>
    </row>
    <row r="99" spans="1:20" ht="13.5" customHeight="1" hidden="1">
      <c r="A99" s="1226" t="s">
        <v>704</v>
      </c>
      <c r="B99" s="1228" t="s">
        <v>405</v>
      </c>
      <c r="C99" s="6" t="s">
        <v>221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386">
        <v>0</v>
      </c>
      <c r="K99" s="405">
        <v>2</v>
      </c>
      <c r="L99" s="405"/>
      <c r="M99" s="405"/>
      <c r="N99" s="405"/>
      <c r="O99" s="388"/>
      <c r="P99" s="388"/>
      <c r="Q99" s="388"/>
      <c r="R99" s="389"/>
      <c r="S99" s="390" t="e">
        <f t="shared" si="1"/>
        <v>#DIV/0!</v>
      </c>
      <c r="T99" s="1181">
        <f>IF(P99+Q99+R99=0,"",S99/$S$547*100)</f>
      </c>
    </row>
    <row r="100" spans="1:20" ht="13.5" customHeight="1" hidden="1">
      <c r="A100" s="1227"/>
      <c r="B100" s="1229"/>
      <c r="C100" s="8" t="s">
        <v>222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386">
        <v>0</v>
      </c>
      <c r="K100" s="405"/>
      <c r="L100" s="405"/>
      <c r="M100" s="405"/>
      <c r="N100" s="405"/>
      <c r="O100" s="388"/>
      <c r="P100" s="388"/>
      <c r="Q100" s="388"/>
      <c r="R100" s="389"/>
      <c r="S100" s="390" t="e">
        <f t="shared" si="1"/>
        <v>#DIV/0!</v>
      </c>
      <c r="T100" s="1172">
        <f>IF(P100+Q100+R100=0,"",S100/$S$548*100)</f>
      </c>
    </row>
    <row r="101" spans="1:20" ht="13.5" customHeight="1" hidden="1">
      <c r="A101" s="1226" t="s">
        <v>705</v>
      </c>
      <c r="B101" s="1228" t="s">
        <v>406</v>
      </c>
      <c r="C101" s="6" t="s">
        <v>221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386">
        <v>0</v>
      </c>
      <c r="K101" s="422"/>
      <c r="L101" s="422"/>
      <c r="M101" s="422"/>
      <c r="N101" s="422"/>
      <c r="O101" s="388"/>
      <c r="P101" s="388"/>
      <c r="Q101" s="388"/>
      <c r="R101" s="389"/>
      <c r="S101" s="390" t="e">
        <f t="shared" si="1"/>
        <v>#DIV/0!</v>
      </c>
      <c r="T101" s="1172">
        <f>IF(P101+Q101+R101=0,"",S101/$S$547*100)</f>
      </c>
    </row>
    <row r="102" spans="1:20" ht="13.5" customHeight="1" hidden="1">
      <c r="A102" s="1227"/>
      <c r="B102" s="1229"/>
      <c r="C102" s="8" t="s">
        <v>222</v>
      </c>
      <c r="D102" s="9">
        <v>0</v>
      </c>
      <c r="E102" s="9">
        <v>1</v>
      </c>
      <c r="F102" s="9">
        <v>0</v>
      </c>
      <c r="G102" s="9">
        <v>0</v>
      </c>
      <c r="H102" s="9">
        <v>0</v>
      </c>
      <c r="I102" s="9">
        <v>1</v>
      </c>
      <c r="J102" s="386">
        <v>1</v>
      </c>
      <c r="K102" s="422"/>
      <c r="L102" s="422">
        <v>1</v>
      </c>
      <c r="M102" s="422"/>
      <c r="N102" s="422"/>
      <c r="O102" s="388"/>
      <c r="P102" s="388"/>
      <c r="Q102" s="388"/>
      <c r="R102" s="389"/>
      <c r="S102" s="390" t="e">
        <f t="shared" si="1"/>
        <v>#DIV/0!</v>
      </c>
      <c r="T102" s="1172">
        <f>IF(P102+Q102+R102=0,"",S102/$S$548*100)</f>
      </c>
    </row>
    <row r="103" spans="1:20" ht="13.5" customHeight="1" hidden="1">
      <c r="A103" s="1226" t="s">
        <v>706</v>
      </c>
      <c r="B103" s="1228" t="s">
        <v>407</v>
      </c>
      <c r="C103" s="6" t="s">
        <v>221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386">
        <v>0</v>
      </c>
      <c r="K103" s="405"/>
      <c r="L103" s="405"/>
      <c r="M103" s="405"/>
      <c r="N103" s="405"/>
      <c r="O103" s="388"/>
      <c r="P103" s="388"/>
      <c r="Q103" s="388"/>
      <c r="R103" s="389"/>
      <c r="S103" s="390" t="e">
        <f t="shared" si="1"/>
        <v>#DIV/0!</v>
      </c>
      <c r="T103" s="1172">
        <f>IF(P103+Q103+R103=0,"",S103/$S$547*100)</f>
      </c>
    </row>
    <row r="104" spans="1:20" ht="13.5" customHeight="1" hidden="1">
      <c r="A104" s="1227"/>
      <c r="B104" s="1229"/>
      <c r="C104" s="8" t="s">
        <v>222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386">
        <v>0</v>
      </c>
      <c r="K104" s="405"/>
      <c r="L104" s="405"/>
      <c r="M104" s="405"/>
      <c r="N104" s="405"/>
      <c r="O104" s="388"/>
      <c r="P104" s="388"/>
      <c r="Q104" s="388"/>
      <c r="R104" s="389"/>
      <c r="S104" s="390" t="e">
        <f t="shared" si="1"/>
        <v>#DIV/0!</v>
      </c>
      <c r="T104" s="1172">
        <f>IF(P104+Q104+R104=0,"",S104/$S$548*100)</f>
      </c>
    </row>
    <row r="105" spans="1:20" ht="13.5" customHeight="1" hidden="1">
      <c r="A105" s="1226" t="s">
        <v>707</v>
      </c>
      <c r="B105" s="1228" t="s">
        <v>408</v>
      </c>
      <c r="C105" s="6" t="s">
        <v>221</v>
      </c>
      <c r="D105" s="9">
        <v>0</v>
      </c>
      <c r="E105" s="9">
        <v>1</v>
      </c>
      <c r="F105" s="9">
        <v>0</v>
      </c>
      <c r="G105" s="9">
        <v>0</v>
      </c>
      <c r="H105" s="9">
        <v>0</v>
      </c>
      <c r="I105" s="9">
        <v>0</v>
      </c>
      <c r="J105" s="386">
        <v>1</v>
      </c>
      <c r="K105" s="405"/>
      <c r="L105" s="405"/>
      <c r="M105" s="405"/>
      <c r="N105" s="405"/>
      <c r="O105" s="388"/>
      <c r="P105" s="388"/>
      <c r="Q105" s="388"/>
      <c r="R105" s="389"/>
      <c r="S105" s="390" t="e">
        <f t="shared" si="1"/>
        <v>#DIV/0!</v>
      </c>
      <c r="T105" s="1172">
        <f>IF(P105+Q105+R105=0,"",S105/$S$547*100)</f>
      </c>
    </row>
    <row r="106" spans="1:20" ht="13.5" customHeight="1" hidden="1">
      <c r="A106" s="1227"/>
      <c r="B106" s="1229"/>
      <c r="C106" s="8" t="s">
        <v>222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386">
        <v>1</v>
      </c>
      <c r="K106" s="405"/>
      <c r="L106" s="405"/>
      <c r="M106" s="405"/>
      <c r="N106" s="405"/>
      <c r="O106" s="388"/>
      <c r="P106" s="388"/>
      <c r="Q106" s="388"/>
      <c r="R106" s="389"/>
      <c r="S106" s="390" t="e">
        <f t="shared" si="1"/>
        <v>#DIV/0!</v>
      </c>
      <c r="T106" s="1172">
        <f>IF(P106+Q106+R106=0,"",S106/$S$548*100)</f>
      </c>
    </row>
    <row r="107" spans="1:20" ht="13.5" customHeight="1" hidden="1">
      <c r="A107" s="1226" t="s">
        <v>708</v>
      </c>
      <c r="B107" s="1228" t="s">
        <v>409</v>
      </c>
      <c r="C107" s="6" t="s">
        <v>221</v>
      </c>
      <c r="D107" s="9">
        <v>0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386">
        <v>0</v>
      </c>
      <c r="K107" s="405"/>
      <c r="L107" s="405"/>
      <c r="M107" s="405"/>
      <c r="N107" s="405"/>
      <c r="O107" s="388"/>
      <c r="P107" s="388"/>
      <c r="Q107" s="388"/>
      <c r="R107" s="389"/>
      <c r="S107" s="390" t="e">
        <f t="shared" si="1"/>
        <v>#DIV/0!</v>
      </c>
      <c r="T107" s="1172">
        <f>IF(P107+Q107+R107=0,"",S107/$S$547*100)</f>
      </c>
    </row>
    <row r="108" spans="1:20" ht="13.5" customHeight="1" hidden="1">
      <c r="A108" s="1227"/>
      <c r="B108" s="1229"/>
      <c r="C108" s="8" t="s">
        <v>222</v>
      </c>
      <c r="D108" s="9">
        <v>0</v>
      </c>
      <c r="E108" s="9">
        <v>1</v>
      </c>
      <c r="F108" s="9">
        <v>0</v>
      </c>
      <c r="G108" s="9">
        <v>0</v>
      </c>
      <c r="H108" s="9">
        <v>0</v>
      </c>
      <c r="I108" s="9">
        <v>0</v>
      </c>
      <c r="J108" s="386">
        <v>0</v>
      </c>
      <c r="K108" s="405"/>
      <c r="L108" s="405"/>
      <c r="M108" s="405"/>
      <c r="N108" s="405"/>
      <c r="O108" s="388"/>
      <c r="P108" s="388"/>
      <c r="Q108" s="388"/>
      <c r="R108" s="389"/>
      <c r="S108" s="390" t="e">
        <f t="shared" si="1"/>
        <v>#DIV/0!</v>
      </c>
      <c r="T108" s="1172">
        <f>IF(P108+Q108+R108=0,"",S108/$S$548*100)</f>
      </c>
    </row>
    <row r="109" spans="1:20" ht="13.5" customHeight="1" hidden="1">
      <c r="A109" s="1226" t="s">
        <v>709</v>
      </c>
      <c r="B109" s="1228" t="s">
        <v>410</v>
      </c>
      <c r="C109" s="6" t="s">
        <v>221</v>
      </c>
      <c r="D109" s="9">
        <v>1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386">
        <v>0</v>
      </c>
      <c r="K109" s="405"/>
      <c r="L109" s="405"/>
      <c r="M109" s="405"/>
      <c r="N109" s="405"/>
      <c r="O109" s="388"/>
      <c r="P109" s="388"/>
      <c r="Q109" s="388"/>
      <c r="R109" s="389"/>
      <c r="S109" s="390" t="e">
        <f t="shared" si="1"/>
        <v>#DIV/0!</v>
      </c>
      <c r="T109" s="1172">
        <f>IF(P109+Q109+R109=0,"",S109/$S$547*100)</f>
      </c>
    </row>
    <row r="110" spans="1:20" ht="13.5" customHeight="1" hidden="1">
      <c r="A110" s="1227"/>
      <c r="B110" s="1229"/>
      <c r="C110" s="8" t="s">
        <v>222</v>
      </c>
      <c r="D110" s="9">
        <v>1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386">
        <v>0</v>
      </c>
      <c r="K110" s="405"/>
      <c r="L110" s="405"/>
      <c r="M110" s="405"/>
      <c r="N110" s="405"/>
      <c r="O110" s="388"/>
      <c r="P110" s="388"/>
      <c r="Q110" s="388"/>
      <c r="R110" s="389"/>
      <c r="S110" s="390" t="e">
        <f t="shared" si="1"/>
        <v>#DIV/0!</v>
      </c>
      <c r="T110" s="1172">
        <f>IF(P110+Q110+R110=0,"",S110/$S$548*100)</f>
      </c>
    </row>
    <row r="111" spans="1:20" ht="13.5" customHeight="1">
      <c r="A111" s="1226" t="s">
        <v>710</v>
      </c>
      <c r="B111" s="1228" t="s">
        <v>411</v>
      </c>
      <c r="C111" s="6" t="s">
        <v>221</v>
      </c>
      <c r="D111" s="9">
        <v>21</v>
      </c>
      <c r="E111" s="9">
        <v>15</v>
      </c>
      <c r="F111" s="9">
        <v>8</v>
      </c>
      <c r="G111" s="9">
        <v>4</v>
      </c>
      <c r="H111" s="9">
        <v>2</v>
      </c>
      <c r="I111" s="9">
        <v>5</v>
      </c>
      <c r="J111" s="386">
        <v>1</v>
      </c>
      <c r="K111" s="405">
        <v>3</v>
      </c>
      <c r="L111" s="405">
        <v>8</v>
      </c>
      <c r="M111" s="405">
        <v>9</v>
      </c>
      <c r="N111" s="405">
        <v>10</v>
      </c>
      <c r="O111" s="388">
        <v>16</v>
      </c>
      <c r="P111" s="388">
        <v>6</v>
      </c>
      <c r="Q111" s="388">
        <v>4</v>
      </c>
      <c r="R111" s="389">
        <v>3</v>
      </c>
      <c r="S111" s="390">
        <f t="shared" si="1"/>
        <v>3.5</v>
      </c>
      <c r="T111" s="1172">
        <f>IF(P111+Q111+R111=0,"",S111/$S$547*100)</f>
        <v>0.0047364183204660635</v>
      </c>
    </row>
    <row r="112" spans="1:20" ht="13.5" customHeight="1">
      <c r="A112" s="1227"/>
      <c r="B112" s="1229"/>
      <c r="C112" s="8" t="s">
        <v>222</v>
      </c>
      <c r="D112" s="9">
        <v>9</v>
      </c>
      <c r="E112" s="9">
        <v>12</v>
      </c>
      <c r="F112" s="9">
        <v>7</v>
      </c>
      <c r="G112" s="9">
        <v>2</v>
      </c>
      <c r="H112" s="9">
        <v>1</v>
      </c>
      <c r="I112" s="9">
        <v>3</v>
      </c>
      <c r="J112" s="386">
        <v>2</v>
      </c>
      <c r="K112" s="405">
        <v>3</v>
      </c>
      <c r="L112" s="405">
        <v>6</v>
      </c>
      <c r="M112" s="405">
        <v>7</v>
      </c>
      <c r="N112" s="405">
        <v>7</v>
      </c>
      <c r="O112" s="388">
        <v>9</v>
      </c>
      <c r="P112" s="388">
        <v>4</v>
      </c>
      <c r="Q112" s="388">
        <v>2</v>
      </c>
      <c r="R112" s="389">
        <v>3</v>
      </c>
      <c r="S112" s="390">
        <f t="shared" si="1"/>
        <v>2.5</v>
      </c>
      <c r="T112" s="1172">
        <f>IF(P112+Q112+R112=0,"",S112/$S$548*100)</f>
        <v>0.0055268772038422845</v>
      </c>
    </row>
    <row r="113" spans="1:20" ht="13.5" customHeight="1" hidden="1">
      <c r="A113" s="1226" t="s">
        <v>115</v>
      </c>
      <c r="B113" s="1228" t="s">
        <v>412</v>
      </c>
      <c r="C113" s="6" t="s">
        <v>221</v>
      </c>
      <c r="D113" s="9"/>
      <c r="E113" s="9"/>
      <c r="F113" s="9"/>
      <c r="G113" s="9"/>
      <c r="H113" s="9"/>
      <c r="I113" s="9"/>
      <c r="J113" s="386"/>
      <c r="K113" s="405"/>
      <c r="L113" s="405">
        <v>1</v>
      </c>
      <c r="M113" s="405"/>
      <c r="N113" s="405"/>
      <c r="O113" s="388"/>
      <c r="P113" s="388"/>
      <c r="Q113" s="388"/>
      <c r="R113" s="389"/>
      <c r="S113" s="390" t="e">
        <f t="shared" si="1"/>
        <v>#DIV/0!</v>
      </c>
      <c r="T113" s="1172">
        <f>IF(P113+Q113+R113=0,"",S113/$S$547*100)</f>
      </c>
    </row>
    <row r="114" spans="1:20" ht="13.5" customHeight="1" hidden="1">
      <c r="A114" s="1227"/>
      <c r="B114" s="1229"/>
      <c r="C114" s="8" t="s">
        <v>222</v>
      </c>
      <c r="D114" s="26"/>
      <c r="E114" s="26"/>
      <c r="F114" s="26"/>
      <c r="G114" s="26"/>
      <c r="H114" s="26"/>
      <c r="I114" s="26"/>
      <c r="J114" s="423"/>
      <c r="K114" s="424"/>
      <c r="L114" s="424">
        <v>1</v>
      </c>
      <c r="M114" s="424"/>
      <c r="N114" s="424"/>
      <c r="O114" s="425"/>
      <c r="P114" s="425"/>
      <c r="Q114" s="425"/>
      <c r="R114" s="426"/>
      <c r="S114" s="427" t="e">
        <f t="shared" si="1"/>
        <v>#DIV/0!</v>
      </c>
      <c r="T114" s="1182">
        <f>IF(P114+Q114+R114=0,"",S114/$S$548*100)</f>
      </c>
    </row>
    <row r="115" spans="1:239" ht="14.25" customHeight="1" hidden="1">
      <c r="A115" s="1258" t="s">
        <v>22</v>
      </c>
      <c r="B115" s="1228" t="s">
        <v>23</v>
      </c>
      <c r="C115" s="6" t="s">
        <v>221</v>
      </c>
      <c r="D115" s="9"/>
      <c r="E115" s="9"/>
      <c r="F115" s="9"/>
      <c r="G115" s="9"/>
      <c r="H115" s="9"/>
      <c r="I115" s="9"/>
      <c r="J115" s="386"/>
      <c r="K115" s="405"/>
      <c r="L115" s="405"/>
      <c r="M115" s="405"/>
      <c r="N115" s="405"/>
      <c r="O115" s="388"/>
      <c r="P115" s="388"/>
      <c r="Q115" s="388"/>
      <c r="R115" s="389"/>
      <c r="S115" s="468" t="e">
        <f t="shared" si="1"/>
        <v>#DIV/0!</v>
      </c>
      <c r="T115" s="1180">
        <f>IF(P115+Q115+R115=0,"",S115/$S$547*100)</f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</row>
    <row r="116" spans="1:239" ht="14.25" customHeight="1" thickBot="1">
      <c r="A116" s="1242"/>
      <c r="B116" s="1243"/>
      <c r="C116" s="8" t="s">
        <v>222</v>
      </c>
      <c r="D116" s="26"/>
      <c r="E116" s="26"/>
      <c r="F116" s="26"/>
      <c r="G116" s="26"/>
      <c r="H116" s="26"/>
      <c r="I116" s="26"/>
      <c r="J116" s="423"/>
      <c r="K116" s="424"/>
      <c r="L116" s="424"/>
      <c r="M116" s="424"/>
      <c r="N116" s="424"/>
      <c r="O116" s="425"/>
      <c r="P116" s="425"/>
      <c r="Q116" s="425">
        <v>1</v>
      </c>
      <c r="R116" s="426"/>
      <c r="S116" s="427">
        <f t="shared" si="1"/>
        <v>1</v>
      </c>
      <c r="T116" s="1182">
        <f>IF(P116+Q116+R116=0,"",S116/$S$548*100)</f>
        <v>0.0022107508815369143</v>
      </c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</row>
    <row r="117" spans="1:239" s="15" customFormat="1" ht="13.5" customHeight="1">
      <c r="A117" s="1238" t="s">
        <v>413</v>
      </c>
      <c r="B117" s="1239"/>
      <c r="C117" s="286" t="s">
        <v>221</v>
      </c>
      <c r="D117" s="21">
        <v>5210</v>
      </c>
      <c r="E117" s="21">
        <v>6732</v>
      </c>
      <c r="F117" s="21">
        <v>7718</v>
      </c>
      <c r="G117" s="21">
        <v>8961</v>
      </c>
      <c r="H117" s="21">
        <v>9002</v>
      </c>
      <c r="I117" s="21">
        <v>8194</v>
      </c>
      <c r="J117" s="413">
        <v>7779</v>
      </c>
      <c r="K117" s="413">
        <v>8549</v>
      </c>
      <c r="L117" s="413">
        <v>8746</v>
      </c>
      <c r="M117" s="413">
        <v>8494</v>
      </c>
      <c r="N117" s="413">
        <v>8134</v>
      </c>
      <c r="O117" s="414">
        <v>7235</v>
      </c>
      <c r="P117" s="414">
        <v>7906</v>
      </c>
      <c r="Q117" s="414">
        <v>7912</v>
      </c>
      <c r="R117" s="415">
        <v>7512</v>
      </c>
      <c r="S117" s="416">
        <f t="shared" si="1"/>
        <v>7712</v>
      </c>
      <c r="T117" s="1178">
        <f>IF(P117+Q117+R117=0,"",S117/$S$547*100)</f>
        <v>10.436359453552651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</row>
    <row r="118" spans="1:239" s="12" customFormat="1" ht="13.5" customHeight="1" thickBot="1">
      <c r="A118" s="1240"/>
      <c r="B118" s="1241"/>
      <c r="C118" s="288" t="s">
        <v>222</v>
      </c>
      <c r="D118" s="22">
        <v>5193</v>
      </c>
      <c r="E118" s="22">
        <v>6724</v>
      </c>
      <c r="F118" s="22">
        <v>7718</v>
      </c>
      <c r="G118" s="22">
        <v>8945</v>
      </c>
      <c r="H118" s="22">
        <v>8952</v>
      </c>
      <c r="I118" s="22">
        <v>8182</v>
      </c>
      <c r="J118" s="418">
        <v>7758</v>
      </c>
      <c r="K118" s="418">
        <v>8493</v>
      </c>
      <c r="L118" s="418">
        <v>8694</v>
      </c>
      <c r="M118" s="418">
        <v>8455</v>
      </c>
      <c r="N118" s="418">
        <v>8131</v>
      </c>
      <c r="O118" s="419">
        <v>7226</v>
      </c>
      <c r="P118" s="419">
        <v>7914</v>
      </c>
      <c r="Q118" s="419">
        <v>7910</v>
      </c>
      <c r="R118" s="420">
        <v>7490</v>
      </c>
      <c r="S118" s="421">
        <f t="shared" si="1"/>
        <v>7700</v>
      </c>
      <c r="T118" s="1179">
        <f>IF(P118+Q118+R118=0,"",S118/$S$548*100)</f>
        <v>17.022781787834237</v>
      </c>
      <c r="U118" s="15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</row>
    <row r="119" spans="1:20" ht="13.5" customHeight="1" hidden="1">
      <c r="A119" s="1226" t="s">
        <v>711</v>
      </c>
      <c r="B119" s="1228" t="s">
        <v>414</v>
      </c>
      <c r="C119" s="6" t="s">
        <v>221</v>
      </c>
      <c r="D119" s="17">
        <v>2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428">
        <v>0</v>
      </c>
      <c r="K119" s="429"/>
      <c r="L119" s="429"/>
      <c r="M119" s="429"/>
      <c r="N119" s="429"/>
      <c r="O119" s="430">
        <v>0</v>
      </c>
      <c r="P119" s="430"/>
      <c r="Q119" s="430"/>
      <c r="R119" s="431"/>
      <c r="S119" s="432"/>
      <c r="T119" s="1181">
        <f>IF(P119+Q119+R119=0,"",S119/$S$547*100)</f>
      </c>
    </row>
    <row r="120" spans="1:20" ht="13.5" customHeight="1">
      <c r="A120" s="1227"/>
      <c r="B120" s="1229"/>
      <c r="C120" s="8" t="s">
        <v>222</v>
      </c>
      <c r="D120" s="17">
        <v>0</v>
      </c>
      <c r="E120" s="17">
        <v>1</v>
      </c>
      <c r="F120" s="17">
        <v>2</v>
      </c>
      <c r="G120" s="17">
        <v>0</v>
      </c>
      <c r="H120" s="17">
        <v>0</v>
      </c>
      <c r="I120" s="17">
        <v>1</v>
      </c>
      <c r="J120" s="428">
        <v>1</v>
      </c>
      <c r="K120" s="429"/>
      <c r="L120" s="429"/>
      <c r="M120" s="429"/>
      <c r="N120" s="429"/>
      <c r="O120" s="430">
        <v>1</v>
      </c>
      <c r="P120" s="430"/>
      <c r="Q120" s="430">
        <v>1</v>
      </c>
      <c r="R120" s="431"/>
      <c r="S120" s="432">
        <f t="shared" si="1"/>
        <v>1</v>
      </c>
      <c r="T120" s="1181">
        <f>IF(P120+Q120+R120=0,"",S120/$S$548*100)</f>
        <v>0.0022107508815369143</v>
      </c>
    </row>
    <row r="121" spans="1:20" ht="13.5" customHeight="1">
      <c r="A121" s="1226" t="s">
        <v>712</v>
      </c>
      <c r="B121" s="1228" t="s">
        <v>415</v>
      </c>
      <c r="C121" s="6" t="s">
        <v>221</v>
      </c>
      <c r="D121" s="9">
        <v>2</v>
      </c>
      <c r="E121" s="9">
        <v>4</v>
      </c>
      <c r="F121" s="9">
        <v>2</v>
      </c>
      <c r="G121" s="9">
        <v>9</v>
      </c>
      <c r="H121" s="9">
        <v>67</v>
      </c>
      <c r="I121" s="9">
        <v>32</v>
      </c>
      <c r="J121" s="386">
        <v>19</v>
      </c>
      <c r="K121" s="405">
        <v>74</v>
      </c>
      <c r="L121" s="405">
        <v>54</v>
      </c>
      <c r="M121" s="405">
        <v>36</v>
      </c>
      <c r="N121" s="405">
        <v>15</v>
      </c>
      <c r="O121" s="388">
        <v>8</v>
      </c>
      <c r="P121" s="388">
        <v>7</v>
      </c>
      <c r="Q121" s="388">
        <v>17</v>
      </c>
      <c r="R121" s="389">
        <v>13</v>
      </c>
      <c r="S121" s="390">
        <f t="shared" si="1"/>
        <v>15</v>
      </c>
      <c r="T121" s="1172">
        <f>IF(P121+Q121+R121=0,"",S121/$S$547*100)</f>
        <v>0.02029893565914027</v>
      </c>
    </row>
    <row r="122" spans="1:20" ht="13.5" customHeight="1">
      <c r="A122" s="1227"/>
      <c r="B122" s="1229"/>
      <c r="C122" s="8" t="s">
        <v>222</v>
      </c>
      <c r="D122" s="9">
        <v>0</v>
      </c>
      <c r="E122" s="9">
        <v>5</v>
      </c>
      <c r="F122" s="9">
        <v>8</v>
      </c>
      <c r="G122" s="9">
        <v>15</v>
      </c>
      <c r="H122" s="9">
        <v>26</v>
      </c>
      <c r="I122" s="9">
        <v>23</v>
      </c>
      <c r="J122" s="386">
        <v>12</v>
      </c>
      <c r="K122" s="405">
        <v>22</v>
      </c>
      <c r="L122" s="405">
        <v>20</v>
      </c>
      <c r="M122" s="405">
        <v>16</v>
      </c>
      <c r="N122" s="405">
        <v>10</v>
      </c>
      <c r="O122" s="388">
        <v>6</v>
      </c>
      <c r="P122" s="388">
        <v>29</v>
      </c>
      <c r="Q122" s="388">
        <v>26</v>
      </c>
      <c r="R122" s="389">
        <v>10</v>
      </c>
      <c r="S122" s="390">
        <f t="shared" si="1"/>
        <v>18</v>
      </c>
      <c r="T122" s="1172">
        <f>IF(P122+Q122+R122=0,"",S122/$S$548*100)</f>
        <v>0.03979351586766445</v>
      </c>
    </row>
    <row r="123" spans="1:20" ht="13.5" customHeight="1" hidden="1">
      <c r="A123" s="1226" t="s">
        <v>713</v>
      </c>
      <c r="B123" s="1228" t="s">
        <v>416</v>
      </c>
      <c r="C123" s="6" t="s">
        <v>221</v>
      </c>
      <c r="D123" s="9">
        <v>0</v>
      </c>
      <c r="E123" s="9">
        <v>0</v>
      </c>
      <c r="F123" s="9">
        <v>0</v>
      </c>
      <c r="G123" s="9">
        <v>0</v>
      </c>
      <c r="H123" s="9">
        <v>2</v>
      </c>
      <c r="I123" s="9">
        <v>0</v>
      </c>
      <c r="J123" s="386">
        <v>1</v>
      </c>
      <c r="K123" s="405"/>
      <c r="L123" s="405"/>
      <c r="M123" s="405"/>
      <c r="N123" s="405"/>
      <c r="O123" s="388"/>
      <c r="P123" s="388"/>
      <c r="Q123" s="388"/>
      <c r="R123" s="389"/>
      <c r="S123" s="390" t="e">
        <f t="shared" si="1"/>
        <v>#DIV/0!</v>
      </c>
      <c r="T123" s="1172">
        <f>IF(P123+Q123+R123=0,"",S123/$S$547*100)</f>
      </c>
    </row>
    <row r="124" spans="1:20" ht="13.5" customHeight="1" hidden="1">
      <c r="A124" s="1227"/>
      <c r="B124" s="1229"/>
      <c r="C124" s="8" t="s">
        <v>222</v>
      </c>
      <c r="D124" s="9">
        <v>0</v>
      </c>
      <c r="E124" s="9">
        <v>0</v>
      </c>
      <c r="F124" s="9">
        <v>0</v>
      </c>
      <c r="G124" s="9">
        <v>0</v>
      </c>
      <c r="H124" s="9">
        <v>2</v>
      </c>
      <c r="I124" s="9">
        <v>1</v>
      </c>
      <c r="J124" s="386">
        <v>0</v>
      </c>
      <c r="K124" s="405">
        <v>1</v>
      </c>
      <c r="L124" s="405"/>
      <c r="M124" s="405"/>
      <c r="N124" s="405"/>
      <c r="O124" s="388"/>
      <c r="P124" s="388"/>
      <c r="Q124" s="388"/>
      <c r="R124" s="389"/>
      <c r="S124" s="390" t="e">
        <f t="shared" si="1"/>
        <v>#DIV/0!</v>
      </c>
      <c r="T124" s="1172">
        <f>IF(P124+Q124+R124=0,"",S124/$S$548*100)</f>
      </c>
    </row>
    <row r="125" spans="1:20" ht="13.5" customHeight="1">
      <c r="A125" s="1226" t="s">
        <v>714</v>
      </c>
      <c r="B125" s="1228" t="s">
        <v>417</v>
      </c>
      <c r="C125" s="6" t="s">
        <v>221</v>
      </c>
      <c r="D125" s="9">
        <v>0</v>
      </c>
      <c r="E125" s="9">
        <v>2</v>
      </c>
      <c r="F125" s="9">
        <v>3</v>
      </c>
      <c r="G125" s="9">
        <v>2</v>
      </c>
      <c r="H125" s="9">
        <v>6</v>
      </c>
      <c r="I125" s="9">
        <v>8</v>
      </c>
      <c r="J125" s="386">
        <v>3</v>
      </c>
      <c r="K125" s="405">
        <v>12</v>
      </c>
      <c r="L125" s="405">
        <v>7</v>
      </c>
      <c r="M125" s="405">
        <v>4</v>
      </c>
      <c r="N125" s="405">
        <v>3</v>
      </c>
      <c r="O125" s="388">
        <v>10</v>
      </c>
      <c r="P125" s="388">
        <v>5</v>
      </c>
      <c r="Q125" s="388">
        <v>6</v>
      </c>
      <c r="R125" s="389">
        <v>3</v>
      </c>
      <c r="S125" s="390">
        <f t="shared" si="1"/>
        <v>4.5</v>
      </c>
      <c r="T125" s="1172">
        <f>IF(P125+Q125+R125=0,"",S125/$S$547*100)</f>
        <v>0.006089680697742081</v>
      </c>
    </row>
    <row r="126" spans="1:20" ht="13.5" customHeight="1">
      <c r="A126" s="1227"/>
      <c r="B126" s="1229"/>
      <c r="C126" s="8" t="s">
        <v>222</v>
      </c>
      <c r="D126" s="9">
        <v>0</v>
      </c>
      <c r="E126" s="9">
        <v>2</v>
      </c>
      <c r="F126" s="9">
        <v>5</v>
      </c>
      <c r="G126" s="9">
        <v>2</v>
      </c>
      <c r="H126" s="9">
        <v>5</v>
      </c>
      <c r="I126" s="9">
        <v>4</v>
      </c>
      <c r="J126" s="386">
        <v>0</v>
      </c>
      <c r="K126" s="405">
        <v>9</v>
      </c>
      <c r="L126" s="405">
        <v>5</v>
      </c>
      <c r="M126" s="405">
        <v>5</v>
      </c>
      <c r="N126" s="405">
        <v>4</v>
      </c>
      <c r="O126" s="388">
        <v>6</v>
      </c>
      <c r="P126" s="388">
        <v>7</v>
      </c>
      <c r="Q126" s="388">
        <v>9</v>
      </c>
      <c r="R126" s="389">
        <v>3</v>
      </c>
      <c r="S126" s="390">
        <f t="shared" si="1"/>
        <v>6</v>
      </c>
      <c r="T126" s="1172">
        <f>IF(P126+Q126+R126=0,"",S126/$S$548*100)</f>
        <v>0.013264505289221483</v>
      </c>
    </row>
    <row r="127" spans="1:20" ht="13.5" customHeight="1" hidden="1">
      <c r="A127" s="1226" t="s">
        <v>715</v>
      </c>
      <c r="B127" s="1228" t="s">
        <v>418</v>
      </c>
      <c r="C127" s="6" t="s">
        <v>221</v>
      </c>
      <c r="D127" s="9">
        <v>0</v>
      </c>
      <c r="E127" s="9">
        <v>0</v>
      </c>
      <c r="F127" s="9">
        <v>0</v>
      </c>
      <c r="G127" s="9">
        <v>1</v>
      </c>
      <c r="H127" s="9">
        <v>0</v>
      </c>
      <c r="I127" s="9">
        <v>0</v>
      </c>
      <c r="J127" s="386">
        <v>0</v>
      </c>
      <c r="K127" s="405"/>
      <c r="L127" s="405"/>
      <c r="M127" s="405"/>
      <c r="N127" s="405"/>
      <c r="O127" s="388"/>
      <c r="P127" s="388"/>
      <c r="Q127" s="388"/>
      <c r="R127" s="389"/>
      <c r="S127" s="390" t="e">
        <f t="shared" si="1"/>
        <v>#DIV/0!</v>
      </c>
      <c r="T127" s="1172">
        <f>IF(P127+Q127+R127=0,"",S127/$S$547*100)</f>
      </c>
    </row>
    <row r="128" spans="1:20" ht="13.5" customHeight="1" hidden="1">
      <c r="A128" s="1227"/>
      <c r="B128" s="1229"/>
      <c r="C128" s="8" t="s">
        <v>222</v>
      </c>
      <c r="D128" s="9">
        <v>0</v>
      </c>
      <c r="E128" s="9">
        <v>0</v>
      </c>
      <c r="F128" s="9">
        <v>0</v>
      </c>
      <c r="G128" s="9">
        <v>1</v>
      </c>
      <c r="H128" s="9">
        <v>0</v>
      </c>
      <c r="I128" s="9">
        <v>0</v>
      </c>
      <c r="J128" s="386">
        <v>0</v>
      </c>
      <c r="K128" s="405"/>
      <c r="L128" s="405"/>
      <c r="M128" s="405"/>
      <c r="N128" s="405"/>
      <c r="O128" s="388"/>
      <c r="P128" s="388"/>
      <c r="Q128" s="388"/>
      <c r="R128" s="389"/>
      <c r="S128" s="390" t="e">
        <f t="shared" si="1"/>
        <v>#DIV/0!</v>
      </c>
      <c r="T128" s="1172">
        <f>IF(P128+Q128+R128=0,"",S128/$S$548*100)</f>
      </c>
    </row>
    <row r="129" spans="1:20" ht="13.5" customHeight="1" hidden="1">
      <c r="A129" s="1226" t="s">
        <v>716</v>
      </c>
      <c r="B129" s="1228" t="s">
        <v>419</v>
      </c>
      <c r="C129" s="6" t="s">
        <v>221</v>
      </c>
      <c r="D129" s="9">
        <v>0</v>
      </c>
      <c r="E129" s="9">
        <v>0</v>
      </c>
      <c r="F129" s="9">
        <v>0</v>
      </c>
      <c r="G129" s="9">
        <v>1</v>
      </c>
      <c r="H129" s="9">
        <v>1</v>
      </c>
      <c r="I129" s="9">
        <v>0</v>
      </c>
      <c r="J129" s="386">
        <v>0</v>
      </c>
      <c r="K129" s="405"/>
      <c r="L129" s="405"/>
      <c r="M129" s="405"/>
      <c r="N129" s="405"/>
      <c r="O129" s="388"/>
      <c r="P129" s="388"/>
      <c r="Q129" s="388"/>
      <c r="R129" s="389"/>
      <c r="S129" s="390" t="e">
        <f t="shared" si="1"/>
        <v>#DIV/0!</v>
      </c>
      <c r="T129" s="1172">
        <f>IF(P129+Q129+R129=0,"",S129/$S$547*100)</f>
      </c>
    </row>
    <row r="130" spans="1:20" ht="13.5" customHeight="1" hidden="1">
      <c r="A130" s="1227"/>
      <c r="B130" s="1229"/>
      <c r="C130" s="8" t="s">
        <v>222</v>
      </c>
      <c r="D130" s="9">
        <v>0</v>
      </c>
      <c r="E130" s="9">
        <v>0</v>
      </c>
      <c r="F130" s="9">
        <v>0</v>
      </c>
      <c r="G130" s="9">
        <v>0</v>
      </c>
      <c r="H130" s="9">
        <v>1</v>
      </c>
      <c r="I130" s="9">
        <v>0</v>
      </c>
      <c r="J130" s="386">
        <v>0</v>
      </c>
      <c r="K130" s="405"/>
      <c r="L130" s="405"/>
      <c r="M130" s="405"/>
      <c r="N130" s="405"/>
      <c r="O130" s="388"/>
      <c r="P130" s="388"/>
      <c r="Q130" s="388"/>
      <c r="R130" s="389"/>
      <c r="S130" s="390" t="e">
        <f t="shared" si="1"/>
        <v>#DIV/0!</v>
      </c>
      <c r="T130" s="1172">
        <f>IF(P130+Q130+R130=0,"",S130/$S$548*100)</f>
      </c>
    </row>
    <row r="131" spans="1:20" ht="13.5" customHeight="1" hidden="1">
      <c r="A131" s="1226" t="s">
        <v>121</v>
      </c>
      <c r="B131" s="1251" t="s">
        <v>420</v>
      </c>
      <c r="C131" s="6" t="s">
        <v>221</v>
      </c>
      <c r="D131" s="9"/>
      <c r="E131" s="9"/>
      <c r="F131" s="9"/>
      <c r="G131" s="9"/>
      <c r="H131" s="9"/>
      <c r="I131" s="9"/>
      <c r="J131" s="386"/>
      <c r="K131" s="405"/>
      <c r="L131" s="405"/>
      <c r="M131" s="405">
        <v>1</v>
      </c>
      <c r="N131" s="405"/>
      <c r="O131" s="388"/>
      <c r="P131" s="388"/>
      <c r="Q131" s="388"/>
      <c r="R131" s="389"/>
      <c r="S131" s="390" t="e">
        <f t="shared" si="1"/>
        <v>#DIV/0!</v>
      </c>
      <c r="T131" s="1172">
        <f>IF(P131+Q131+R131=0,"",S131/$S$547*100)</f>
      </c>
    </row>
    <row r="132" spans="1:20" ht="13.5" customHeight="1" hidden="1">
      <c r="A132" s="1227"/>
      <c r="B132" s="1252"/>
      <c r="C132" s="8" t="s">
        <v>222</v>
      </c>
      <c r="D132" s="9"/>
      <c r="E132" s="9"/>
      <c r="F132" s="9"/>
      <c r="G132" s="9"/>
      <c r="H132" s="9"/>
      <c r="I132" s="9"/>
      <c r="J132" s="386"/>
      <c r="K132" s="405"/>
      <c r="L132" s="405"/>
      <c r="M132" s="405">
        <v>1</v>
      </c>
      <c r="N132" s="405"/>
      <c r="O132" s="388"/>
      <c r="P132" s="388"/>
      <c r="Q132" s="388"/>
      <c r="R132" s="389"/>
      <c r="S132" s="390" t="e">
        <f t="shared" si="1"/>
        <v>#DIV/0!</v>
      </c>
      <c r="T132" s="1172">
        <f>IF(P132+Q132+R132=0,"",S132/$S$548*100)</f>
      </c>
    </row>
    <row r="133" spans="1:20" ht="13.5" customHeight="1" hidden="1">
      <c r="A133" s="1226" t="s">
        <v>718</v>
      </c>
      <c r="B133" s="1228" t="s">
        <v>421</v>
      </c>
      <c r="C133" s="6" t="s">
        <v>221</v>
      </c>
      <c r="D133" s="9">
        <v>0</v>
      </c>
      <c r="E133" s="9">
        <v>0</v>
      </c>
      <c r="F133" s="9">
        <v>1</v>
      </c>
      <c r="G133" s="9">
        <v>0</v>
      </c>
      <c r="H133" s="9">
        <v>0</v>
      </c>
      <c r="I133" s="9">
        <v>0</v>
      </c>
      <c r="J133" s="386">
        <v>0</v>
      </c>
      <c r="K133" s="405"/>
      <c r="L133" s="405"/>
      <c r="M133" s="405"/>
      <c r="N133" s="405"/>
      <c r="O133" s="388"/>
      <c r="P133" s="388"/>
      <c r="Q133" s="388"/>
      <c r="R133" s="389"/>
      <c r="S133" s="390" t="e">
        <f aca="true" t="shared" si="2" ref="S133:S196">AVERAGE(Q133:R133)</f>
        <v>#DIV/0!</v>
      </c>
      <c r="T133" s="1172">
        <f>IF(P133+Q133+R133=0,"",S133/$S$547*100)</f>
      </c>
    </row>
    <row r="134" spans="1:20" ht="13.5" customHeight="1" hidden="1">
      <c r="A134" s="1227"/>
      <c r="B134" s="1229"/>
      <c r="C134" s="8" t="s">
        <v>222</v>
      </c>
      <c r="D134" s="9">
        <v>0</v>
      </c>
      <c r="E134" s="9">
        <v>0</v>
      </c>
      <c r="F134" s="9">
        <v>1</v>
      </c>
      <c r="G134" s="9">
        <v>0</v>
      </c>
      <c r="H134" s="9">
        <v>0</v>
      </c>
      <c r="I134" s="9">
        <v>0</v>
      </c>
      <c r="J134" s="386">
        <v>0</v>
      </c>
      <c r="K134" s="405"/>
      <c r="L134" s="405"/>
      <c r="M134" s="405"/>
      <c r="N134" s="405"/>
      <c r="O134" s="388"/>
      <c r="P134" s="388"/>
      <c r="Q134" s="388"/>
      <c r="R134" s="389"/>
      <c r="S134" s="390" t="e">
        <f t="shared" si="2"/>
        <v>#DIV/0!</v>
      </c>
      <c r="T134" s="1172">
        <f>IF(P134+Q134+R134=0,"",S134/$S$548*100)</f>
      </c>
    </row>
    <row r="135" spans="1:20" ht="13.5" customHeight="1">
      <c r="A135" s="1226" t="s">
        <v>719</v>
      </c>
      <c r="B135" s="1228" t="s">
        <v>422</v>
      </c>
      <c r="C135" s="6" t="s">
        <v>221</v>
      </c>
      <c r="D135" s="9">
        <v>0</v>
      </c>
      <c r="E135" s="9">
        <v>0</v>
      </c>
      <c r="F135" s="9">
        <v>1</v>
      </c>
      <c r="G135" s="9">
        <v>1</v>
      </c>
      <c r="H135" s="9">
        <v>1</v>
      </c>
      <c r="I135" s="9">
        <v>0</v>
      </c>
      <c r="J135" s="386">
        <v>1</v>
      </c>
      <c r="K135" s="405"/>
      <c r="L135" s="405"/>
      <c r="M135" s="405"/>
      <c r="N135" s="405"/>
      <c r="O135" s="388"/>
      <c r="P135" s="388">
        <v>1</v>
      </c>
      <c r="Q135" s="388">
        <v>1</v>
      </c>
      <c r="R135" s="389"/>
      <c r="S135" s="390">
        <f t="shared" si="2"/>
        <v>1</v>
      </c>
      <c r="T135" s="1172">
        <f>IF(P135+Q135+R135=0,"",S135/$S$547*100)</f>
        <v>0.0013532623772760182</v>
      </c>
    </row>
    <row r="136" spans="1:20" ht="13.5" customHeight="1">
      <c r="A136" s="1227"/>
      <c r="B136" s="1229"/>
      <c r="C136" s="8" t="s">
        <v>222</v>
      </c>
      <c r="D136" s="9">
        <v>0</v>
      </c>
      <c r="E136" s="9">
        <v>0</v>
      </c>
      <c r="F136" s="9">
        <v>1</v>
      </c>
      <c r="G136" s="9">
        <v>1</v>
      </c>
      <c r="H136" s="9">
        <v>1</v>
      </c>
      <c r="I136" s="9">
        <v>0</v>
      </c>
      <c r="J136" s="386">
        <v>1</v>
      </c>
      <c r="K136" s="405"/>
      <c r="L136" s="405"/>
      <c r="M136" s="405"/>
      <c r="N136" s="405"/>
      <c r="O136" s="388"/>
      <c r="P136" s="388">
        <v>1</v>
      </c>
      <c r="Q136" s="388">
        <v>1</v>
      </c>
      <c r="R136" s="389"/>
      <c r="S136" s="390">
        <f t="shared" si="2"/>
        <v>1</v>
      </c>
      <c r="T136" s="1172">
        <f>IF(P136+Q136+R136=0,"",S136/$S$548*100)</f>
        <v>0.0022107508815369143</v>
      </c>
    </row>
    <row r="137" spans="1:20" ht="13.5" customHeight="1" hidden="1">
      <c r="A137" s="1226" t="s">
        <v>720</v>
      </c>
      <c r="B137" s="1228" t="s">
        <v>423</v>
      </c>
      <c r="C137" s="6" t="s">
        <v>221</v>
      </c>
      <c r="D137" s="9">
        <v>0</v>
      </c>
      <c r="E137" s="9">
        <v>1</v>
      </c>
      <c r="F137" s="9">
        <v>0</v>
      </c>
      <c r="G137" s="9">
        <v>0</v>
      </c>
      <c r="H137" s="9">
        <v>0</v>
      </c>
      <c r="I137" s="9">
        <v>0</v>
      </c>
      <c r="J137" s="386">
        <v>0</v>
      </c>
      <c r="K137" s="405"/>
      <c r="L137" s="405"/>
      <c r="M137" s="405"/>
      <c r="N137" s="405"/>
      <c r="O137" s="388"/>
      <c r="P137" s="388"/>
      <c r="Q137" s="388"/>
      <c r="R137" s="389"/>
      <c r="S137" s="390" t="e">
        <f t="shared" si="2"/>
        <v>#DIV/0!</v>
      </c>
      <c r="T137" s="1172">
        <f>IF(P137+Q137+R137=0,"",S137/$S$547*100)</f>
      </c>
    </row>
    <row r="138" spans="1:20" ht="13.5" customHeight="1" hidden="1">
      <c r="A138" s="1227"/>
      <c r="B138" s="1229"/>
      <c r="C138" s="8" t="s">
        <v>222</v>
      </c>
      <c r="D138" s="9">
        <v>0</v>
      </c>
      <c r="E138" s="9">
        <v>1</v>
      </c>
      <c r="F138" s="9">
        <v>0</v>
      </c>
      <c r="G138" s="9">
        <v>0</v>
      </c>
      <c r="H138" s="9">
        <v>0</v>
      </c>
      <c r="I138" s="9">
        <v>0</v>
      </c>
      <c r="J138" s="386">
        <v>0</v>
      </c>
      <c r="K138" s="405"/>
      <c r="L138" s="405"/>
      <c r="M138" s="405"/>
      <c r="N138" s="405"/>
      <c r="O138" s="388"/>
      <c r="P138" s="388"/>
      <c r="Q138" s="388"/>
      <c r="R138" s="389"/>
      <c r="S138" s="390" t="e">
        <f t="shared" si="2"/>
        <v>#DIV/0!</v>
      </c>
      <c r="T138" s="1172">
        <f>IF(P138+Q138+R138=0,"",S138/$S$548*100)</f>
      </c>
    </row>
    <row r="139" spans="1:20" ht="13.5" customHeight="1" hidden="1">
      <c r="A139" s="1226" t="s">
        <v>721</v>
      </c>
      <c r="B139" s="1228" t="s">
        <v>424</v>
      </c>
      <c r="C139" s="6" t="s">
        <v>221</v>
      </c>
      <c r="D139" s="9">
        <v>1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386">
        <v>0</v>
      </c>
      <c r="K139" s="405"/>
      <c r="L139" s="405"/>
      <c r="M139" s="405"/>
      <c r="N139" s="405"/>
      <c r="O139" s="388"/>
      <c r="P139" s="388"/>
      <c r="Q139" s="388"/>
      <c r="R139" s="389"/>
      <c r="S139" s="390" t="e">
        <f t="shared" si="2"/>
        <v>#DIV/0!</v>
      </c>
      <c r="T139" s="1172">
        <f>IF(P139+Q139+R139=0,"",S139/$S$547*100)</f>
      </c>
    </row>
    <row r="140" spans="1:20" ht="13.5" customHeight="1" hidden="1">
      <c r="A140" s="1227"/>
      <c r="B140" s="1229"/>
      <c r="C140" s="8" t="s">
        <v>222</v>
      </c>
      <c r="D140" s="9">
        <v>1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386">
        <v>0</v>
      </c>
      <c r="K140" s="405"/>
      <c r="L140" s="405"/>
      <c r="M140" s="405"/>
      <c r="N140" s="405"/>
      <c r="O140" s="388"/>
      <c r="P140" s="388"/>
      <c r="Q140" s="388"/>
      <c r="R140" s="389"/>
      <c r="S140" s="390" t="e">
        <f t="shared" si="2"/>
        <v>#DIV/0!</v>
      </c>
      <c r="T140" s="1172">
        <f>IF(P140+Q140+R140=0,"",S140/$S$548*100)</f>
      </c>
    </row>
    <row r="141" spans="1:20" ht="13.5" customHeight="1">
      <c r="A141" s="1226" t="s">
        <v>722</v>
      </c>
      <c r="B141" s="1228" t="s">
        <v>425</v>
      </c>
      <c r="C141" s="6" t="s">
        <v>221</v>
      </c>
      <c r="D141" s="9">
        <v>5007</v>
      </c>
      <c r="E141" s="9">
        <v>6468</v>
      </c>
      <c r="F141" s="9">
        <v>7338</v>
      </c>
      <c r="G141" s="9">
        <v>8609</v>
      </c>
      <c r="H141" s="9">
        <v>8717</v>
      </c>
      <c r="I141" s="9">
        <v>7992</v>
      </c>
      <c r="J141" s="386">
        <v>7529</v>
      </c>
      <c r="K141" s="405">
        <v>8186</v>
      </c>
      <c r="L141" s="388">
        <v>8346</v>
      </c>
      <c r="M141" s="388">
        <v>7952</v>
      </c>
      <c r="N141" s="388">
        <v>7882</v>
      </c>
      <c r="O141" s="388">
        <v>7063</v>
      </c>
      <c r="P141" s="388">
        <v>7784</v>
      </c>
      <c r="Q141" s="388">
        <v>7767</v>
      </c>
      <c r="R141" s="389">
        <v>7295</v>
      </c>
      <c r="S141" s="390">
        <f t="shared" si="2"/>
        <v>7531</v>
      </c>
      <c r="T141" s="1172">
        <f>IF(P141+Q141+R141=0,"",S141/$S$547*100)</f>
        <v>10.191418963265694</v>
      </c>
    </row>
    <row r="142" spans="1:20" ht="13.5" customHeight="1">
      <c r="A142" s="1227"/>
      <c r="B142" s="1229"/>
      <c r="C142" s="8" t="s">
        <v>222</v>
      </c>
      <c r="D142" s="9">
        <v>4997</v>
      </c>
      <c r="E142" s="9">
        <v>6459</v>
      </c>
      <c r="F142" s="9">
        <v>7328</v>
      </c>
      <c r="G142" s="9">
        <v>8592</v>
      </c>
      <c r="H142" s="9">
        <v>8709</v>
      </c>
      <c r="I142" s="9">
        <v>7992</v>
      </c>
      <c r="J142" s="386">
        <v>7519</v>
      </c>
      <c r="K142" s="405">
        <v>8180</v>
      </c>
      <c r="L142" s="388">
        <v>8333</v>
      </c>
      <c r="M142" s="388">
        <v>7938</v>
      </c>
      <c r="N142" s="388">
        <v>7881</v>
      </c>
      <c r="O142" s="388">
        <v>7059</v>
      </c>
      <c r="P142" s="388">
        <v>7774</v>
      </c>
      <c r="Q142" s="388">
        <v>7755</v>
      </c>
      <c r="R142" s="389">
        <v>7286</v>
      </c>
      <c r="S142" s="390">
        <f t="shared" si="2"/>
        <v>7520.5</v>
      </c>
      <c r="T142" s="1172">
        <f>IF(P142+Q142+R142=0,"",S142/$S$548*100)</f>
        <v>16.625952004598364</v>
      </c>
    </row>
    <row r="143" spans="1:20" ht="13.5" customHeight="1">
      <c r="A143" s="1226" t="s">
        <v>723</v>
      </c>
      <c r="B143" s="1228" t="s">
        <v>426</v>
      </c>
      <c r="C143" s="6" t="s">
        <v>221</v>
      </c>
      <c r="D143" s="9">
        <v>0</v>
      </c>
      <c r="E143" s="9">
        <v>0</v>
      </c>
      <c r="F143" s="9">
        <v>0</v>
      </c>
      <c r="G143" s="9">
        <v>1</v>
      </c>
      <c r="H143" s="9">
        <v>0</v>
      </c>
      <c r="I143" s="9">
        <v>1</v>
      </c>
      <c r="J143" s="386">
        <v>3</v>
      </c>
      <c r="K143" s="405"/>
      <c r="L143" s="388">
        <v>9</v>
      </c>
      <c r="M143" s="388">
        <v>5</v>
      </c>
      <c r="N143" s="388">
        <v>8</v>
      </c>
      <c r="O143" s="388">
        <v>6</v>
      </c>
      <c r="P143" s="388">
        <v>11</v>
      </c>
      <c r="Q143" s="388">
        <v>11</v>
      </c>
      <c r="R143" s="389">
        <v>11</v>
      </c>
      <c r="S143" s="390">
        <f t="shared" si="2"/>
        <v>11</v>
      </c>
      <c r="T143" s="1172">
        <f>IF(P143+Q143+R143=0,"",S143/$S$547*100)</f>
        <v>0.0148858861500362</v>
      </c>
    </row>
    <row r="144" spans="1:20" ht="13.5" customHeight="1">
      <c r="A144" s="1227"/>
      <c r="B144" s="1229"/>
      <c r="C144" s="8" t="s">
        <v>222</v>
      </c>
      <c r="D144" s="9">
        <v>0</v>
      </c>
      <c r="E144" s="9">
        <v>0</v>
      </c>
      <c r="F144" s="9">
        <v>0</v>
      </c>
      <c r="G144" s="9">
        <v>1</v>
      </c>
      <c r="H144" s="9">
        <v>0</v>
      </c>
      <c r="I144" s="9">
        <v>1</v>
      </c>
      <c r="J144" s="386">
        <v>2</v>
      </c>
      <c r="K144" s="405"/>
      <c r="L144" s="388">
        <v>8</v>
      </c>
      <c r="M144" s="388">
        <v>3</v>
      </c>
      <c r="N144" s="388">
        <v>7</v>
      </c>
      <c r="O144" s="388">
        <v>6</v>
      </c>
      <c r="P144" s="388">
        <v>6</v>
      </c>
      <c r="Q144" s="388">
        <v>8</v>
      </c>
      <c r="R144" s="389">
        <v>6</v>
      </c>
      <c r="S144" s="390">
        <f t="shared" si="2"/>
        <v>7</v>
      </c>
      <c r="T144" s="1172">
        <f>IF(P144+Q144+R144=0,"",S144/$S$548*100)</f>
        <v>0.015475256170758398</v>
      </c>
    </row>
    <row r="145" spans="1:20" ht="13.5" customHeight="1">
      <c r="A145" s="1226" t="s">
        <v>724</v>
      </c>
      <c r="B145" s="1228" t="s">
        <v>427</v>
      </c>
      <c r="C145" s="6" t="s">
        <v>221</v>
      </c>
      <c r="D145" s="9">
        <v>2</v>
      </c>
      <c r="E145" s="9">
        <v>0</v>
      </c>
      <c r="F145" s="9">
        <v>3</v>
      </c>
      <c r="G145" s="9">
        <v>2</v>
      </c>
      <c r="H145" s="9">
        <v>1</v>
      </c>
      <c r="I145" s="9">
        <v>2</v>
      </c>
      <c r="J145" s="386">
        <v>5</v>
      </c>
      <c r="K145" s="405">
        <v>5</v>
      </c>
      <c r="L145" s="405">
        <v>5</v>
      </c>
      <c r="M145" s="405">
        <v>17</v>
      </c>
      <c r="N145" s="405">
        <v>8</v>
      </c>
      <c r="O145" s="388">
        <v>5</v>
      </c>
      <c r="P145" s="388">
        <v>7</v>
      </c>
      <c r="Q145" s="388">
        <v>10</v>
      </c>
      <c r="R145" s="389">
        <v>2</v>
      </c>
      <c r="S145" s="390">
        <f t="shared" si="2"/>
        <v>6</v>
      </c>
      <c r="T145" s="1172">
        <f>IF(P145+Q145+R145=0,"",S145/$S$547*100)</f>
        <v>0.008119574263656108</v>
      </c>
    </row>
    <row r="146" spans="1:20" ht="13.5" customHeight="1">
      <c r="A146" s="1227"/>
      <c r="B146" s="1229"/>
      <c r="C146" s="8" t="s">
        <v>222</v>
      </c>
      <c r="D146" s="9">
        <v>2</v>
      </c>
      <c r="E146" s="9">
        <v>0</v>
      </c>
      <c r="F146" s="9">
        <v>3</v>
      </c>
      <c r="G146" s="9">
        <v>2</v>
      </c>
      <c r="H146" s="9">
        <v>1</v>
      </c>
      <c r="I146" s="9">
        <v>2</v>
      </c>
      <c r="J146" s="386">
        <v>5</v>
      </c>
      <c r="K146" s="405">
        <v>6</v>
      </c>
      <c r="L146" s="405">
        <v>5</v>
      </c>
      <c r="M146" s="405">
        <v>17</v>
      </c>
      <c r="N146" s="405">
        <v>8</v>
      </c>
      <c r="O146" s="388">
        <v>4</v>
      </c>
      <c r="P146" s="388">
        <v>6</v>
      </c>
      <c r="Q146" s="388">
        <v>10</v>
      </c>
      <c r="R146" s="389">
        <v>2</v>
      </c>
      <c r="S146" s="390">
        <f t="shared" si="2"/>
        <v>6</v>
      </c>
      <c r="T146" s="1172">
        <f>IF(P146+Q146+R146=0,"",S146/$S$548*100)</f>
        <v>0.013264505289221483</v>
      </c>
    </row>
    <row r="147" spans="1:20" ht="13.5" customHeight="1" hidden="1">
      <c r="A147" s="1249" t="s">
        <v>558</v>
      </c>
      <c r="B147" s="1228" t="s">
        <v>454</v>
      </c>
      <c r="C147" s="8" t="s">
        <v>222</v>
      </c>
      <c r="D147" s="9"/>
      <c r="E147" s="9"/>
      <c r="F147" s="9"/>
      <c r="G147" s="9"/>
      <c r="H147" s="9"/>
      <c r="I147" s="9"/>
      <c r="J147" s="386"/>
      <c r="K147" s="405"/>
      <c r="L147" s="405"/>
      <c r="M147" s="405"/>
      <c r="N147" s="405"/>
      <c r="O147" s="388">
        <v>0</v>
      </c>
      <c r="P147" s="388"/>
      <c r="Q147" s="388"/>
      <c r="R147" s="389"/>
      <c r="S147" s="390" t="e">
        <f t="shared" si="2"/>
        <v>#DIV/0!</v>
      </c>
      <c r="T147" s="1172">
        <f>IF(P147+Q147+R147=0,"",S147/$S$547*100)</f>
      </c>
    </row>
    <row r="148" spans="1:20" ht="13.5" customHeight="1" hidden="1">
      <c r="A148" s="1250"/>
      <c r="B148" s="1229"/>
      <c r="C148" s="8" t="s">
        <v>222</v>
      </c>
      <c r="D148" s="9"/>
      <c r="E148" s="9"/>
      <c r="F148" s="9"/>
      <c r="G148" s="9"/>
      <c r="H148" s="9"/>
      <c r="I148" s="9"/>
      <c r="J148" s="386"/>
      <c r="K148" s="405"/>
      <c r="L148" s="405"/>
      <c r="M148" s="405"/>
      <c r="N148" s="405"/>
      <c r="O148" s="388">
        <v>0</v>
      </c>
      <c r="P148" s="388"/>
      <c r="Q148" s="388"/>
      <c r="R148" s="389"/>
      <c r="S148" s="390" t="e">
        <f t="shared" si="2"/>
        <v>#DIV/0!</v>
      </c>
      <c r="T148" s="1172">
        <f>IF(P148+Q148+R148=0,"",S148/$S$548*100)</f>
      </c>
    </row>
    <row r="149" spans="1:20" ht="13.5" customHeight="1">
      <c r="A149" s="1226" t="s">
        <v>725</v>
      </c>
      <c r="B149" s="1228" t="s">
        <v>428</v>
      </c>
      <c r="C149" s="6" t="s">
        <v>221</v>
      </c>
      <c r="D149" s="9">
        <v>191</v>
      </c>
      <c r="E149" s="9">
        <v>242</v>
      </c>
      <c r="F149" s="9">
        <v>364</v>
      </c>
      <c r="G149" s="9">
        <v>314</v>
      </c>
      <c r="H149" s="9">
        <v>191</v>
      </c>
      <c r="I149" s="9">
        <v>157</v>
      </c>
      <c r="J149" s="386">
        <v>207</v>
      </c>
      <c r="K149" s="405">
        <v>260</v>
      </c>
      <c r="L149" s="405">
        <v>320</v>
      </c>
      <c r="M149" s="405">
        <v>464</v>
      </c>
      <c r="N149" s="405">
        <v>214</v>
      </c>
      <c r="O149" s="388">
        <v>136</v>
      </c>
      <c r="P149" s="388">
        <v>89</v>
      </c>
      <c r="Q149" s="388">
        <v>88</v>
      </c>
      <c r="R149" s="389">
        <v>184</v>
      </c>
      <c r="S149" s="390">
        <f t="shared" si="2"/>
        <v>136</v>
      </c>
      <c r="T149" s="1172">
        <f>IF(P149+Q149+R149=0,"",S149/$S$547*100)</f>
        <v>0.18404368330953846</v>
      </c>
    </row>
    <row r="150" spans="1:20" ht="13.5" customHeight="1">
      <c r="A150" s="1227"/>
      <c r="B150" s="1229"/>
      <c r="C150" s="8" t="s">
        <v>222</v>
      </c>
      <c r="D150" s="9">
        <v>188</v>
      </c>
      <c r="E150" s="9">
        <v>242</v>
      </c>
      <c r="F150" s="9">
        <v>364</v>
      </c>
      <c r="G150" s="9">
        <v>310</v>
      </c>
      <c r="H150" s="9">
        <v>191</v>
      </c>
      <c r="I150" s="9">
        <v>156</v>
      </c>
      <c r="J150" s="386">
        <v>207</v>
      </c>
      <c r="K150" s="405">
        <v>263</v>
      </c>
      <c r="L150" s="405">
        <v>317</v>
      </c>
      <c r="M150" s="405">
        <v>460</v>
      </c>
      <c r="N150" s="405">
        <v>217</v>
      </c>
      <c r="O150" s="388">
        <v>137</v>
      </c>
      <c r="P150" s="388">
        <v>89</v>
      </c>
      <c r="Q150" s="388">
        <v>88</v>
      </c>
      <c r="R150" s="389">
        <v>179</v>
      </c>
      <c r="S150" s="390">
        <f t="shared" si="2"/>
        <v>133.5</v>
      </c>
      <c r="T150" s="1172">
        <f>IF(P150+Q150+R150=0,"",S150/$S$548*100)</f>
        <v>0.295135242685178</v>
      </c>
    </row>
    <row r="151" spans="1:20" ht="13.5" customHeight="1">
      <c r="A151" s="1226" t="s">
        <v>726</v>
      </c>
      <c r="B151" s="1228" t="s">
        <v>429</v>
      </c>
      <c r="C151" s="6" t="s">
        <v>221</v>
      </c>
      <c r="D151" s="9">
        <v>4</v>
      </c>
      <c r="E151" s="9">
        <v>13</v>
      </c>
      <c r="F151" s="9">
        <v>6</v>
      </c>
      <c r="G151" s="9">
        <v>21</v>
      </c>
      <c r="H151" s="9">
        <v>16</v>
      </c>
      <c r="I151" s="9">
        <v>1</v>
      </c>
      <c r="J151" s="386">
        <v>11</v>
      </c>
      <c r="K151" s="405">
        <v>9</v>
      </c>
      <c r="L151" s="405">
        <v>5</v>
      </c>
      <c r="M151" s="405">
        <v>15</v>
      </c>
      <c r="N151" s="405">
        <v>4</v>
      </c>
      <c r="O151" s="388">
        <v>6</v>
      </c>
      <c r="P151" s="388">
        <v>2</v>
      </c>
      <c r="Q151" s="388">
        <v>11</v>
      </c>
      <c r="R151" s="389">
        <v>4</v>
      </c>
      <c r="S151" s="390">
        <f t="shared" si="2"/>
        <v>7.5</v>
      </c>
      <c r="T151" s="1172">
        <f>IF(P151+Q151+R151=0,"",S151/$S$547*100)</f>
        <v>0.010149467829570135</v>
      </c>
    </row>
    <row r="152" spans="1:20" ht="13.5" customHeight="1">
      <c r="A152" s="1227"/>
      <c r="B152" s="1229"/>
      <c r="C152" s="8" t="s">
        <v>222</v>
      </c>
      <c r="D152" s="9">
        <v>4</v>
      </c>
      <c r="E152" s="9">
        <v>13</v>
      </c>
      <c r="F152" s="9">
        <v>6</v>
      </c>
      <c r="G152" s="9">
        <v>21</v>
      </c>
      <c r="H152" s="9">
        <v>16</v>
      </c>
      <c r="I152" s="9">
        <v>1</v>
      </c>
      <c r="J152" s="386">
        <v>11</v>
      </c>
      <c r="K152" s="405">
        <v>9</v>
      </c>
      <c r="L152" s="405">
        <v>5</v>
      </c>
      <c r="M152" s="405">
        <v>15</v>
      </c>
      <c r="N152" s="405">
        <v>4</v>
      </c>
      <c r="O152" s="388">
        <v>6</v>
      </c>
      <c r="P152" s="388">
        <v>2</v>
      </c>
      <c r="Q152" s="388">
        <v>11</v>
      </c>
      <c r="R152" s="389">
        <v>4</v>
      </c>
      <c r="S152" s="390">
        <f t="shared" si="2"/>
        <v>7.5</v>
      </c>
      <c r="T152" s="1172">
        <f>IF(P152+Q152+R152=0,"",S152/$S$548*100)</f>
        <v>0.016580631611526855</v>
      </c>
    </row>
    <row r="153" spans="1:20" ht="13.5" customHeight="1" hidden="1">
      <c r="A153" s="1226" t="s">
        <v>727</v>
      </c>
      <c r="B153" s="1228" t="s">
        <v>430</v>
      </c>
      <c r="C153" s="6" t="s">
        <v>221</v>
      </c>
      <c r="D153" s="9">
        <v>0</v>
      </c>
      <c r="E153" s="9">
        <v>2</v>
      </c>
      <c r="F153" s="9">
        <v>0</v>
      </c>
      <c r="G153" s="9">
        <v>0</v>
      </c>
      <c r="H153" s="9">
        <v>0</v>
      </c>
      <c r="I153" s="9">
        <v>1</v>
      </c>
      <c r="J153" s="386">
        <v>0</v>
      </c>
      <c r="K153" s="405">
        <v>2</v>
      </c>
      <c r="L153" s="405"/>
      <c r="M153" s="405"/>
      <c r="N153" s="405"/>
      <c r="O153" s="388"/>
      <c r="P153" s="388"/>
      <c r="Q153" s="388"/>
      <c r="R153" s="389"/>
      <c r="S153" s="390" t="e">
        <f t="shared" si="2"/>
        <v>#DIV/0!</v>
      </c>
      <c r="T153" s="1172">
        <f>IF(P153+Q153+R153=0,"",S153/$S$547*100)</f>
      </c>
    </row>
    <row r="154" spans="1:20" ht="13.5" customHeight="1" hidden="1">
      <c r="A154" s="1227"/>
      <c r="B154" s="1229"/>
      <c r="C154" s="8" t="s">
        <v>222</v>
      </c>
      <c r="D154" s="9">
        <v>0</v>
      </c>
      <c r="E154" s="9">
        <v>1</v>
      </c>
      <c r="F154" s="9">
        <v>0</v>
      </c>
      <c r="G154" s="9">
        <v>0</v>
      </c>
      <c r="H154" s="9">
        <v>0</v>
      </c>
      <c r="I154" s="9">
        <v>1</v>
      </c>
      <c r="J154" s="386">
        <v>0</v>
      </c>
      <c r="K154" s="405">
        <v>2</v>
      </c>
      <c r="L154" s="405"/>
      <c r="M154" s="405"/>
      <c r="N154" s="405"/>
      <c r="O154" s="388"/>
      <c r="P154" s="388"/>
      <c r="Q154" s="388"/>
      <c r="R154" s="389"/>
      <c r="S154" s="390" t="e">
        <f t="shared" si="2"/>
        <v>#DIV/0!</v>
      </c>
      <c r="T154" s="1172">
        <f>IF(P154+Q154+R154=0,"",S154/$S$548*100)</f>
      </c>
    </row>
    <row r="155" spans="1:20" ht="13.5" customHeight="1">
      <c r="A155" s="1226" t="s">
        <v>728</v>
      </c>
      <c r="B155" s="1228" t="s">
        <v>431</v>
      </c>
      <c r="C155" s="6" t="s">
        <v>221</v>
      </c>
      <c r="D155" s="9">
        <v>1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386">
        <v>0</v>
      </c>
      <c r="K155" s="405">
        <v>1</v>
      </c>
      <c r="L155" s="405"/>
      <c r="M155" s="405"/>
      <c r="N155" s="405"/>
      <c r="O155" s="388">
        <v>1</v>
      </c>
      <c r="P155" s="388"/>
      <c r="Q155" s="388">
        <v>1</v>
      </c>
      <c r="R155" s="389"/>
      <c r="S155" s="390">
        <f t="shared" si="2"/>
        <v>1</v>
      </c>
      <c r="T155" s="1172">
        <f>IF(P155+Q155+R155=0,"",S155/$S$547*100)</f>
        <v>0.0013532623772760182</v>
      </c>
    </row>
    <row r="156" spans="1:20" ht="13.5" customHeight="1" thickBot="1">
      <c r="A156" s="1227"/>
      <c r="B156" s="1229"/>
      <c r="C156" s="8" t="s">
        <v>222</v>
      </c>
      <c r="D156" s="9">
        <v>1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386">
        <v>0</v>
      </c>
      <c r="K156" s="405">
        <v>1</v>
      </c>
      <c r="L156" s="405"/>
      <c r="M156" s="405"/>
      <c r="N156" s="405"/>
      <c r="O156" s="388">
        <v>1</v>
      </c>
      <c r="P156" s="388"/>
      <c r="Q156" s="388">
        <v>1</v>
      </c>
      <c r="R156" s="389"/>
      <c r="S156" s="390">
        <f t="shared" si="2"/>
        <v>1</v>
      </c>
      <c r="T156" s="1172">
        <f>IF(P156+Q156+R156=0,"",S156/$S$548*100)</f>
        <v>0.0022107508815369143</v>
      </c>
    </row>
    <row r="157" spans="1:20" ht="13.5" customHeight="1" hidden="1">
      <c r="A157" s="1226" t="s">
        <v>116</v>
      </c>
      <c r="B157" s="1228" t="s">
        <v>432</v>
      </c>
      <c r="C157" s="6" t="s">
        <v>221</v>
      </c>
      <c r="D157" s="9">
        <v>1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386">
        <v>0</v>
      </c>
      <c r="K157" s="405"/>
      <c r="L157" s="405"/>
      <c r="M157" s="405"/>
      <c r="N157" s="405"/>
      <c r="O157" s="388"/>
      <c r="P157" s="388"/>
      <c r="Q157" s="388"/>
      <c r="R157" s="389"/>
      <c r="S157" s="390" t="e">
        <f t="shared" si="2"/>
        <v>#DIV/0!</v>
      </c>
      <c r="T157" s="1172">
        <f>IF(P157+Q157+R157=0,"",S157/$S$547*100)</f>
      </c>
    </row>
    <row r="158" spans="1:20" ht="21.75" customHeight="1" hidden="1" thickBot="1">
      <c r="A158" s="1227"/>
      <c r="B158" s="1229"/>
      <c r="C158" s="8" t="s">
        <v>222</v>
      </c>
      <c r="D158" s="9">
        <v>1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386">
        <v>0</v>
      </c>
      <c r="K158" s="405"/>
      <c r="L158" s="405">
        <v>1</v>
      </c>
      <c r="M158" s="405"/>
      <c r="N158" s="405"/>
      <c r="O158" s="388"/>
      <c r="P158" s="388"/>
      <c r="Q158" s="388"/>
      <c r="R158" s="389"/>
      <c r="S158" s="390" t="e">
        <f t="shared" si="2"/>
        <v>#DIV/0!</v>
      </c>
      <c r="T158" s="1172">
        <f>IF(P158+Q158+R158=0,"",S158/$S$548*100)</f>
      </c>
    </row>
    <row r="159" spans="1:25" s="15" customFormat="1" ht="13.5" customHeight="1">
      <c r="A159" s="1238" t="s">
        <v>457</v>
      </c>
      <c r="B159" s="1239"/>
      <c r="C159" s="286" t="s">
        <v>221</v>
      </c>
      <c r="D159" s="21">
        <v>342</v>
      </c>
      <c r="E159" s="21">
        <v>480</v>
      </c>
      <c r="F159" s="21">
        <v>615</v>
      </c>
      <c r="G159" s="21">
        <v>526</v>
      </c>
      <c r="H159" s="21">
        <v>461</v>
      </c>
      <c r="I159" s="21">
        <v>597</v>
      </c>
      <c r="J159" s="413">
        <v>527</v>
      </c>
      <c r="K159" s="413">
        <v>622</v>
      </c>
      <c r="L159" s="413">
        <v>610</v>
      </c>
      <c r="M159" s="413">
        <v>681</v>
      </c>
      <c r="N159" s="413">
        <v>761</v>
      </c>
      <c r="O159" s="413">
        <v>658</v>
      </c>
      <c r="P159" s="413">
        <v>567</v>
      </c>
      <c r="Q159" s="413">
        <v>561</v>
      </c>
      <c r="R159" s="433">
        <v>512</v>
      </c>
      <c r="S159" s="416">
        <f t="shared" si="2"/>
        <v>536.5</v>
      </c>
      <c r="T159" s="1178">
        <f>IF(P159+Q159+R159=0,"",S159/$S$547*100)</f>
        <v>0.7260252654085838</v>
      </c>
      <c r="V159"/>
      <c r="W159"/>
      <c r="X159"/>
      <c r="Y159"/>
    </row>
    <row r="160" spans="1:25" s="15" customFormat="1" ht="13.5" customHeight="1" thickBot="1">
      <c r="A160" s="1240"/>
      <c r="B160" s="1241"/>
      <c r="C160" s="288" t="s">
        <v>222</v>
      </c>
      <c r="D160" s="22">
        <v>326</v>
      </c>
      <c r="E160" s="22">
        <v>451</v>
      </c>
      <c r="F160" s="22">
        <v>580</v>
      </c>
      <c r="G160" s="22">
        <v>492</v>
      </c>
      <c r="H160" s="22">
        <v>438</v>
      </c>
      <c r="I160" s="22">
        <v>564</v>
      </c>
      <c r="J160" s="418">
        <v>493</v>
      </c>
      <c r="K160" s="418">
        <v>583</v>
      </c>
      <c r="L160" s="418">
        <v>577</v>
      </c>
      <c r="M160" s="418">
        <v>637</v>
      </c>
      <c r="N160" s="418">
        <v>723</v>
      </c>
      <c r="O160" s="418">
        <v>621</v>
      </c>
      <c r="P160" s="418">
        <v>530</v>
      </c>
      <c r="Q160" s="418">
        <v>538</v>
      </c>
      <c r="R160" s="434">
        <v>490</v>
      </c>
      <c r="S160" s="421">
        <f t="shared" si="2"/>
        <v>514</v>
      </c>
      <c r="T160" s="1179">
        <f>IF(P160+Q160+R160=0,"",S160/$S$548*100)</f>
        <v>1.1363259531099739</v>
      </c>
      <c r="V160"/>
      <c r="W160"/>
      <c r="X160"/>
      <c r="Y160"/>
    </row>
    <row r="161" spans="1:20" ht="13.5" customHeight="1">
      <c r="A161" s="1226" t="s">
        <v>729</v>
      </c>
      <c r="B161" s="1228" t="s">
        <v>458</v>
      </c>
      <c r="C161" s="6" t="s">
        <v>221</v>
      </c>
      <c r="D161" s="17">
        <v>55</v>
      </c>
      <c r="E161" s="17">
        <v>69</v>
      </c>
      <c r="F161" s="17">
        <v>98</v>
      </c>
      <c r="G161" s="17">
        <v>59</v>
      </c>
      <c r="H161" s="17">
        <v>67</v>
      </c>
      <c r="I161" s="17">
        <v>119</v>
      </c>
      <c r="J161" s="435">
        <v>81</v>
      </c>
      <c r="K161" s="436">
        <v>76</v>
      </c>
      <c r="L161" s="436">
        <v>105</v>
      </c>
      <c r="M161" s="436">
        <v>91</v>
      </c>
      <c r="N161" s="436">
        <v>107</v>
      </c>
      <c r="O161" s="436">
        <v>76</v>
      </c>
      <c r="P161" s="436">
        <v>79</v>
      </c>
      <c r="Q161" s="436">
        <v>65</v>
      </c>
      <c r="R161" s="437">
        <v>79</v>
      </c>
      <c r="S161" s="432">
        <f t="shared" si="2"/>
        <v>72</v>
      </c>
      <c r="T161" s="1181">
        <f>IF(P161+Q161+R161=0,"",S161/$S$547*100)</f>
        <v>0.0974348911638733</v>
      </c>
    </row>
    <row r="162" spans="1:20" ht="13.5" customHeight="1">
      <c r="A162" s="1227"/>
      <c r="B162" s="1229"/>
      <c r="C162" s="8" t="s">
        <v>222</v>
      </c>
      <c r="D162" s="17">
        <v>50</v>
      </c>
      <c r="E162" s="17">
        <v>64</v>
      </c>
      <c r="F162" s="17">
        <v>95</v>
      </c>
      <c r="G162" s="17">
        <v>55</v>
      </c>
      <c r="H162" s="17">
        <v>65</v>
      </c>
      <c r="I162" s="17">
        <v>114</v>
      </c>
      <c r="J162" s="435">
        <v>77</v>
      </c>
      <c r="K162" s="436">
        <v>73</v>
      </c>
      <c r="L162" s="436">
        <v>101</v>
      </c>
      <c r="M162" s="436">
        <v>84</v>
      </c>
      <c r="N162" s="436">
        <v>106</v>
      </c>
      <c r="O162" s="436">
        <v>71</v>
      </c>
      <c r="P162" s="436">
        <v>79</v>
      </c>
      <c r="Q162" s="436">
        <v>63</v>
      </c>
      <c r="R162" s="437">
        <v>77</v>
      </c>
      <c r="S162" s="432">
        <f t="shared" si="2"/>
        <v>70</v>
      </c>
      <c r="T162" s="1181">
        <f>IF(P162+Q162+R162=0,"",S162/$S$548*100)</f>
        <v>0.15475256170758397</v>
      </c>
    </row>
    <row r="163" spans="1:20" ht="13.5" customHeight="1">
      <c r="A163" s="1226" t="s">
        <v>730</v>
      </c>
      <c r="B163" s="1228" t="s">
        <v>459</v>
      </c>
      <c r="C163" s="6" t="s">
        <v>221</v>
      </c>
      <c r="D163" s="9">
        <v>33</v>
      </c>
      <c r="E163" s="9">
        <v>25</v>
      </c>
      <c r="F163" s="9">
        <v>30</v>
      </c>
      <c r="G163" s="9">
        <v>36</v>
      </c>
      <c r="H163" s="9">
        <v>21</v>
      </c>
      <c r="I163" s="9">
        <v>37</v>
      </c>
      <c r="J163" s="438">
        <v>26</v>
      </c>
      <c r="K163" s="439">
        <v>23</v>
      </c>
      <c r="L163" s="439">
        <v>21</v>
      </c>
      <c r="M163" s="439">
        <v>23</v>
      </c>
      <c r="N163" s="439">
        <v>21</v>
      </c>
      <c r="O163" s="439">
        <v>14</v>
      </c>
      <c r="P163" s="439">
        <v>18</v>
      </c>
      <c r="Q163" s="439">
        <v>16</v>
      </c>
      <c r="R163" s="440">
        <v>10</v>
      </c>
      <c r="S163" s="390">
        <f t="shared" si="2"/>
        <v>13</v>
      </c>
      <c r="T163" s="1172">
        <f>IF(P163+Q163+R163=0,"",S163/$S$547*100)</f>
        <v>0.017592410904588237</v>
      </c>
    </row>
    <row r="164" spans="1:20" ht="13.5" customHeight="1">
      <c r="A164" s="1227"/>
      <c r="B164" s="1229"/>
      <c r="C164" s="8" t="s">
        <v>222</v>
      </c>
      <c r="D164" s="9">
        <v>29</v>
      </c>
      <c r="E164" s="9">
        <v>23</v>
      </c>
      <c r="F164" s="9">
        <v>27</v>
      </c>
      <c r="G164" s="9">
        <v>29</v>
      </c>
      <c r="H164" s="9">
        <v>19</v>
      </c>
      <c r="I164" s="9">
        <v>33</v>
      </c>
      <c r="J164" s="438">
        <v>25</v>
      </c>
      <c r="K164" s="439">
        <v>24</v>
      </c>
      <c r="L164" s="439">
        <v>18</v>
      </c>
      <c r="M164" s="439">
        <v>21</v>
      </c>
      <c r="N164" s="439">
        <v>20</v>
      </c>
      <c r="O164" s="439">
        <v>14</v>
      </c>
      <c r="P164" s="439">
        <v>15</v>
      </c>
      <c r="Q164" s="439">
        <v>14</v>
      </c>
      <c r="R164" s="440">
        <v>7</v>
      </c>
      <c r="S164" s="390">
        <f t="shared" si="2"/>
        <v>10.5</v>
      </c>
      <c r="T164" s="1172">
        <f>IF(P164+Q164+R164=0,"",S164/$S$548*100)</f>
        <v>0.023212884256137597</v>
      </c>
    </row>
    <row r="165" spans="1:20" ht="13.5" customHeight="1">
      <c r="A165" s="1226" t="s">
        <v>731</v>
      </c>
      <c r="B165" s="1228" t="s">
        <v>460</v>
      </c>
      <c r="C165" s="6" t="s">
        <v>221</v>
      </c>
      <c r="D165" s="9">
        <v>13</v>
      </c>
      <c r="E165" s="9">
        <v>19</v>
      </c>
      <c r="F165" s="9">
        <v>10</v>
      </c>
      <c r="G165" s="9">
        <v>14</v>
      </c>
      <c r="H165" s="9">
        <v>12</v>
      </c>
      <c r="I165" s="9">
        <v>21</v>
      </c>
      <c r="J165" s="386">
        <v>12</v>
      </c>
      <c r="K165" s="405">
        <v>11</v>
      </c>
      <c r="L165" s="405">
        <v>20</v>
      </c>
      <c r="M165" s="405">
        <v>8</v>
      </c>
      <c r="N165" s="405">
        <v>23</v>
      </c>
      <c r="O165" s="405">
        <v>6</v>
      </c>
      <c r="P165" s="405">
        <v>16</v>
      </c>
      <c r="Q165" s="405">
        <v>12</v>
      </c>
      <c r="R165" s="441">
        <v>11</v>
      </c>
      <c r="S165" s="390">
        <f t="shared" si="2"/>
        <v>11.5</v>
      </c>
      <c r="T165" s="1172">
        <f>IF(P165+Q165+R165=0,"",S165/$S$547*100)</f>
        <v>0.015562517338674208</v>
      </c>
    </row>
    <row r="166" spans="1:20" ht="13.5" customHeight="1">
      <c r="A166" s="1227"/>
      <c r="B166" s="1229"/>
      <c r="C166" s="8" t="s">
        <v>222</v>
      </c>
      <c r="D166" s="9">
        <v>13</v>
      </c>
      <c r="E166" s="9">
        <v>19</v>
      </c>
      <c r="F166" s="9">
        <v>9</v>
      </c>
      <c r="G166" s="9">
        <v>13</v>
      </c>
      <c r="H166" s="9">
        <v>12</v>
      </c>
      <c r="I166" s="9">
        <v>21</v>
      </c>
      <c r="J166" s="386">
        <v>11</v>
      </c>
      <c r="K166" s="405">
        <v>11</v>
      </c>
      <c r="L166" s="405">
        <v>20</v>
      </c>
      <c r="M166" s="405">
        <v>8</v>
      </c>
      <c r="N166" s="405">
        <v>22</v>
      </c>
      <c r="O166" s="405">
        <v>6</v>
      </c>
      <c r="P166" s="405">
        <v>16</v>
      </c>
      <c r="Q166" s="405">
        <v>12</v>
      </c>
      <c r="R166" s="441">
        <v>11</v>
      </c>
      <c r="S166" s="390">
        <f t="shared" si="2"/>
        <v>11.5</v>
      </c>
      <c r="T166" s="1172">
        <f>IF(P166+Q166+R166=0,"",S166/$S$548*100)</f>
        <v>0.02542363513767451</v>
      </c>
    </row>
    <row r="167" spans="1:20" ht="13.5" customHeight="1">
      <c r="A167" s="1226" t="s">
        <v>732</v>
      </c>
      <c r="B167" s="1228" t="s">
        <v>461</v>
      </c>
      <c r="C167" s="6" t="s">
        <v>221</v>
      </c>
      <c r="D167" s="9">
        <v>3</v>
      </c>
      <c r="E167" s="9">
        <v>5</v>
      </c>
      <c r="F167" s="9">
        <v>2</v>
      </c>
      <c r="G167" s="9">
        <v>2</v>
      </c>
      <c r="H167" s="9">
        <v>4</v>
      </c>
      <c r="I167" s="9">
        <v>4</v>
      </c>
      <c r="J167" s="386">
        <v>2</v>
      </c>
      <c r="K167" s="405">
        <v>3</v>
      </c>
      <c r="L167" s="405">
        <v>4</v>
      </c>
      <c r="M167" s="405">
        <v>4</v>
      </c>
      <c r="N167" s="405">
        <v>5</v>
      </c>
      <c r="O167" s="405">
        <v>5</v>
      </c>
      <c r="P167" s="405">
        <v>2</v>
      </c>
      <c r="Q167" s="405">
        <v>2</v>
      </c>
      <c r="R167" s="441"/>
      <c r="S167" s="390">
        <f t="shared" si="2"/>
        <v>2</v>
      </c>
      <c r="T167" s="1172">
        <f>IF(P167+Q167+R167=0,"",S167/$S$547*100)</f>
        <v>0.0027065247545520364</v>
      </c>
    </row>
    <row r="168" spans="1:20" ht="13.5" customHeight="1">
      <c r="A168" s="1227"/>
      <c r="B168" s="1229"/>
      <c r="C168" s="8" t="s">
        <v>222</v>
      </c>
      <c r="D168" s="9">
        <v>2</v>
      </c>
      <c r="E168" s="9">
        <v>5</v>
      </c>
      <c r="F168" s="9">
        <v>2</v>
      </c>
      <c r="G168" s="9">
        <v>2</v>
      </c>
      <c r="H168" s="9">
        <v>4</v>
      </c>
      <c r="I168" s="9">
        <v>4</v>
      </c>
      <c r="J168" s="386">
        <v>2</v>
      </c>
      <c r="K168" s="405">
        <v>3</v>
      </c>
      <c r="L168" s="405">
        <v>4</v>
      </c>
      <c r="M168" s="405">
        <v>4</v>
      </c>
      <c r="N168" s="405">
        <v>4</v>
      </c>
      <c r="O168" s="405">
        <v>5</v>
      </c>
      <c r="P168" s="405">
        <v>2</v>
      </c>
      <c r="Q168" s="405">
        <v>2</v>
      </c>
      <c r="R168" s="441"/>
      <c r="S168" s="390">
        <f t="shared" si="2"/>
        <v>2</v>
      </c>
      <c r="T168" s="1172">
        <f>IF(P168+Q168+R168=0,"",S168/$S$548*100)</f>
        <v>0.0044215017630738285</v>
      </c>
    </row>
    <row r="169" spans="1:20" ht="13.5" customHeight="1">
      <c r="A169" s="1226" t="s">
        <v>733</v>
      </c>
      <c r="B169" s="1228" t="s">
        <v>462</v>
      </c>
      <c r="C169" s="6" t="s">
        <v>221</v>
      </c>
      <c r="D169" s="9">
        <v>3</v>
      </c>
      <c r="E169" s="9">
        <v>10</v>
      </c>
      <c r="F169" s="9">
        <v>9</v>
      </c>
      <c r="G169" s="9">
        <v>6</v>
      </c>
      <c r="H169" s="9">
        <v>9</v>
      </c>
      <c r="I169" s="9">
        <v>5</v>
      </c>
      <c r="J169" s="386">
        <v>2</v>
      </c>
      <c r="K169" s="405">
        <v>12</v>
      </c>
      <c r="L169" s="405">
        <v>8</v>
      </c>
      <c r="M169" s="405">
        <v>4</v>
      </c>
      <c r="N169" s="405">
        <v>5</v>
      </c>
      <c r="O169" s="405">
        <v>7</v>
      </c>
      <c r="P169" s="405">
        <v>8</v>
      </c>
      <c r="Q169" s="405">
        <v>10</v>
      </c>
      <c r="R169" s="441">
        <v>3</v>
      </c>
      <c r="S169" s="390">
        <f t="shared" si="2"/>
        <v>6.5</v>
      </c>
      <c r="T169" s="1172">
        <f>IF(P169+Q169+R169=0,"",S169/$S$547*100)</f>
        <v>0.008796205452294118</v>
      </c>
    </row>
    <row r="170" spans="1:20" ht="13.5" customHeight="1">
      <c r="A170" s="1227"/>
      <c r="B170" s="1229"/>
      <c r="C170" s="8" t="s">
        <v>222</v>
      </c>
      <c r="D170" s="9">
        <v>2</v>
      </c>
      <c r="E170" s="9">
        <v>10</v>
      </c>
      <c r="F170" s="9">
        <v>9</v>
      </c>
      <c r="G170" s="9">
        <v>6</v>
      </c>
      <c r="H170" s="9">
        <v>9</v>
      </c>
      <c r="I170" s="9">
        <v>5</v>
      </c>
      <c r="J170" s="386">
        <v>2</v>
      </c>
      <c r="K170" s="405">
        <v>12</v>
      </c>
      <c r="L170" s="405">
        <v>8</v>
      </c>
      <c r="M170" s="405">
        <v>4</v>
      </c>
      <c r="N170" s="405">
        <v>5</v>
      </c>
      <c r="O170" s="405">
        <v>7</v>
      </c>
      <c r="P170" s="405">
        <v>8</v>
      </c>
      <c r="Q170" s="405">
        <v>10</v>
      </c>
      <c r="R170" s="441">
        <v>3</v>
      </c>
      <c r="S170" s="390">
        <f t="shared" si="2"/>
        <v>6.5</v>
      </c>
      <c r="T170" s="1172">
        <f>IF(P170+Q170+R170=0,"",S170/$S$548*100)</f>
        <v>0.014369880729989942</v>
      </c>
    </row>
    <row r="171" spans="1:20" ht="13.5" customHeight="1">
      <c r="A171" s="1226" t="s">
        <v>734</v>
      </c>
      <c r="B171" s="1228" t="s">
        <v>463</v>
      </c>
      <c r="C171" s="6" t="s">
        <v>221</v>
      </c>
      <c r="D171" s="9">
        <v>42</v>
      </c>
      <c r="E171" s="9">
        <v>39</v>
      </c>
      <c r="F171" s="9">
        <v>47</v>
      </c>
      <c r="G171" s="9">
        <v>56</v>
      </c>
      <c r="H171" s="9">
        <v>52</v>
      </c>
      <c r="I171" s="9">
        <v>57</v>
      </c>
      <c r="J171" s="386">
        <v>58</v>
      </c>
      <c r="K171" s="405">
        <v>71</v>
      </c>
      <c r="L171" s="405">
        <v>68</v>
      </c>
      <c r="M171" s="405">
        <v>74</v>
      </c>
      <c r="N171" s="405">
        <v>57</v>
      </c>
      <c r="O171" s="405">
        <v>68</v>
      </c>
      <c r="P171" s="405">
        <v>69</v>
      </c>
      <c r="Q171" s="405">
        <v>71</v>
      </c>
      <c r="R171" s="441">
        <v>70</v>
      </c>
      <c r="S171" s="390">
        <f t="shared" si="2"/>
        <v>70.5</v>
      </c>
      <c r="T171" s="1172">
        <f>IF(P171+Q171+R171=0,"",S171/$S$547*100)</f>
        <v>0.09540499759795928</v>
      </c>
    </row>
    <row r="172" spans="1:20" ht="13.5" customHeight="1">
      <c r="A172" s="1227"/>
      <c r="B172" s="1229"/>
      <c r="C172" s="8" t="s">
        <v>222</v>
      </c>
      <c r="D172" s="9">
        <v>42</v>
      </c>
      <c r="E172" s="9">
        <v>37</v>
      </c>
      <c r="F172" s="9">
        <v>48</v>
      </c>
      <c r="G172" s="9">
        <v>54</v>
      </c>
      <c r="H172" s="9">
        <v>53</v>
      </c>
      <c r="I172" s="9">
        <v>56</v>
      </c>
      <c r="J172" s="386">
        <v>58</v>
      </c>
      <c r="K172" s="405">
        <v>72</v>
      </c>
      <c r="L172" s="405">
        <v>67</v>
      </c>
      <c r="M172" s="405">
        <v>74</v>
      </c>
      <c r="N172" s="405">
        <v>57</v>
      </c>
      <c r="O172" s="405">
        <v>66</v>
      </c>
      <c r="P172" s="405">
        <v>70</v>
      </c>
      <c r="Q172" s="405">
        <v>70</v>
      </c>
      <c r="R172" s="441">
        <v>67</v>
      </c>
      <c r="S172" s="390">
        <f t="shared" si="2"/>
        <v>68.5</v>
      </c>
      <c r="T172" s="1172">
        <f>IF(P172+Q172+R172=0,"",S172/$S$548*100)</f>
        <v>0.1514364353852786</v>
      </c>
    </row>
    <row r="173" spans="1:20" ht="13.5" customHeight="1">
      <c r="A173" s="1226" t="s">
        <v>735</v>
      </c>
      <c r="B173" s="1228" t="s">
        <v>464</v>
      </c>
      <c r="C173" s="6" t="s">
        <v>221</v>
      </c>
      <c r="D173" s="9">
        <v>100</v>
      </c>
      <c r="E173" s="9">
        <v>152</v>
      </c>
      <c r="F173" s="9">
        <v>248</v>
      </c>
      <c r="G173" s="9">
        <v>183</v>
      </c>
      <c r="H173" s="9">
        <v>155</v>
      </c>
      <c r="I173" s="9">
        <v>178</v>
      </c>
      <c r="J173" s="386">
        <v>157</v>
      </c>
      <c r="K173" s="405">
        <v>219</v>
      </c>
      <c r="L173" s="405">
        <v>204</v>
      </c>
      <c r="M173" s="405">
        <v>232</v>
      </c>
      <c r="N173" s="405">
        <v>239</v>
      </c>
      <c r="O173" s="405">
        <v>248</v>
      </c>
      <c r="P173" s="405">
        <v>189</v>
      </c>
      <c r="Q173" s="405">
        <v>188</v>
      </c>
      <c r="R173" s="441">
        <v>160</v>
      </c>
      <c r="S173" s="390">
        <f t="shared" si="2"/>
        <v>174</v>
      </c>
      <c r="T173" s="1172">
        <f>IF(P173+Q173+R173=0,"",S173/$S$547*100)</f>
        <v>0.23546765364602715</v>
      </c>
    </row>
    <row r="174" spans="1:20" ht="13.5" customHeight="1">
      <c r="A174" s="1227"/>
      <c r="B174" s="1229"/>
      <c r="C174" s="8" t="s">
        <v>222</v>
      </c>
      <c r="D174" s="9">
        <v>97</v>
      </c>
      <c r="E174" s="9">
        <v>139</v>
      </c>
      <c r="F174" s="9">
        <v>230</v>
      </c>
      <c r="G174" s="9">
        <v>165</v>
      </c>
      <c r="H174" s="9">
        <v>141</v>
      </c>
      <c r="I174" s="9">
        <v>161</v>
      </c>
      <c r="J174" s="386">
        <v>146</v>
      </c>
      <c r="K174" s="405">
        <v>196</v>
      </c>
      <c r="L174" s="405">
        <v>185</v>
      </c>
      <c r="M174" s="405">
        <v>213</v>
      </c>
      <c r="N174" s="405">
        <v>209</v>
      </c>
      <c r="O174" s="405">
        <v>225</v>
      </c>
      <c r="P174" s="405">
        <v>167</v>
      </c>
      <c r="Q174" s="405">
        <v>172</v>
      </c>
      <c r="R174" s="441">
        <v>149</v>
      </c>
      <c r="S174" s="390">
        <f t="shared" si="2"/>
        <v>160.5</v>
      </c>
      <c r="T174" s="1172">
        <f>IF(P174+Q174+R174=0,"",S174/$S$548*100)</f>
        <v>0.3548255164866747</v>
      </c>
    </row>
    <row r="175" spans="1:20" ht="13.5" customHeight="1">
      <c r="A175" s="1226" t="s">
        <v>736</v>
      </c>
      <c r="B175" s="1228" t="s">
        <v>465</v>
      </c>
      <c r="C175" s="6" t="s">
        <v>221</v>
      </c>
      <c r="D175" s="9">
        <v>56</v>
      </c>
      <c r="E175" s="9">
        <v>77</v>
      </c>
      <c r="F175" s="9">
        <v>123</v>
      </c>
      <c r="G175" s="9">
        <v>104</v>
      </c>
      <c r="H175" s="9">
        <v>51</v>
      </c>
      <c r="I175" s="9">
        <v>61</v>
      </c>
      <c r="J175" s="386">
        <v>95</v>
      </c>
      <c r="K175" s="405">
        <v>95</v>
      </c>
      <c r="L175" s="405">
        <v>85</v>
      </c>
      <c r="M175" s="405">
        <v>84</v>
      </c>
      <c r="N175" s="405">
        <v>92</v>
      </c>
      <c r="O175" s="405">
        <v>80</v>
      </c>
      <c r="P175" s="405">
        <v>51</v>
      </c>
      <c r="Q175" s="405">
        <v>56</v>
      </c>
      <c r="R175" s="441">
        <v>46</v>
      </c>
      <c r="S175" s="390">
        <f t="shared" si="2"/>
        <v>51</v>
      </c>
      <c r="T175" s="1172">
        <f>IF(P175+Q175+R175=0,"",S175/$S$547*100)</f>
        <v>0.06901638124107692</v>
      </c>
    </row>
    <row r="176" spans="1:20" ht="13.5" customHeight="1">
      <c r="A176" s="1227"/>
      <c r="B176" s="1229"/>
      <c r="C176" s="8" t="s">
        <v>222</v>
      </c>
      <c r="D176" s="9">
        <v>54</v>
      </c>
      <c r="E176" s="9">
        <v>70</v>
      </c>
      <c r="F176" s="9">
        <v>112</v>
      </c>
      <c r="G176" s="9">
        <v>102</v>
      </c>
      <c r="H176" s="9">
        <v>45</v>
      </c>
      <c r="I176" s="9">
        <v>55</v>
      </c>
      <c r="J176" s="386">
        <v>79</v>
      </c>
      <c r="K176" s="405">
        <v>83</v>
      </c>
      <c r="L176" s="405">
        <v>79</v>
      </c>
      <c r="M176" s="405">
        <v>68</v>
      </c>
      <c r="N176" s="405">
        <v>89</v>
      </c>
      <c r="O176" s="405">
        <v>78</v>
      </c>
      <c r="P176" s="405">
        <v>47</v>
      </c>
      <c r="Q176" s="405">
        <v>54</v>
      </c>
      <c r="R176" s="441">
        <v>43</v>
      </c>
      <c r="S176" s="390">
        <f t="shared" si="2"/>
        <v>48.5</v>
      </c>
      <c r="T176" s="1172">
        <f>IF(P176+Q176+R176=0,"",S176/$S$548*100)</f>
        <v>0.10722141775454032</v>
      </c>
    </row>
    <row r="177" spans="1:20" ht="13.5" customHeight="1">
      <c r="A177" s="1226" t="s">
        <v>737</v>
      </c>
      <c r="B177" s="1228" t="s">
        <v>466</v>
      </c>
      <c r="C177" s="6" t="s">
        <v>221</v>
      </c>
      <c r="D177" s="9">
        <v>18</v>
      </c>
      <c r="E177" s="9">
        <v>37</v>
      </c>
      <c r="F177" s="9">
        <v>16</v>
      </c>
      <c r="G177" s="9">
        <v>29</v>
      </c>
      <c r="H177" s="9">
        <v>34</v>
      </c>
      <c r="I177" s="9">
        <v>48</v>
      </c>
      <c r="J177" s="386">
        <v>42</v>
      </c>
      <c r="K177" s="405">
        <v>30</v>
      </c>
      <c r="L177" s="405">
        <v>24</v>
      </c>
      <c r="M177" s="405">
        <v>38</v>
      </c>
      <c r="N177" s="405">
        <v>38</v>
      </c>
      <c r="O177" s="405">
        <v>40</v>
      </c>
      <c r="P177" s="405">
        <v>36</v>
      </c>
      <c r="Q177" s="405">
        <v>30</v>
      </c>
      <c r="R177" s="441">
        <v>53</v>
      </c>
      <c r="S177" s="390">
        <f t="shared" si="2"/>
        <v>41.5</v>
      </c>
      <c r="T177" s="1172">
        <f>IF(P177+Q177+R177=0,"",S177/$S$547*100)</f>
        <v>0.05616038865695475</v>
      </c>
    </row>
    <row r="178" spans="1:20" ht="13.5" customHeight="1">
      <c r="A178" s="1227"/>
      <c r="B178" s="1229"/>
      <c r="C178" s="8" t="s">
        <v>222</v>
      </c>
      <c r="D178" s="9">
        <v>18</v>
      </c>
      <c r="E178" s="9">
        <v>37</v>
      </c>
      <c r="F178" s="9">
        <v>16</v>
      </c>
      <c r="G178" s="9">
        <v>29</v>
      </c>
      <c r="H178" s="9">
        <v>34</v>
      </c>
      <c r="I178" s="9">
        <v>48</v>
      </c>
      <c r="J178" s="386">
        <v>42</v>
      </c>
      <c r="K178" s="405">
        <v>29</v>
      </c>
      <c r="L178" s="405">
        <v>24</v>
      </c>
      <c r="M178" s="405">
        <v>40</v>
      </c>
      <c r="N178" s="405">
        <v>39</v>
      </c>
      <c r="O178" s="405">
        <v>38</v>
      </c>
      <c r="P178" s="405">
        <v>37</v>
      </c>
      <c r="Q178" s="405">
        <v>31</v>
      </c>
      <c r="R178" s="441">
        <v>52</v>
      </c>
      <c r="S178" s="390">
        <f t="shared" si="2"/>
        <v>41.5</v>
      </c>
      <c r="T178" s="1172">
        <f>IF(P178+Q178+R178=0,"",S178/$S$548*100)</f>
        <v>0.09174616158378193</v>
      </c>
    </row>
    <row r="179" spans="1:20" ht="13.5" customHeight="1">
      <c r="A179" s="1226" t="s">
        <v>738</v>
      </c>
      <c r="B179" s="1228" t="s">
        <v>467</v>
      </c>
      <c r="C179" s="6" t="s">
        <v>221</v>
      </c>
      <c r="D179" s="9">
        <v>1</v>
      </c>
      <c r="E179" s="9">
        <v>15</v>
      </c>
      <c r="F179" s="9">
        <v>16</v>
      </c>
      <c r="G179" s="9">
        <v>23</v>
      </c>
      <c r="H179" s="9">
        <v>31</v>
      </c>
      <c r="I179" s="9">
        <v>37</v>
      </c>
      <c r="J179" s="386">
        <v>26</v>
      </c>
      <c r="K179" s="405">
        <v>18</v>
      </c>
      <c r="L179" s="405">
        <v>18</v>
      </c>
      <c r="M179" s="405">
        <v>37</v>
      </c>
      <c r="N179" s="405">
        <v>42</v>
      </c>
      <c r="O179" s="405">
        <v>31</v>
      </c>
      <c r="P179" s="405">
        <v>22</v>
      </c>
      <c r="Q179" s="405">
        <v>36</v>
      </c>
      <c r="R179" s="441">
        <v>16</v>
      </c>
      <c r="S179" s="390">
        <f t="shared" si="2"/>
        <v>26</v>
      </c>
      <c r="T179" s="1172">
        <f>IF(P179+Q179+R179=0,"",S179/$S$547*100)</f>
        <v>0.035184821809176474</v>
      </c>
    </row>
    <row r="180" spans="1:20" ht="13.5" customHeight="1">
      <c r="A180" s="1227"/>
      <c r="B180" s="1229"/>
      <c r="C180" s="8" t="s">
        <v>222</v>
      </c>
      <c r="D180" s="9">
        <v>1</v>
      </c>
      <c r="E180" s="9">
        <v>15</v>
      </c>
      <c r="F180" s="9">
        <v>16</v>
      </c>
      <c r="G180" s="9">
        <v>23</v>
      </c>
      <c r="H180" s="9">
        <v>31</v>
      </c>
      <c r="I180" s="9">
        <v>37</v>
      </c>
      <c r="J180" s="386">
        <v>26</v>
      </c>
      <c r="K180" s="405">
        <v>18</v>
      </c>
      <c r="L180" s="405">
        <v>18</v>
      </c>
      <c r="M180" s="405">
        <v>37</v>
      </c>
      <c r="N180" s="405">
        <v>41</v>
      </c>
      <c r="O180" s="405">
        <v>31</v>
      </c>
      <c r="P180" s="405">
        <v>22</v>
      </c>
      <c r="Q180" s="405">
        <v>35</v>
      </c>
      <c r="R180" s="441">
        <v>16</v>
      </c>
      <c r="S180" s="390">
        <f t="shared" si="2"/>
        <v>25.5</v>
      </c>
      <c r="T180" s="1172">
        <f>IF(P180+Q180+R180=0,"",S180/$S$548*100)</f>
        <v>0.05637414747919131</v>
      </c>
    </row>
    <row r="181" spans="1:20" ht="13.5" customHeight="1">
      <c r="A181" s="1226" t="s">
        <v>739</v>
      </c>
      <c r="B181" s="1228" t="s">
        <v>468</v>
      </c>
      <c r="C181" s="6" t="s">
        <v>221</v>
      </c>
      <c r="D181" s="9">
        <v>10</v>
      </c>
      <c r="E181" s="9">
        <v>23</v>
      </c>
      <c r="F181" s="9">
        <v>7</v>
      </c>
      <c r="G181" s="9">
        <v>7</v>
      </c>
      <c r="H181" s="9">
        <v>19</v>
      </c>
      <c r="I181" s="9">
        <v>19</v>
      </c>
      <c r="J181" s="386">
        <v>22</v>
      </c>
      <c r="K181" s="405">
        <v>45</v>
      </c>
      <c r="L181" s="405">
        <v>13</v>
      </c>
      <c r="M181" s="405">
        <v>29</v>
      </c>
      <c r="N181" s="405">
        <v>26</v>
      </c>
      <c r="O181" s="405">
        <v>44</v>
      </c>
      <c r="P181" s="405">
        <v>9</v>
      </c>
      <c r="Q181" s="405">
        <v>16</v>
      </c>
      <c r="R181" s="441">
        <v>12</v>
      </c>
      <c r="S181" s="390">
        <f t="shared" si="2"/>
        <v>14</v>
      </c>
      <c r="T181" s="1172">
        <f>IF(P181+Q181+R181=0,"",S181/$S$547*100)</f>
        <v>0.018945673281864254</v>
      </c>
    </row>
    <row r="182" spans="1:20" ht="13.5" customHeight="1">
      <c r="A182" s="1227"/>
      <c r="B182" s="1229"/>
      <c r="C182" s="8" t="s">
        <v>222</v>
      </c>
      <c r="D182" s="9">
        <v>10</v>
      </c>
      <c r="E182" s="9">
        <v>23</v>
      </c>
      <c r="F182" s="9">
        <v>7</v>
      </c>
      <c r="G182" s="9">
        <v>7</v>
      </c>
      <c r="H182" s="9">
        <v>19</v>
      </c>
      <c r="I182" s="9">
        <v>19</v>
      </c>
      <c r="J182" s="386">
        <v>21</v>
      </c>
      <c r="K182" s="405">
        <v>43</v>
      </c>
      <c r="L182" s="405">
        <v>13</v>
      </c>
      <c r="M182" s="405">
        <v>28</v>
      </c>
      <c r="N182" s="405">
        <v>26</v>
      </c>
      <c r="O182" s="405">
        <v>43</v>
      </c>
      <c r="P182" s="405">
        <v>9</v>
      </c>
      <c r="Q182" s="405">
        <v>16</v>
      </c>
      <c r="R182" s="441">
        <v>12</v>
      </c>
      <c r="S182" s="390">
        <f t="shared" si="2"/>
        <v>14</v>
      </c>
      <c r="T182" s="1177">
        <f>IF(P182+Q182+R182=0,"",S182/$S$548*100)</f>
        <v>0.030950512341516797</v>
      </c>
    </row>
    <row r="183" spans="1:20" ht="13.5" customHeight="1">
      <c r="A183" s="1249" t="s">
        <v>740</v>
      </c>
      <c r="B183" s="1251" t="s">
        <v>469</v>
      </c>
      <c r="C183" s="6" t="s">
        <v>221</v>
      </c>
      <c r="D183" s="23" t="s">
        <v>717</v>
      </c>
      <c r="E183" s="23" t="s">
        <v>717</v>
      </c>
      <c r="F183" s="23" t="s">
        <v>717</v>
      </c>
      <c r="G183" s="23" t="s">
        <v>717</v>
      </c>
      <c r="H183" s="23" t="s">
        <v>717</v>
      </c>
      <c r="I183" s="23" t="s">
        <v>717</v>
      </c>
      <c r="J183" s="386">
        <v>0</v>
      </c>
      <c r="K183" s="405">
        <v>12</v>
      </c>
      <c r="L183" s="405">
        <v>25</v>
      </c>
      <c r="M183" s="405">
        <v>47</v>
      </c>
      <c r="N183" s="405">
        <v>101</v>
      </c>
      <c r="O183" s="405">
        <v>35</v>
      </c>
      <c r="P183" s="405">
        <v>63</v>
      </c>
      <c r="Q183" s="405">
        <v>50</v>
      </c>
      <c r="R183" s="441">
        <v>49</v>
      </c>
      <c r="S183" s="390">
        <f t="shared" si="2"/>
        <v>49.5</v>
      </c>
      <c r="T183" s="1173">
        <f>IF(P183+Q183+R183=0,"",S183/$S$547*100)</f>
        <v>0.06698648767516291</v>
      </c>
    </row>
    <row r="184" spans="1:20" ht="13.5" customHeight="1">
      <c r="A184" s="1250"/>
      <c r="B184" s="1252"/>
      <c r="C184" s="8" t="s">
        <v>222</v>
      </c>
      <c r="D184" s="23" t="s">
        <v>717</v>
      </c>
      <c r="E184" s="23" t="s">
        <v>717</v>
      </c>
      <c r="F184" s="23" t="s">
        <v>717</v>
      </c>
      <c r="G184" s="23" t="s">
        <v>717</v>
      </c>
      <c r="H184" s="23" t="s">
        <v>717</v>
      </c>
      <c r="I184" s="23" t="s">
        <v>717</v>
      </c>
      <c r="J184" s="386">
        <v>0</v>
      </c>
      <c r="K184" s="405">
        <v>12</v>
      </c>
      <c r="L184" s="405">
        <v>25</v>
      </c>
      <c r="M184" s="405">
        <v>46</v>
      </c>
      <c r="N184" s="405">
        <v>100</v>
      </c>
      <c r="O184" s="405">
        <v>33</v>
      </c>
      <c r="P184" s="405">
        <v>53</v>
      </c>
      <c r="Q184" s="405">
        <v>50</v>
      </c>
      <c r="R184" s="441">
        <v>50</v>
      </c>
      <c r="S184" s="390">
        <f t="shared" si="2"/>
        <v>50</v>
      </c>
      <c r="T184" s="1173">
        <f>IF(P184+Q184+R184=0,"",S184/$S$548*100)</f>
        <v>0.11053754407684568</v>
      </c>
    </row>
    <row r="185" spans="1:20" ht="13.5" customHeight="1">
      <c r="A185" s="1249" t="s">
        <v>741</v>
      </c>
      <c r="B185" s="1251" t="s">
        <v>470</v>
      </c>
      <c r="C185" s="6" t="s">
        <v>221</v>
      </c>
      <c r="D185" s="9">
        <v>8</v>
      </c>
      <c r="E185" s="9">
        <v>9</v>
      </c>
      <c r="F185" s="9">
        <v>9</v>
      </c>
      <c r="G185" s="9">
        <v>7</v>
      </c>
      <c r="H185" s="9">
        <v>6</v>
      </c>
      <c r="I185" s="9">
        <v>11</v>
      </c>
      <c r="J185" s="386">
        <v>4</v>
      </c>
      <c r="K185" s="405">
        <v>7</v>
      </c>
      <c r="L185" s="405">
        <v>15</v>
      </c>
      <c r="M185" s="405">
        <v>10</v>
      </c>
      <c r="N185" s="405">
        <v>5</v>
      </c>
      <c r="O185" s="405">
        <v>4</v>
      </c>
      <c r="P185" s="405">
        <v>5</v>
      </c>
      <c r="Q185" s="405">
        <v>9</v>
      </c>
      <c r="R185" s="441">
        <v>3</v>
      </c>
      <c r="S185" s="390">
        <f t="shared" si="2"/>
        <v>6</v>
      </c>
      <c r="T185" s="1181">
        <f>IF(P185+Q185+R185=0,"",S185/$S$547*100)</f>
        <v>0.008119574263656108</v>
      </c>
    </row>
    <row r="186" spans="1:20" ht="13.5" customHeight="1" thickBot="1">
      <c r="A186" s="1250"/>
      <c r="B186" s="1252"/>
      <c r="C186" s="8" t="s">
        <v>222</v>
      </c>
      <c r="D186" s="26">
        <v>8</v>
      </c>
      <c r="E186" s="26">
        <v>9</v>
      </c>
      <c r="F186" s="26">
        <v>9</v>
      </c>
      <c r="G186" s="26">
        <v>7</v>
      </c>
      <c r="H186" s="26">
        <v>6</v>
      </c>
      <c r="I186" s="26">
        <v>11</v>
      </c>
      <c r="J186" s="423">
        <v>4</v>
      </c>
      <c r="K186" s="424">
        <v>7</v>
      </c>
      <c r="L186" s="424">
        <v>15</v>
      </c>
      <c r="M186" s="424">
        <v>10</v>
      </c>
      <c r="N186" s="424">
        <v>5</v>
      </c>
      <c r="O186" s="424">
        <v>4</v>
      </c>
      <c r="P186" s="424">
        <v>5</v>
      </c>
      <c r="Q186" s="424">
        <v>9</v>
      </c>
      <c r="R186" s="442">
        <v>3</v>
      </c>
      <c r="S186" s="427">
        <f t="shared" si="2"/>
        <v>6</v>
      </c>
      <c r="T186" s="1182">
        <f>IF(P186+Q186+R186=0,"",S186/$S$548*100)</f>
        <v>0.013264505289221483</v>
      </c>
    </row>
    <row r="187" spans="1:25" s="15" customFormat="1" ht="13.5" customHeight="1" hidden="1">
      <c r="A187" s="1244" t="s">
        <v>471</v>
      </c>
      <c r="B187" s="1245"/>
      <c r="C187" s="286" t="s">
        <v>221</v>
      </c>
      <c r="D187" s="27">
        <v>3</v>
      </c>
      <c r="E187" s="27">
        <v>1</v>
      </c>
      <c r="F187" s="27">
        <v>1</v>
      </c>
      <c r="G187" s="28">
        <v>0</v>
      </c>
      <c r="H187" s="348">
        <v>0</v>
      </c>
      <c r="I187" s="20">
        <v>0</v>
      </c>
      <c r="J187" s="412">
        <v>0</v>
      </c>
      <c r="K187" s="412">
        <v>0</v>
      </c>
      <c r="L187" s="412">
        <v>0</v>
      </c>
      <c r="M187" s="412">
        <v>1</v>
      </c>
      <c r="N187" s="412">
        <v>0</v>
      </c>
      <c r="O187" s="412">
        <v>1</v>
      </c>
      <c r="P187" s="412">
        <v>0</v>
      </c>
      <c r="Q187" s="412"/>
      <c r="R187" s="443"/>
      <c r="S187" s="416" t="e">
        <f t="shared" si="2"/>
        <v>#DIV/0!</v>
      </c>
      <c r="T187" s="1178">
        <f>IF(P187+Q187+R187=0,"",S187/$S$547*100)</f>
      </c>
      <c r="V187"/>
      <c r="W187"/>
      <c r="X187"/>
      <c r="Y187"/>
    </row>
    <row r="188" spans="1:25" s="15" customFormat="1" ht="13.5" customHeight="1" hidden="1" thickBot="1">
      <c r="A188" s="1246"/>
      <c r="B188" s="1247"/>
      <c r="C188" s="288" t="s">
        <v>222</v>
      </c>
      <c r="D188" s="29">
        <v>3</v>
      </c>
      <c r="E188" s="29">
        <v>1</v>
      </c>
      <c r="F188" s="29">
        <v>1</v>
      </c>
      <c r="G188" s="30">
        <v>0</v>
      </c>
      <c r="H188" s="349">
        <v>0</v>
      </c>
      <c r="I188" s="16">
        <v>0</v>
      </c>
      <c r="J188" s="417">
        <v>0</v>
      </c>
      <c r="K188" s="417">
        <v>0</v>
      </c>
      <c r="L188" s="417">
        <v>0</v>
      </c>
      <c r="M188" s="417">
        <v>1</v>
      </c>
      <c r="N188" s="417">
        <v>0</v>
      </c>
      <c r="O188" s="417">
        <v>1</v>
      </c>
      <c r="P188" s="417">
        <v>0</v>
      </c>
      <c r="Q188" s="417"/>
      <c r="R188" s="444"/>
      <c r="S188" s="421" t="e">
        <f t="shared" si="2"/>
        <v>#DIV/0!</v>
      </c>
      <c r="T188" s="1179">
        <f>IF(P188+Q188+R188=0,"",S188/$S$548*100)</f>
      </c>
      <c r="V188"/>
      <c r="W188"/>
      <c r="X188"/>
      <c r="Y188"/>
    </row>
    <row r="189" spans="1:20" ht="13.5" customHeight="1" hidden="1">
      <c r="A189" s="1249" t="s">
        <v>742</v>
      </c>
      <c r="B189" s="1249" t="s">
        <v>472</v>
      </c>
      <c r="C189" s="6" t="s">
        <v>221</v>
      </c>
      <c r="D189" s="17">
        <v>3</v>
      </c>
      <c r="E189" s="17">
        <v>1</v>
      </c>
      <c r="F189" s="17">
        <v>0</v>
      </c>
      <c r="G189" s="17">
        <v>0</v>
      </c>
      <c r="H189" s="17">
        <v>0</v>
      </c>
      <c r="I189" s="17">
        <v>0</v>
      </c>
      <c r="J189" s="428">
        <v>0</v>
      </c>
      <c r="K189" s="430"/>
      <c r="L189" s="430"/>
      <c r="M189" s="430">
        <v>1</v>
      </c>
      <c r="N189" s="430"/>
      <c r="O189" s="430"/>
      <c r="P189" s="430"/>
      <c r="Q189" s="430"/>
      <c r="R189" s="431"/>
      <c r="S189" s="432" t="e">
        <f t="shared" si="2"/>
        <v>#DIV/0!</v>
      </c>
      <c r="T189" s="1181">
        <f>IF(P189+Q189+R189=0,"",S189/$S$547*100)</f>
      </c>
    </row>
    <row r="190" spans="1:20" ht="13.5" customHeight="1" hidden="1">
      <c r="A190" s="1250"/>
      <c r="B190" s="1250"/>
      <c r="C190" s="8" t="s">
        <v>222</v>
      </c>
      <c r="D190" s="17">
        <v>3</v>
      </c>
      <c r="E190" s="17">
        <v>1</v>
      </c>
      <c r="F190" s="17">
        <v>0</v>
      </c>
      <c r="G190" s="17">
        <v>0</v>
      </c>
      <c r="H190" s="17">
        <v>0</v>
      </c>
      <c r="I190" s="17">
        <v>0</v>
      </c>
      <c r="J190" s="428">
        <v>0</v>
      </c>
      <c r="K190" s="430"/>
      <c r="L190" s="430"/>
      <c r="M190" s="430">
        <v>1</v>
      </c>
      <c r="N190" s="430"/>
      <c r="O190" s="430"/>
      <c r="P190" s="430"/>
      <c r="Q190" s="430"/>
      <c r="R190" s="431"/>
      <c r="S190" s="432" t="e">
        <f t="shared" si="2"/>
        <v>#DIV/0!</v>
      </c>
      <c r="T190" s="1181">
        <f>IF(P190+Q190+R190=0,"",S190/$S$548*100)</f>
      </c>
    </row>
    <row r="191" spans="1:20" ht="13.5" customHeight="1" hidden="1">
      <c r="A191" s="1249" t="s">
        <v>743</v>
      </c>
      <c r="B191" s="1249" t="s">
        <v>473</v>
      </c>
      <c r="C191" s="6" t="s">
        <v>221</v>
      </c>
      <c r="D191" s="9">
        <v>0</v>
      </c>
      <c r="E191" s="9">
        <v>0</v>
      </c>
      <c r="F191" s="9">
        <v>1</v>
      </c>
      <c r="G191" s="9">
        <v>0</v>
      </c>
      <c r="H191" s="9">
        <v>0</v>
      </c>
      <c r="I191" s="9">
        <v>0</v>
      </c>
      <c r="J191" s="386">
        <v>0</v>
      </c>
      <c r="K191" s="388"/>
      <c r="L191" s="388"/>
      <c r="M191" s="388"/>
      <c r="N191" s="388"/>
      <c r="O191" s="388"/>
      <c r="P191" s="388"/>
      <c r="Q191" s="388"/>
      <c r="R191" s="389"/>
      <c r="S191" s="390" t="e">
        <f t="shared" si="2"/>
        <v>#DIV/0!</v>
      </c>
      <c r="T191" s="1172">
        <f>IF(P191+Q191+R191=0,"",S191/$S$547*100)</f>
      </c>
    </row>
    <row r="192" spans="1:20" ht="13.5" customHeight="1" hidden="1">
      <c r="A192" s="1250"/>
      <c r="B192" s="1250"/>
      <c r="C192" s="8" t="s">
        <v>222</v>
      </c>
      <c r="D192" s="9">
        <v>0</v>
      </c>
      <c r="E192" s="9">
        <v>0</v>
      </c>
      <c r="F192" s="9">
        <v>1</v>
      </c>
      <c r="G192" s="9">
        <v>0</v>
      </c>
      <c r="H192" s="9">
        <v>0</v>
      </c>
      <c r="I192" s="9">
        <v>0</v>
      </c>
      <c r="J192" s="386">
        <v>0</v>
      </c>
      <c r="K192" s="388"/>
      <c r="L192" s="388"/>
      <c r="M192" s="388"/>
      <c r="N192" s="388"/>
      <c r="O192" s="388"/>
      <c r="P192" s="388"/>
      <c r="Q192" s="388"/>
      <c r="R192" s="389"/>
      <c r="S192" s="390" t="e">
        <f t="shared" si="2"/>
        <v>#DIV/0!</v>
      </c>
      <c r="T192" s="1172">
        <f>IF(P192+Q192+R192=0,"",S192/$S$548*100)</f>
      </c>
    </row>
    <row r="193" spans="1:20" ht="13.5" customHeight="1" hidden="1">
      <c r="A193" s="1249" t="s">
        <v>447</v>
      </c>
      <c r="B193" s="1251" t="s">
        <v>455</v>
      </c>
      <c r="C193" s="8" t="s">
        <v>222</v>
      </c>
      <c r="D193" s="9"/>
      <c r="E193" s="9"/>
      <c r="F193" s="9"/>
      <c r="G193" s="9"/>
      <c r="H193" s="9"/>
      <c r="I193" s="9"/>
      <c r="J193" s="386"/>
      <c r="K193" s="388"/>
      <c r="L193" s="388"/>
      <c r="M193" s="388"/>
      <c r="N193" s="388"/>
      <c r="O193" s="388">
        <v>1</v>
      </c>
      <c r="P193" s="388"/>
      <c r="Q193" s="388"/>
      <c r="R193" s="389"/>
      <c r="S193" s="390" t="e">
        <f t="shared" si="2"/>
        <v>#DIV/0!</v>
      </c>
      <c r="T193" s="1172">
        <f>IF(P193+Q193+R193=0,"",S193/$S$547*100)</f>
      </c>
    </row>
    <row r="194" spans="1:20" ht="13.5" customHeight="1" hidden="1" thickBot="1">
      <c r="A194" s="1250"/>
      <c r="B194" s="1252"/>
      <c r="C194" s="8" t="s">
        <v>222</v>
      </c>
      <c r="D194" s="9"/>
      <c r="E194" s="9"/>
      <c r="F194" s="9"/>
      <c r="G194" s="9"/>
      <c r="H194" s="9"/>
      <c r="I194" s="9"/>
      <c r="J194" s="386"/>
      <c r="K194" s="388"/>
      <c r="L194" s="388"/>
      <c r="M194" s="388"/>
      <c r="N194" s="388"/>
      <c r="O194" s="388">
        <v>1</v>
      </c>
      <c r="P194" s="388"/>
      <c r="Q194" s="388"/>
      <c r="R194" s="389"/>
      <c r="S194" s="390" t="e">
        <f t="shared" si="2"/>
        <v>#DIV/0!</v>
      </c>
      <c r="T194" s="1172">
        <f>IF(P194+Q194+R194=0,"",S194/$S$548*100)</f>
      </c>
    </row>
    <row r="195" spans="1:20" ht="13.5" customHeight="1">
      <c r="A195" s="1238" t="s">
        <v>474</v>
      </c>
      <c r="B195" s="1239"/>
      <c r="C195" s="286" t="s">
        <v>221</v>
      </c>
      <c r="D195" s="21">
        <v>785</v>
      </c>
      <c r="E195" s="21">
        <v>1444</v>
      </c>
      <c r="F195" s="21">
        <v>1599</v>
      </c>
      <c r="G195" s="21">
        <v>2211</v>
      </c>
      <c r="H195" s="21">
        <v>2468</v>
      </c>
      <c r="I195" s="21">
        <v>3326</v>
      </c>
      <c r="J195" s="413">
        <v>4269</v>
      </c>
      <c r="K195" s="413">
        <v>4854</v>
      </c>
      <c r="L195" s="413">
        <v>5420</v>
      </c>
      <c r="M195" s="413">
        <v>4754</v>
      </c>
      <c r="N195" s="413">
        <v>4508</v>
      </c>
      <c r="O195" s="413">
        <v>4081</v>
      </c>
      <c r="P195" s="413">
        <v>3747</v>
      </c>
      <c r="Q195" s="413">
        <v>3466</v>
      </c>
      <c r="R195" s="433">
        <v>2563</v>
      </c>
      <c r="S195" s="416">
        <f t="shared" si="2"/>
        <v>3014.5</v>
      </c>
      <c r="T195" s="1178">
        <f>IF(P195+Q195+R195=0,"",S195/$S$547*100)</f>
        <v>4.0794094362985565</v>
      </c>
    </row>
    <row r="196" spans="1:20" ht="13.5" customHeight="1" thickBot="1">
      <c r="A196" s="1240"/>
      <c r="B196" s="1241"/>
      <c r="C196" s="288" t="s">
        <v>222</v>
      </c>
      <c r="D196" s="22">
        <v>782</v>
      </c>
      <c r="E196" s="22">
        <v>1445</v>
      </c>
      <c r="F196" s="22">
        <v>1598</v>
      </c>
      <c r="G196" s="22">
        <v>2209</v>
      </c>
      <c r="H196" s="22">
        <v>2469</v>
      </c>
      <c r="I196" s="22">
        <v>3329</v>
      </c>
      <c r="J196" s="418">
        <v>4269</v>
      </c>
      <c r="K196" s="418">
        <v>4853</v>
      </c>
      <c r="L196" s="418">
        <v>5418</v>
      </c>
      <c r="M196" s="418">
        <v>4755</v>
      </c>
      <c r="N196" s="418">
        <v>4513</v>
      </c>
      <c r="O196" s="418">
        <v>4076</v>
      </c>
      <c r="P196" s="418">
        <v>3753</v>
      </c>
      <c r="Q196" s="418">
        <v>3466</v>
      </c>
      <c r="R196" s="434">
        <v>2568</v>
      </c>
      <c r="S196" s="421">
        <f t="shared" si="2"/>
        <v>3017</v>
      </c>
      <c r="T196" s="1179">
        <f>IF(P196+Q196+R196=0,"",S196/$S$548*100)</f>
        <v>6.669835409596869</v>
      </c>
    </row>
    <row r="197" spans="1:20" ht="13.5" customHeight="1" hidden="1">
      <c r="A197" s="1226" t="s">
        <v>744</v>
      </c>
      <c r="B197" s="1226" t="s">
        <v>475</v>
      </c>
      <c r="C197" s="6" t="s">
        <v>221</v>
      </c>
      <c r="D197" s="17">
        <v>0</v>
      </c>
      <c r="E197" s="17">
        <v>1</v>
      </c>
      <c r="F197" s="17">
        <v>1</v>
      </c>
      <c r="G197" s="17">
        <v>0</v>
      </c>
      <c r="H197" s="17">
        <v>0</v>
      </c>
      <c r="I197" s="17">
        <v>0</v>
      </c>
      <c r="J197" s="428">
        <v>0</v>
      </c>
      <c r="K197" s="430"/>
      <c r="L197" s="430">
        <v>2</v>
      </c>
      <c r="M197" s="430"/>
      <c r="N197" s="430"/>
      <c r="O197" s="430">
        <v>1</v>
      </c>
      <c r="P197" s="430">
        <v>0</v>
      </c>
      <c r="Q197" s="430"/>
      <c r="R197" s="431"/>
      <c r="S197" s="432" t="e">
        <f aca="true" t="shared" si="3" ref="S197:S260">AVERAGE(Q197:R197)</f>
        <v>#DIV/0!</v>
      </c>
      <c r="T197" s="1181">
        <f>IF(P197+Q197+R197=0,"",S197/$S$547*100)</f>
      </c>
    </row>
    <row r="198" spans="1:20" ht="13.5" customHeight="1" hidden="1">
      <c r="A198" s="1227"/>
      <c r="B198" s="1227"/>
      <c r="C198" s="8" t="s">
        <v>222</v>
      </c>
      <c r="D198" s="17">
        <v>0</v>
      </c>
      <c r="E198" s="17">
        <v>1</v>
      </c>
      <c r="F198" s="17">
        <v>1</v>
      </c>
      <c r="G198" s="17">
        <v>0</v>
      </c>
      <c r="H198" s="17">
        <v>0</v>
      </c>
      <c r="I198" s="17">
        <v>0</v>
      </c>
      <c r="J198" s="428">
        <v>0</v>
      </c>
      <c r="K198" s="430"/>
      <c r="L198" s="430">
        <v>2</v>
      </c>
      <c r="M198" s="430"/>
      <c r="N198" s="430"/>
      <c r="O198" s="430">
        <v>1</v>
      </c>
      <c r="P198" s="430">
        <v>0</v>
      </c>
      <c r="Q198" s="430"/>
      <c r="R198" s="431"/>
      <c r="S198" s="432" t="e">
        <f t="shared" si="3"/>
        <v>#DIV/0!</v>
      </c>
      <c r="T198" s="1181">
        <f>IF(P198+Q198+R198=0,"",S198/$S$548*100)</f>
      </c>
    </row>
    <row r="199" spans="1:20" ht="13.5" customHeight="1">
      <c r="A199" s="1226" t="s">
        <v>745</v>
      </c>
      <c r="B199" s="1226" t="s">
        <v>476</v>
      </c>
      <c r="C199" s="6" t="s">
        <v>221</v>
      </c>
      <c r="D199" s="9">
        <v>2</v>
      </c>
      <c r="E199" s="9">
        <v>1</v>
      </c>
      <c r="F199" s="9">
        <v>2</v>
      </c>
      <c r="G199" s="9">
        <v>5</v>
      </c>
      <c r="H199" s="9">
        <v>5</v>
      </c>
      <c r="I199" s="9">
        <v>3</v>
      </c>
      <c r="J199" s="386">
        <v>1</v>
      </c>
      <c r="K199" s="388">
        <v>1</v>
      </c>
      <c r="L199" s="388">
        <v>1</v>
      </c>
      <c r="M199" s="388">
        <v>1</v>
      </c>
      <c r="N199" s="388">
        <v>2</v>
      </c>
      <c r="O199" s="388">
        <v>3</v>
      </c>
      <c r="P199" s="388">
        <v>3</v>
      </c>
      <c r="Q199" s="388"/>
      <c r="R199" s="389">
        <v>4</v>
      </c>
      <c r="S199" s="390">
        <f t="shared" si="3"/>
        <v>4</v>
      </c>
      <c r="T199" s="1172">
        <f>IF(P199+Q199+R199=0,"",S199/$S$547*100)</f>
        <v>0.005413049509104073</v>
      </c>
    </row>
    <row r="200" spans="1:20" ht="13.5" customHeight="1">
      <c r="A200" s="1227"/>
      <c r="B200" s="1227"/>
      <c r="C200" s="8" t="s">
        <v>222</v>
      </c>
      <c r="D200" s="9">
        <v>2</v>
      </c>
      <c r="E200" s="9">
        <v>1</v>
      </c>
      <c r="F200" s="9">
        <v>2</v>
      </c>
      <c r="G200" s="9">
        <v>5</v>
      </c>
      <c r="H200" s="9">
        <v>5</v>
      </c>
      <c r="I200" s="9">
        <v>3</v>
      </c>
      <c r="J200" s="386">
        <v>1</v>
      </c>
      <c r="K200" s="388">
        <v>1</v>
      </c>
      <c r="L200" s="388">
        <v>1</v>
      </c>
      <c r="M200" s="388">
        <v>1</v>
      </c>
      <c r="N200" s="388">
        <v>2</v>
      </c>
      <c r="O200" s="388">
        <v>3</v>
      </c>
      <c r="P200" s="388">
        <v>3</v>
      </c>
      <c r="Q200" s="388"/>
      <c r="R200" s="389">
        <v>4</v>
      </c>
      <c r="S200" s="390">
        <f t="shared" si="3"/>
        <v>4</v>
      </c>
      <c r="T200" s="1172">
        <f>IF(P200+Q200+R200=0,"",S200/$S$548*100)</f>
        <v>0.008843003526147657</v>
      </c>
    </row>
    <row r="201" spans="1:20" ht="13.5" customHeight="1">
      <c r="A201" s="1226" t="s">
        <v>746</v>
      </c>
      <c r="B201" s="1226" t="s">
        <v>477</v>
      </c>
      <c r="C201" s="6" t="s">
        <v>221</v>
      </c>
      <c r="D201" s="9">
        <v>225</v>
      </c>
      <c r="E201" s="9">
        <v>312</v>
      </c>
      <c r="F201" s="9">
        <v>271</v>
      </c>
      <c r="G201" s="9">
        <v>408</v>
      </c>
      <c r="H201" s="9">
        <v>406</v>
      </c>
      <c r="I201" s="9">
        <v>445</v>
      </c>
      <c r="J201" s="386">
        <v>553</v>
      </c>
      <c r="K201" s="388">
        <v>644</v>
      </c>
      <c r="L201" s="388">
        <v>741</v>
      </c>
      <c r="M201" s="388">
        <v>781</v>
      </c>
      <c r="N201" s="388">
        <v>979</v>
      </c>
      <c r="O201" s="388">
        <v>1099</v>
      </c>
      <c r="P201" s="388">
        <v>1306</v>
      </c>
      <c r="Q201" s="388">
        <v>1211</v>
      </c>
      <c r="R201" s="389">
        <v>789</v>
      </c>
      <c r="S201" s="390">
        <f t="shared" si="3"/>
        <v>1000</v>
      </c>
      <c r="T201" s="1172">
        <f>IF(P201+Q201+R201=0,"",S201/$S$547*100)</f>
        <v>1.3532623772760182</v>
      </c>
    </row>
    <row r="202" spans="1:20" ht="13.5" customHeight="1">
      <c r="A202" s="1227"/>
      <c r="B202" s="1227"/>
      <c r="C202" s="8" t="s">
        <v>222</v>
      </c>
      <c r="D202" s="9">
        <v>222</v>
      </c>
      <c r="E202" s="9">
        <v>314</v>
      </c>
      <c r="F202" s="9">
        <v>271</v>
      </c>
      <c r="G202" s="9">
        <v>408</v>
      </c>
      <c r="H202" s="9">
        <v>407</v>
      </c>
      <c r="I202" s="9">
        <v>445</v>
      </c>
      <c r="J202" s="386">
        <v>553</v>
      </c>
      <c r="K202" s="388">
        <v>644</v>
      </c>
      <c r="L202" s="388">
        <v>741</v>
      </c>
      <c r="M202" s="388">
        <v>781</v>
      </c>
      <c r="N202" s="388">
        <v>979</v>
      </c>
      <c r="O202" s="388">
        <v>1098</v>
      </c>
      <c r="P202" s="388">
        <v>1308</v>
      </c>
      <c r="Q202" s="388">
        <v>1210</v>
      </c>
      <c r="R202" s="389">
        <v>790</v>
      </c>
      <c r="S202" s="390">
        <f t="shared" si="3"/>
        <v>1000</v>
      </c>
      <c r="T202" s="1172">
        <f>IF(P202+Q202+R202=0,"",S202/$S$548*100)</f>
        <v>2.210750881536914</v>
      </c>
    </row>
    <row r="203" spans="1:20" ht="13.5" customHeight="1">
      <c r="A203" s="1226" t="s">
        <v>747</v>
      </c>
      <c r="B203" s="1226" t="s">
        <v>478</v>
      </c>
      <c r="C203" s="6" t="s">
        <v>221</v>
      </c>
      <c r="D203" s="9">
        <v>17</v>
      </c>
      <c r="E203" s="9">
        <v>18</v>
      </c>
      <c r="F203" s="9">
        <v>30</v>
      </c>
      <c r="G203" s="9">
        <v>17</v>
      </c>
      <c r="H203" s="9">
        <v>16</v>
      </c>
      <c r="I203" s="9">
        <v>20</v>
      </c>
      <c r="J203" s="386">
        <v>15</v>
      </c>
      <c r="K203" s="388">
        <v>9</v>
      </c>
      <c r="L203" s="388">
        <v>16</v>
      </c>
      <c r="M203" s="388">
        <v>19</v>
      </c>
      <c r="N203" s="388">
        <v>12</v>
      </c>
      <c r="O203" s="388">
        <v>17</v>
      </c>
      <c r="P203" s="388">
        <v>10</v>
      </c>
      <c r="Q203" s="388">
        <v>14</v>
      </c>
      <c r="R203" s="389">
        <v>2</v>
      </c>
      <c r="S203" s="390">
        <f t="shared" si="3"/>
        <v>8</v>
      </c>
      <c r="T203" s="1172">
        <f>IF(P203+Q203+R203=0,"",S203/$S$547*100)</f>
        <v>0.010826099018208146</v>
      </c>
    </row>
    <row r="204" spans="1:20" ht="13.5" customHeight="1">
      <c r="A204" s="1227"/>
      <c r="B204" s="1227"/>
      <c r="C204" s="8" t="s">
        <v>222</v>
      </c>
      <c r="D204" s="9">
        <v>17</v>
      </c>
      <c r="E204" s="9">
        <v>18</v>
      </c>
      <c r="F204" s="9">
        <v>30</v>
      </c>
      <c r="G204" s="9">
        <v>17</v>
      </c>
      <c r="H204" s="9">
        <v>16</v>
      </c>
      <c r="I204" s="9">
        <v>20</v>
      </c>
      <c r="J204" s="386">
        <v>15</v>
      </c>
      <c r="K204" s="388">
        <v>9</v>
      </c>
      <c r="L204" s="388">
        <v>16</v>
      </c>
      <c r="M204" s="388">
        <v>19</v>
      </c>
      <c r="N204" s="388">
        <v>12</v>
      </c>
      <c r="O204" s="388">
        <v>17</v>
      </c>
      <c r="P204" s="388">
        <v>10</v>
      </c>
      <c r="Q204" s="388">
        <v>14</v>
      </c>
      <c r="R204" s="389">
        <v>2</v>
      </c>
      <c r="S204" s="390">
        <f t="shared" si="3"/>
        <v>8</v>
      </c>
      <c r="T204" s="1172">
        <f>IF(P204+Q204+R204=0,"",S204/$S$548*100)</f>
        <v>0.017686007052295314</v>
      </c>
    </row>
    <row r="205" spans="1:20" ht="13.5" customHeight="1" hidden="1">
      <c r="A205" s="1226" t="s">
        <v>748</v>
      </c>
      <c r="B205" s="1226" t="s">
        <v>479</v>
      </c>
      <c r="C205" s="6" t="s">
        <v>221</v>
      </c>
      <c r="D205" s="9">
        <v>0</v>
      </c>
      <c r="E205" s="9">
        <v>5</v>
      </c>
      <c r="F205" s="9">
        <v>1</v>
      </c>
      <c r="G205" s="9">
        <v>3</v>
      </c>
      <c r="H205" s="9">
        <v>2</v>
      </c>
      <c r="I205" s="9">
        <v>0</v>
      </c>
      <c r="J205" s="386">
        <v>0</v>
      </c>
      <c r="K205" s="388"/>
      <c r="L205" s="388"/>
      <c r="M205" s="388"/>
      <c r="N205" s="388"/>
      <c r="O205" s="388">
        <v>1</v>
      </c>
      <c r="P205" s="388">
        <v>0</v>
      </c>
      <c r="Q205" s="388"/>
      <c r="R205" s="389"/>
      <c r="S205" s="390" t="e">
        <f t="shared" si="3"/>
        <v>#DIV/0!</v>
      </c>
      <c r="T205" s="1172">
        <f>IF(P205+Q205+R205=0,"",S205/$S$547*100)</f>
      </c>
    </row>
    <row r="206" spans="1:20" ht="13.5" customHeight="1" hidden="1">
      <c r="A206" s="1227"/>
      <c r="B206" s="1227"/>
      <c r="C206" s="8" t="s">
        <v>222</v>
      </c>
      <c r="D206" s="9">
        <v>0</v>
      </c>
      <c r="E206" s="9">
        <v>5</v>
      </c>
      <c r="F206" s="9">
        <v>1</v>
      </c>
      <c r="G206" s="9">
        <v>3</v>
      </c>
      <c r="H206" s="9">
        <v>2</v>
      </c>
      <c r="I206" s="9">
        <v>0</v>
      </c>
      <c r="J206" s="386">
        <v>0</v>
      </c>
      <c r="K206" s="388"/>
      <c r="L206" s="388"/>
      <c r="M206" s="388"/>
      <c r="N206" s="388"/>
      <c r="O206" s="388">
        <v>1</v>
      </c>
      <c r="P206" s="388">
        <v>0</v>
      </c>
      <c r="Q206" s="388"/>
      <c r="R206" s="389"/>
      <c r="S206" s="390" t="e">
        <f t="shared" si="3"/>
        <v>#DIV/0!</v>
      </c>
      <c r="T206" s="1172">
        <f>IF(P206+Q206+R206=0,"",S206/$S$548*100)</f>
      </c>
    </row>
    <row r="207" spans="1:20" ht="13.5" customHeight="1">
      <c r="A207" s="1226" t="s">
        <v>749</v>
      </c>
      <c r="B207" s="1226" t="s">
        <v>480</v>
      </c>
      <c r="C207" s="6" t="s">
        <v>221</v>
      </c>
      <c r="D207" s="9">
        <v>6</v>
      </c>
      <c r="E207" s="9">
        <v>4</v>
      </c>
      <c r="F207" s="9">
        <v>6</v>
      </c>
      <c r="G207" s="9">
        <v>19</v>
      </c>
      <c r="H207" s="9">
        <v>4</v>
      </c>
      <c r="I207" s="9">
        <v>1</v>
      </c>
      <c r="J207" s="386">
        <v>6</v>
      </c>
      <c r="K207" s="388">
        <v>1</v>
      </c>
      <c r="L207" s="388"/>
      <c r="M207" s="388">
        <v>1</v>
      </c>
      <c r="N207" s="388">
        <v>3</v>
      </c>
      <c r="O207" s="388">
        <v>0</v>
      </c>
      <c r="P207" s="388">
        <v>3</v>
      </c>
      <c r="Q207" s="388">
        <v>6</v>
      </c>
      <c r="R207" s="389"/>
      <c r="S207" s="390">
        <f t="shared" si="3"/>
        <v>6</v>
      </c>
      <c r="T207" s="1172">
        <f>IF(P207+Q207+R207=0,"",S207/$S$547*100)</f>
        <v>0.008119574263656108</v>
      </c>
    </row>
    <row r="208" spans="1:20" ht="13.5" customHeight="1">
      <c r="A208" s="1227"/>
      <c r="B208" s="1227"/>
      <c r="C208" s="8" t="s">
        <v>222</v>
      </c>
      <c r="D208" s="9">
        <v>6</v>
      </c>
      <c r="E208" s="9">
        <v>4</v>
      </c>
      <c r="F208" s="9">
        <v>6</v>
      </c>
      <c r="G208" s="9">
        <v>19</v>
      </c>
      <c r="H208" s="9">
        <v>4</v>
      </c>
      <c r="I208" s="9">
        <v>1</v>
      </c>
      <c r="J208" s="386">
        <v>6</v>
      </c>
      <c r="K208" s="388">
        <v>1</v>
      </c>
      <c r="L208" s="388"/>
      <c r="M208" s="388"/>
      <c r="N208" s="388">
        <v>3</v>
      </c>
      <c r="O208" s="388">
        <v>0</v>
      </c>
      <c r="P208" s="388">
        <v>3</v>
      </c>
      <c r="Q208" s="388">
        <v>6</v>
      </c>
      <c r="R208" s="389"/>
      <c r="S208" s="390">
        <f t="shared" si="3"/>
        <v>6</v>
      </c>
      <c r="T208" s="1172">
        <f>IF(P208+Q208+R208=0,"",S208/$S$548*100)</f>
        <v>0.013264505289221483</v>
      </c>
    </row>
    <row r="209" spans="1:20" ht="13.5" customHeight="1">
      <c r="A209" s="1226" t="s">
        <v>750</v>
      </c>
      <c r="B209" s="1228" t="s">
        <v>481</v>
      </c>
      <c r="C209" s="6" t="s">
        <v>221</v>
      </c>
      <c r="D209" s="9">
        <v>505</v>
      </c>
      <c r="E209" s="9">
        <v>1037</v>
      </c>
      <c r="F209" s="9">
        <v>1209</v>
      </c>
      <c r="G209" s="9">
        <v>1224</v>
      </c>
      <c r="H209" s="9">
        <v>1304</v>
      </c>
      <c r="I209" s="9">
        <v>1619</v>
      </c>
      <c r="J209" s="386">
        <v>2107</v>
      </c>
      <c r="K209" s="388">
        <v>2233</v>
      </c>
      <c r="L209" s="388">
        <v>2581</v>
      </c>
      <c r="M209" s="388">
        <v>2055</v>
      </c>
      <c r="N209" s="388">
        <v>1762</v>
      </c>
      <c r="O209" s="388">
        <v>1478</v>
      </c>
      <c r="P209" s="388">
        <v>1285</v>
      </c>
      <c r="Q209" s="388">
        <v>1280</v>
      </c>
      <c r="R209" s="389">
        <v>1058</v>
      </c>
      <c r="S209" s="390">
        <f t="shared" si="3"/>
        <v>1169</v>
      </c>
      <c r="T209" s="1172">
        <f>IF(P209+Q209+R209=0,"",S209/$S$547*100)</f>
        <v>1.5819637190356652</v>
      </c>
    </row>
    <row r="210" spans="1:20" ht="13.5" customHeight="1">
      <c r="A210" s="1227"/>
      <c r="B210" s="1229"/>
      <c r="C210" s="8" t="s">
        <v>222</v>
      </c>
      <c r="D210" s="9">
        <v>505</v>
      </c>
      <c r="E210" s="9">
        <v>1036</v>
      </c>
      <c r="F210" s="9">
        <v>1208</v>
      </c>
      <c r="G210" s="9">
        <v>1223</v>
      </c>
      <c r="H210" s="9">
        <v>1304</v>
      </c>
      <c r="I210" s="9">
        <v>1620</v>
      </c>
      <c r="J210" s="386">
        <v>2107</v>
      </c>
      <c r="K210" s="388">
        <v>2234</v>
      </c>
      <c r="L210" s="388">
        <v>2581</v>
      </c>
      <c r="M210" s="388">
        <v>2056</v>
      </c>
      <c r="N210" s="388">
        <v>1764</v>
      </c>
      <c r="O210" s="388">
        <v>1475</v>
      </c>
      <c r="P210" s="388">
        <v>1286</v>
      </c>
      <c r="Q210" s="388">
        <v>1280</v>
      </c>
      <c r="R210" s="389">
        <v>1062</v>
      </c>
      <c r="S210" s="390">
        <f t="shared" si="3"/>
        <v>1171</v>
      </c>
      <c r="T210" s="1172">
        <f>IF(P210+Q210+R210=0,"",S210/$S$548*100)</f>
        <v>2.5887892822797265</v>
      </c>
    </row>
    <row r="211" spans="1:20" ht="13.5" customHeight="1">
      <c r="A211" s="1226" t="s">
        <v>751</v>
      </c>
      <c r="B211" s="1226" t="s">
        <v>482</v>
      </c>
      <c r="C211" s="6" t="s">
        <v>221</v>
      </c>
      <c r="D211" s="9">
        <v>18</v>
      </c>
      <c r="E211" s="9">
        <v>27</v>
      </c>
      <c r="F211" s="9">
        <v>29</v>
      </c>
      <c r="G211" s="9">
        <v>26</v>
      </c>
      <c r="H211" s="9">
        <v>53</v>
      </c>
      <c r="I211" s="9">
        <v>37</v>
      </c>
      <c r="J211" s="386">
        <v>47</v>
      </c>
      <c r="K211" s="388">
        <v>30</v>
      </c>
      <c r="L211" s="388">
        <v>26</v>
      </c>
      <c r="M211" s="388">
        <v>44</v>
      </c>
      <c r="N211" s="388">
        <v>48</v>
      </c>
      <c r="O211" s="388">
        <v>40</v>
      </c>
      <c r="P211" s="388">
        <v>36</v>
      </c>
      <c r="Q211" s="388">
        <v>28</v>
      </c>
      <c r="R211" s="389">
        <v>29</v>
      </c>
      <c r="S211" s="390">
        <f t="shared" si="3"/>
        <v>28.5</v>
      </c>
      <c r="T211" s="1172">
        <f>IF(P211+Q211+R211=0,"",S211/$S$547*100)</f>
        <v>0.03856797775236652</v>
      </c>
    </row>
    <row r="212" spans="1:20" ht="13.5" customHeight="1">
      <c r="A212" s="1227"/>
      <c r="B212" s="1227"/>
      <c r="C212" s="8" t="s">
        <v>222</v>
      </c>
      <c r="D212" s="9">
        <v>18</v>
      </c>
      <c r="E212" s="9">
        <v>27</v>
      </c>
      <c r="F212" s="9">
        <v>29</v>
      </c>
      <c r="G212" s="9">
        <v>25</v>
      </c>
      <c r="H212" s="9">
        <v>53</v>
      </c>
      <c r="I212" s="9">
        <v>37</v>
      </c>
      <c r="J212" s="386">
        <v>46</v>
      </c>
      <c r="K212" s="388">
        <v>30</v>
      </c>
      <c r="L212" s="388">
        <v>25</v>
      </c>
      <c r="M212" s="388">
        <v>44</v>
      </c>
      <c r="N212" s="388">
        <v>47</v>
      </c>
      <c r="O212" s="388">
        <v>40</v>
      </c>
      <c r="P212" s="388">
        <v>36</v>
      </c>
      <c r="Q212" s="388">
        <v>29</v>
      </c>
      <c r="R212" s="389">
        <v>29</v>
      </c>
      <c r="S212" s="390">
        <f t="shared" si="3"/>
        <v>29</v>
      </c>
      <c r="T212" s="1172">
        <f>IF(P212+Q212+R212=0,"",S212/$S$548*100)</f>
        <v>0.06411177556457051</v>
      </c>
    </row>
    <row r="213" spans="1:20" ht="13.5" customHeight="1">
      <c r="A213" s="1226" t="s">
        <v>752</v>
      </c>
      <c r="B213" s="1228" t="s">
        <v>483</v>
      </c>
      <c r="C213" s="6" t="s">
        <v>221</v>
      </c>
      <c r="D213" s="9">
        <v>12</v>
      </c>
      <c r="E213" s="9">
        <v>39</v>
      </c>
      <c r="F213" s="9">
        <v>50</v>
      </c>
      <c r="G213" s="9">
        <v>66</v>
      </c>
      <c r="H213" s="9">
        <v>66</v>
      </c>
      <c r="I213" s="9">
        <v>83</v>
      </c>
      <c r="J213" s="386">
        <v>77</v>
      </c>
      <c r="K213" s="388">
        <v>79</v>
      </c>
      <c r="L213" s="388">
        <v>68</v>
      </c>
      <c r="M213" s="388">
        <v>55</v>
      </c>
      <c r="N213" s="388">
        <v>55</v>
      </c>
      <c r="O213" s="388">
        <v>42</v>
      </c>
      <c r="P213" s="388">
        <v>44</v>
      </c>
      <c r="Q213" s="388">
        <v>52</v>
      </c>
      <c r="R213" s="389">
        <v>59</v>
      </c>
      <c r="S213" s="390">
        <f t="shared" si="3"/>
        <v>55.5</v>
      </c>
      <c r="T213" s="1172">
        <f>IF(P213+Q213+R213=0,"",S213/$S$547*100)</f>
        <v>0.07510606193881901</v>
      </c>
    </row>
    <row r="214" spans="1:20" ht="13.5" customHeight="1">
      <c r="A214" s="1227"/>
      <c r="B214" s="1229"/>
      <c r="C214" s="8" t="s">
        <v>222</v>
      </c>
      <c r="D214" s="19">
        <v>12</v>
      </c>
      <c r="E214" s="19">
        <v>39</v>
      </c>
      <c r="F214" s="19">
        <v>50</v>
      </c>
      <c r="G214" s="19">
        <v>66</v>
      </c>
      <c r="H214" s="19">
        <v>66</v>
      </c>
      <c r="I214" s="19">
        <v>83</v>
      </c>
      <c r="J214" s="406">
        <v>78</v>
      </c>
      <c r="K214" s="408">
        <v>78</v>
      </c>
      <c r="L214" s="408">
        <v>68</v>
      </c>
      <c r="M214" s="408">
        <v>55</v>
      </c>
      <c r="N214" s="408">
        <v>55</v>
      </c>
      <c r="O214" s="408">
        <v>41</v>
      </c>
      <c r="P214" s="408">
        <v>44</v>
      </c>
      <c r="Q214" s="408">
        <v>52</v>
      </c>
      <c r="R214" s="409">
        <v>59</v>
      </c>
      <c r="S214" s="410">
        <f t="shared" si="3"/>
        <v>55.5</v>
      </c>
      <c r="T214" s="1177">
        <f>IF(P214+Q214+R214=0,"",S214/$S$548*100)</f>
        <v>0.12269667392529873</v>
      </c>
    </row>
    <row r="215" spans="1:20" ht="13.5" customHeight="1">
      <c r="A215" s="1226" t="s">
        <v>753</v>
      </c>
      <c r="B215" s="1226" t="s">
        <v>484</v>
      </c>
      <c r="C215" s="6" t="s">
        <v>221</v>
      </c>
      <c r="D215" s="24" t="s">
        <v>717</v>
      </c>
      <c r="E215" s="24" t="s">
        <v>717</v>
      </c>
      <c r="F215" s="24" t="s">
        <v>717</v>
      </c>
      <c r="G215" s="19">
        <v>443</v>
      </c>
      <c r="H215" s="19">
        <v>612</v>
      </c>
      <c r="I215" s="19">
        <v>1118</v>
      </c>
      <c r="J215" s="406">
        <v>1463</v>
      </c>
      <c r="K215" s="408">
        <v>1857</v>
      </c>
      <c r="L215" s="408">
        <v>1985</v>
      </c>
      <c r="M215" s="408">
        <v>1798</v>
      </c>
      <c r="N215" s="408">
        <v>1647</v>
      </c>
      <c r="O215" s="408">
        <v>1400</v>
      </c>
      <c r="P215" s="408">
        <v>1060</v>
      </c>
      <c r="Q215" s="408">
        <v>875</v>
      </c>
      <c r="R215" s="409">
        <v>622</v>
      </c>
      <c r="S215" s="410">
        <f t="shared" si="3"/>
        <v>748.5</v>
      </c>
      <c r="T215" s="1177">
        <f>IF(P215+Q215+R215=0,"",S215/$S$547*100)</f>
        <v>1.0129168893910996</v>
      </c>
    </row>
    <row r="216" spans="1:20" ht="13.5" customHeight="1" thickBot="1">
      <c r="A216" s="1227"/>
      <c r="B216" s="1227"/>
      <c r="C216" s="8" t="s">
        <v>222</v>
      </c>
      <c r="D216" s="25" t="s">
        <v>717</v>
      </c>
      <c r="E216" s="25" t="s">
        <v>717</v>
      </c>
      <c r="F216" s="25" t="s">
        <v>717</v>
      </c>
      <c r="G216" s="14">
        <v>443</v>
      </c>
      <c r="H216" s="14">
        <v>612</v>
      </c>
      <c r="I216" s="14">
        <v>1120</v>
      </c>
      <c r="J216" s="391">
        <v>1463</v>
      </c>
      <c r="K216" s="393">
        <v>1856</v>
      </c>
      <c r="L216" s="393">
        <v>1984</v>
      </c>
      <c r="M216" s="393">
        <v>1799</v>
      </c>
      <c r="N216" s="393">
        <v>1651</v>
      </c>
      <c r="O216" s="393">
        <v>1400</v>
      </c>
      <c r="P216" s="393">
        <v>1063</v>
      </c>
      <c r="Q216" s="393">
        <v>875</v>
      </c>
      <c r="R216" s="394">
        <v>622</v>
      </c>
      <c r="S216" s="395">
        <f t="shared" si="3"/>
        <v>748.5</v>
      </c>
      <c r="T216" s="1174">
        <f>IF(P216+Q216+R216=0,"",S216/$S$548*100)</f>
        <v>1.65474703483038</v>
      </c>
    </row>
    <row r="217" spans="1:20" ht="13.5" customHeight="1">
      <c r="A217" s="1244" t="s">
        <v>485</v>
      </c>
      <c r="B217" s="1245"/>
      <c r="C217" s="286" t="s">
        <v>221</v>
      </c>
      <c r="D217" s="20">
        <v>32182</v>
      </c>
      <c r="E217" s="20">
        <v>30789</v>
      </c>
      <c r="F217" s="20">
        <v>36555</v>
      </c>
      <c r="G217" s="20">
        <v>45090</v>
      </c>
      <c r="H217" s="20">
        <v>45511</v>
      </c>
      <c r="I217" s="20">
        <v>48268</v>
      </c>
      <c r="J217" s="412">
        <v>52261</v>
      </c>
      <c r="K217" s="413">
        <v>45578</v>
      </c>
      <c r="L217" s="413">
        <v>45292</v>
      </c>
      <c r="M217" s="413">
        <v>41731</v>
      </c>
      <c r="N217" s="413">
        <v>39840</v>
      </c>
      <c r="O217" s="413">
        <v>37788</v>
      </c>
      <c r="P217" s="413">
        <v>39978</v>
      </c>
      <c r="Q217" s="413">
        <v>43184</v>
      </c>
      <c r="R217" s="433">
        <v>43502</v>
      </c>
      <c r="S217" s="416">
        <f t="shared" si="3"/>
        <v>43343</v>
      </c>
      <c r="T217" s="1178">
        <f>IF(P217+Q217+R217=0,"",S217/$S$547*100)</f>
        <v>58.65445121827445</v>
      </c>
    </row>
    <row r="218" spans="1:20" ht="13.5" customHeight="1" thickBot="1">
      <c r="A218" s="1246"/>
      <c r="B218" s="1247"/>
      <c r="C218" s="288" t="s">
        <v>222</v>
      </c>
      <c r="D218" s="16">
        <v>16144</v>
      </c>
      <c r="E218" s="16">
        <v>16207</v>
      </c>
      <c r="F218" s="16">
        <v>17129</v>
      </c>
      <c r="G218" s="16">
        <v>19703</v>
      </c>
      <c r="H218" s="16">
        <v>19531</v>
      </c>
      <c r="I218" s="16">
        <v>19733</v>
      </c>
      <c r="J218" s="417">
        <v>21889</v>
      </c>
      <c r="K218" s="418">
        <v>19947</v>
      </c>
      <c r="L218" s="418">
        <v>19634</v>
      </c>
      <c r="M218" s="418">
        <v>17340</v>
      </c>
      <c r="N218" s="418">
        <v>17226</v>
      </c>
      <c r="O218" s="418">
        <v>14850</v>
      </c>
      <c r="P218" s="418">
        <v>16041</v>
      </c>
      <c r="Q218" s="418">
        <v>15895</v>
      </c>
      <c r="R218" s="434">
        <v>14466</v>
      </c>
      <c r="S218" s="421">
        <f t="shared" si="3"/>
        <v>15180.5</v>
      </c>
      <c r="T218" s="1179">
        <f>IF(P218+Q218+R218=0,"",S218/$S$548*100)</f>
        <v>33.56030375717112</v>
      </c>
    </row>
    <row r="219" spans="1:20" ht="13.5" customHeight="1">
      <c r="A219" s="1249" t="s">
        <v>754</v>
      </c>
      <c r="B219" s="1251" t="s">
        <v>486</v>
      </c>
      <c r="C219" s="6" t="s">
        <v>221</v>
      </c>
      <c r="D219" s="17">
        <v>8403</v>
      </c>
      <c r="E219" s="17">
        <v>8580</v>
      </c>
      <c r="F219" s="17">
        <v>10994</v>
      </c>
      <c r="G219" s="17">
        <v>13271</v>
      </c>
      <c r="H219" s="17">
        <v>12867</v>
      </c>
      <c r="I219" s="17">
        <v>14421</v>
      </c>
      <c r="J219" s="435">
        <v>15085</v>
      </c>
      <c r="K219" s="436">
        <v>13807</v>
      </c>
      <c r="L219" s="445">
        <v>14231</v>
      </c>
      <c r="M219" s="445">
        <v>13400</v>
      </c>
      <c r="N219" s="445">
        <v>13069</v>
      </c>
      <c r="O219" s="445">
        <v>12378</v>
      </c>
      <c r="P219" s="445">
        <v>13296</v>
      </c>
      <c r="Q219" s="445">
        <v>15208</v>
      </c>
      <c r="R219" s="446">
        <v>16090</v>
      </c>
      <c r="S219" s="432">
        <f t="shared" si="3"/>
        <v>15649</v>
      </c>
      <c r="T219" s="1181">
        <f>IF(P219+Q219+R219=0,"",S219/$S$547*100)</f>
        <v>21.177202941992405</v>
      </c>
    </row>
    <row r="220" spans="1:20" ht="13.5" customHeight="1">
      <c r="A220" s="1257"/>
      <c r="B220" s="1256"/>
      <c r="C220" s="18" t="s">
        <v>222</v>
      </c>
      <c r="D220" s="26">
        <v>3553</v>
      </c>
      <c r="E220" s="26">
        <v>4165</v>
      </c>
      <c r="F220" s="26">
        <v>4537</v>
      </c>
      <c r="G220" s="26">
        <v>5025</v>
      </c>
      <c r="H220" s="26">
        <v>4719</v>
      </c>
      <c r="I220" s="26">
        <v>4832</v>
      </c>
      <c r="J220" s="447">
        <v>5169</v>
      </c>
      <c r="K220" s="448">
        <v>5191</v>
      </c>
      <c r="L220" s="449">
        <v>4893</v>
      </c>
      <c r="M220" s="449">
        <v>4461</v>
      </c>
      <c r="N220" s="449">
        <v>4520</v>
      </c>
      <c r="O220" s="449">
        <v>3908</v>
      </c>
      <c r="P220" s="449">
        <v>4328</v>
      </c>
      <c r="Q220" s="449">
        <v>4609</v>
      </c>
      <c r="R220" s="450">
        <v>4398</v>
      </c>
      <c r="S220" s="427">
        <f t="shared" si="3"/>
        <v>4503.5</v>
      </c>
      <c r="T220" s="1181">
        <f>IF(P220+Q220+R220=0,"",S220/$S$548*100)</f>
        <v>9.956116595001491</v>
      </c>
    </row>
    <row r="221" spans="1:20" ht="13.5" customHeight="1">
      <c r="A221" s="1249" t="s">
        <v>755</v>
      </c>
      <c r="B221" s="1251" t="s">
        <v>487</v>
      </c>
      <c r="C221" s="8" t="s">
        <v>221</v>
      </c>
      <c r="D221" s="257">
        <v>16437</v>
      </c>
      <c r="E221" s="257">
        <v>15759</v>
      </c>
      <c r="F221" s="257">
        <v>18958</v>
      </c>
      <c r="G221" s="257">
        <v>23865</v>
      </c>
      <c r="H221" s="257">
        <v>24922</v>
      </c>
      <c r="I221" s="257">
        <v>26089</v>
      </c>
      <c r="J221" s="451">
        <v>28665</v>
      </c>
      <c r="K221" s="452">
        <v>23532</v>
      </c>
      <c r="L221" s="453">
        <v>22546</v>
      </c>
      <c r="M221" s="452">
        <v>21181</v>
      </c>
      <c r="N221" s="452">
        <v>19303</v>
      </c>
      <c r="O221" s="452">
        <v>18777</v>
      </c>
      <c r="P221" s="452">
        <v>20128</v>
      </c>
      <c r="Q221" s="452">
        <v>21282</v>
      </c>
      <c r="R221" s="454">
        <v>21527</v>
      </c>
      <c r="S221" s="390">
        <f t="shared" si="3"/>
        <v>21404.5</v>
      </c>
      <c r="T221" s="1172">
        <f>IF(P221+Q221+R221=0,"",S221/$S$547*100)</f>
        <v>28.96590455440453</v>
      </c>
    </row>
    <row r="222" spans="1:20" ht="13.5" customHeight="1">
      <c r="A222" s="1250"/>
      <c r="B222" s="1252"/>
      <c r="C222" s="8" t="s">
        <v>222</v>
      </c>
      <c r="D222" s="257">
        <v>6014</v>
      </c>
      <c r="E222" s="257">
        <v>6238</v>
      </c>
      <c r="F222" s="257">
        <v>5062</v>
      </c>
      <c r="G222" s="257">
        <v>8300</v>
      </c>
      <c r="H222" s="257">
        <v>8521</v>
      </c>
      <c r="I222" s="257">
        <v>8635</v>
      </c>
      <c r="J222" s="451">
        <v>9946</v>
      </c>
      <c r="K222" s="452">
        <v>8168</v>
      </c>
      <c r="L222" s="453">
        <v>7731</v>
      </c>
      <c r="M222" s="452">
        <v>7145</v>
      </c>
      <c r="N222" s="452">
        <v>6800</v>
      </c>
      <c r="O222" s="452">
        <v>5950</v>
      </c>
      <c r="P222" s="452">
        <v>6527</v>
      </c>
      <c r="Q222" s="452">
        <v>6211</v>
      </c>
      <c r="R222" s="454">
        <v>5863</v>
      </c>
      <c r="S222" s="390">
        <f t="shared" si="3"/>
        <v>6037</v>
      </c>
      <c r="T222" s="1172">
        <f>IF(P222+Q222+R222=0,"",S222/$S$548*100)</f>
        <v>13.34630307183835</v>
      </c>
    </row>
    <row r="223" spans="1:20" ht="13.5" customHeight="1">
      <c r="A223" s="1257" t="s">
        <v>488</v>
      </c>
      <c r="B223" s="1256" t="s">
        <v>489</v>
      </c>
      <c r="C223" s="6" t="s">
        <v>221</v>
      </c>
      <c r="D223" s="17">
        <v>15234</v>
      </c>
      <c r="E223" s="17">
        <v>14453</v>
      </c>
      <c r="F223" s="17">
        <v>17306</v>
      </c>
      <c r="G223" s="17">
        <v>19005</v>
      </c>
      <c r="H223" s="17">
        <v>19212</v>
      </c>
      <c r="I223" s="17">
        <v>19773</v>
      </c>
      <c r="J223" s="435">
        <v>22045</v>
      </c>
      <c r="K223" s="436">
        <v>17783</v>
      </c>
      <c r="L223" s="436">
        <v>17205</v>
      </c>
      <c r="M223" s="436">
        <v>16007</v>
      </c>
      <c r="N223" s="436">
        <v>15070</v>
      </c>
      <c r="O223" s="436">
        <v>14736</v>
      </c>
      <c r="P223" s="436">
        <v>16242</v>
      </c>
      <c r="Q223" s="436">
        <v>17085</v>
      </c>
      <c r="R223" s="437">
        <v>17939</v>
      </c>
      <c r="S223" s="432">
        <f t="shared" si="3"/>
        <v>17512</v>
      </c>
      <c r="T223" s="1172">
        <f>IF(P223+Q223+R223=0,"",S223/$S$547*100)</f>
        <v>23.69833075085763</v>
      </c>
    </row>
    <row r="224" spans="1:20" ht="13.5" customHeight="1">
      <c r="A224" s="1250"/>
      <c r="B224" s="1252"/>
      <c r="C224" s="8" t="s">
        <v>222</v>
      </c>
      <c r="D224" s="9">
        <v>5778</v>
      </c>
      <c r="E224" s="9">
        <v>5944</v>
      </c>
      <c r="F224" s="9">
        <v>6505</v>
      </c>
      <c r="G224" s="9">
        <v>6704</v>
      </c>
      <c r="H224" s="9">
        <v>6579</v>
      </c>
      <c r="I224" s="9">
        <v>6410</v>
      </c>
      <c r="J224" s="438">
        <v>7665</v>
      </c>
      <c r="K224" s="439">
        <v>6140</v>
      </c>
      <c r="L224" s="439">
        <v>5697</v>
      </c>
      <c r="M224" s="439">
        <v>5196</v>
      </c>
      <c r="N224" s="439">
        <v>5078</v>
      </c>
      <c r="O224" s="439">
        <v>4561</v>
      </c>
      <c r="P224" s="439">
        <v>5113</v>
      </c>
      <c r="Q224" s="439">
        <v>4763</v>
      </c>
      <c r="R224" s="440">
        <v>4690</v>
      </c>
      <c r="S224" s="390">
        <f t="shared" si="3"/>
        <v>4726.5</v>
      </c>
      <c r="T224" s="1172">
        <f>IF(P224+Q224+R224=0,"",S224/$S$548*100)</f>
        <v>10.449114041584224</v>
      </c>
    </row>
    <row r="225" spans="1:20" ht="13.5" customHeight="1">
      <c r="A225" s="1249" t="s">
        <v>490</v>
      </c>
      <c r="B225" s="1251" t="s">
        <v>489</v>
      </c>
      <c r="C225" s="6" t="s">
        <v>221</v>
      </c>
      <c r="D225" s="9">
        <v>1192</v>
      </c>
      <c r="E225" s="9">
        <v>1286</v>
      </c>
      <c r="F225" s="9">
        <v>1607</v>
      </c>
      <c r="G225" s="9">
        <v>1359</v>
      </c>
      <c r="H225" s="9">
        <v>1551</v>
      </c>
      <c r="I225" s="9">
        <v>1479</v>
      </c>
      <c r="J225" s="438">
        <v>1512</v>
      </c>
      <c r="K225" s="439">
        <v>1422</v>
      </c>
      <c r="L225" s="439">
        <v>1325</v>
      </c>
      <c r="M225" s="439">
        <v>1219</v>
      </c>
      <c r="N225" s="439">
        <v>981</v>
      </c>
      <c r="O225" s="439">
        <v>942</v>
      </c>
      <c r="P225" s="439">
        <v>803</v>
      </c>
      <c r="Q225" s="439">
        <v>920</v>
      </c>
      <c r="R225" s="440">
        <v>899</v>
      </c>
      <c r="S225" s="390">
        <f t="shared" si="3"/>
        <v>909.5</v>
      </c>
      <c r="T225" s="1172">
        <f>IF(P225+Q225+R225=0,"",S225/$S$547*100)</f>
        <v>1.2307921321325386</v>
      </c>
    </row>
    <row r="226" spans="1:20" ht="13.5" customHeight="1">
      <c r="A226" s="1250"/>
      <c r="B226" s="1252"/>
      <c r="C226" s="8" t="s">
        <v>222</v>
      </c>
      <c r="D226" s="9">
        <v>225</v>
      </c>
      <c r="E226" s="9">
        <v>274</v>
      </c>
      <c r="F226" s="9">
        <v>336</v>
      </c>
      <c r="G226" s="9">
        <v>273</v>
      </c>
      <c r="H226" s="9">
        <v>282</v>
      </c>
      <c r="I226" s="9">
        <v>256</v>
      </c>
      <c r="J226" s="438">
        <v>283</v>
      </c>
      <c r="K226" s="439">
        <v>288</v>
      </c>
      <c r="L226" s="439">
        <v>338</v>
      </c>
      <c r="M226" s="439">
        <v>285</v>
      </c>
      <c r="N226" s="439">
        <v>304</v>
      </c>
      <c r="O226" s="439">
        <v>225</v>
      </c>
      <c r="P226" s="439">
        <v>232</v>
      </c>
      <c r="Q226" s="439">
        <v>268</v>
      </c>
      <c r="R226" s="440">
        <v>237</v>
      </c>
      <c r="S226" s="390">
        <f t="shared" si="3"/>
        <v>252.5</v>
      </c>
      <c r="T226" s="1172">
        <f>IF(P226+Q226+R226=0,"",S226/$S$548*100)</f>
        <v>0.5582145975880708</v>
      </c>
    </row>
    <row r="227" spans="1:20" ht="13.5" customHeight="1">
      <c r="A227" s="1249" t="s">
        <v>491</v>
      </c>
      <c r="B227" s="1251" t="s">
        <v>489</v>
      </c>
      <c r="C227" s="6" t="s">
        <v>221</v>
      </c>
      <c r="D227" s="9">
        <v>11</v>
      </c>
      <c r="E227" s="9">
        <v>20</v>
      </c>
      <c r="F227" s="9">
        <v>45</v>
      </c>
      <c r="G227" s="9">
        <v>3242</v>
      </c>
      <c r="H227" s="9">
        <v>3853</v>
      </c>
      <c r="I227" s="9">
        <v>4454</v>
      </c>
      <c r="J227" s="438">
        <v>4812</v>
      </c>
      <c r="K227" s="439">
        <v>4183</v>
      </c>
      <c r="L227" s="439">
        <v>3858</v>
      </c>
      <c r="M227" s="439">
        <v>3808</v>
      </c>
      <c r="N227" s="439">
        <v>3106</v>
      </c>
      <c r="O227" s="439">
        <v>2923</v>
      </c>
      <c r="P227" s="439">
        <v>2948</v>
      </c>
      <c r="Q227" s="439">
        <v>3140</v>
      </c>
      <c r="R227" s="440">
        <v>2649</v>
      </c>
      <c r="S227" s="390">
        <f t="shared" si="3"/>
        <v>2894.5</v>
      </c>
      <c r="T227" s="1172">
        <f>IF(P227+Q227+R227=0,"",S227/$S$547*100)</f>
        <v>3.9170179510254344</v>
      </c>
    </row>
    <row r="228" spans="1:20" ht="13.5" customHeight="1">
      <c r="A228" s="1250"/>
      <c r="B228" s="1252"/>
      <c r="C228" s="8" t="s">
        <v>222</v>
      </c>
      <c r="D228" s="9">
        <v>11</v>
      </c>
      <c r="E228" s="9">
        <v>20</v>
      </c>
      <c r="F228" s="9">
        <v>41</v>
      </c>
      <c r="G228" s="9">
        <v>1207</v>
      </c>
      <c r="H228" s="9">
        <v>1522</v>
      </c>
      <c r="I228" s="9">
        <v>1758</v>
      </c>
      <c r="J228" s="438">
        <v>1852</v>
      </c>
      <c r="K228" s="439">
        <v>1663</v>
      </c>
      <c r="L228" s="439">
        <v>1625</v>
      </c>
      <c r="M228" s="439">
        <v>1587</v>
      </c>
      <c r="N228" s="439">
        <v>1339</v>
      </c>
      <c r="O228" s="439">
        <v>1083</v>
      </c>
      <c r="P228" s="439">
        <v>1106</v>
      </c>
      <c r="Q228" s="439">
        <v>1120</v>
      </c>
      <c r="R228" s="440">
        <v>917</v>
      </c>
      <c r="S228" s="390">
        <f t="shared" si="3"/>
        <v>1018.5</v>
      </c>
      <c r="T228" s="1172">
        <f>IF(P228+Q228+R228=0,"",S228/$S$548*100)</f>
        <v>2.251649772845347</v>
      </c>
    </row>
    <row r="229" spans="1:20" ht="13.5" customHeight="1">
      <c r="A229" s="1249" t="s">
        <v>492</v>
      </c>
      <c r="B229" s="1251" t="s">
        <v>493</v>
      </c>
      <c r="C229" s="6" t="s">
        <v>221</v>
      </c>
      <c r="D229" s="9">
        <v>0</v>
      </c>
      <c r="E229" s="9">
        <v>0</v>
      </c>
      <c r="F229" s="9">
        <v>0</v>
      </c>
      <c r="G229" s="9">
        <v>259</v>
      </c>
      <c r="H229" s="9">
        <v>306</v>
      </c>
      <c r="I229" s="9">
        <v>383</v>
      </c>
      <c r="J229" s="438">
        <v>296</v>
      </c>
      <c r="K229" s="439">
        <v>144</v>
      </c>
      <c r="L229" s="439">
        <v>158</v>
      </c>
      <c r="M229" s="439">
        <v>147</v>
      </c>
      <c r="N229" s="439">
        <v>146</v>
      </c>
      <c r="O229" s="439">
        <v>176</v>
      </c>
      <c r="P229" s="439">
        <v>135</v>
      </c>
      <c r="Q229" s="439">
        <v>137</v>
      </c>
      <c r="R229" s="440">
        <v>40</v>
      </c>
      <c r="S229" s="390">
        <f t="shared" si="3"/>
        <v>88.5</v>
      </c>
      <c r="T229" s="1172">
        <f>IF(P229+Q229+R229=0,"",S229/$S$547*100)</f>
        <v>0.1197637203889276</v>
      </c>
    </row>
    <row r="230" spans="1:20" ht="13.5" customHeight="1">
      <c r="A230" s="1250"/>
      <c r="B230" s="1252"/>
      <c r="C230" s="8" t="s">
        <v>222</v>
      </c>
      <c r="D230" s="9">
        <v>0</v>
      </c>
      <c r="E230" s="9">
        <v>0</v>
      </c>
      <c r="F230" s="9">
        <v>0</v>
      </c>
      <c r="G230" s="9">
        <v>116</v>
      </c>
      <c r="H230" s="9">
        <v>138</v>
      </c>
      <c r="I230" s="9">
        <v>211</v>
      </c>
      <c r="J230" s="438">
        <v>146</v>
      </c>
      <c r="K230" s="439">
        <v>77</v>
      </c>
      <c r="L230" s="439">
        <v>71</v>
      </c>
      <c r="M230" s="439">
        <v>77</v>
      </c>
      <c r="N230" s="439">
        <v>79</v>
      </c>
      <c r="O230" s="439">
        <v>81</v>
      </c>
      <c r="P230" s="439">
        <v>76</v>
      </c>
      <c r="Q230" s="439">
        <v>60</v>
      </c>
      <c r="R230" s="440">
        <v>19</v>
      </c>
      <c r="S230" s="390">
        <f t="shared" si="3"/>
        <v>39.5</v>
      </c>
      <c r="T230" s="1172">
        <f>IF(P230+Q230+R230=0,"",S230/$S$548*100)</f>
        <v>0.0873246598207081</v>
      </c>
    </row>
    <row r="231" spans="1:20" ht="13.5" customHeight="1">
      <c r="A231" s="1226" t="s">
        <v>756</v>
      </c>
      <c r="B231" s="1228" t="s">
        <v>494</v>
      </c>
      <c r="C231" s="6" t="s">
        <v>221</v>
      </c>
      <c r="D231" s="9">
        <v>690</v>
      </c>
      <c r="E231" s="9">
        <v>622</v>
      </c>
      <c r="F231" s="9">
        <v>732</v>
      </c>
      <c r="G231" s="9">
        <v>722</v>
      </c>
      <c r="H231" s="9">
        <v>1085</v>
      </c>
      <c r="I231" s="9">
        <v>1131</v>
      </c>
      <c r="J231" s="438">
        <v>1504</v>
      </c>
      <c r="K231" s="439">
        <v>1441</v>
      </c>
      <c r="L231" s="439">
        <v>1344</v>
      </c>
      <c r="M231" s="439">
        <v>1181</v>
      </c>
      <c r="N231" s="439">
        <v>1170</v>
      </c>
      <c r="O231" s="439">
        <v>1328</v>
      </c>
      <c r="P231" s="439">
        <v>1151</v>
      </c>
      <c r="Q231" s="439">
        <v>1292</v>
      </c>
      <c r="R231" s="440">
        <v>1484</v>
      </c>
      <c r="S231" s="390">
        <f t="shared" si="3"/>
        <v>1388</v>
      </c>
      <c r="T231" s="1172">
        <f>IF(P231+Q231+R231=0,"",S231/$S$547*100)</f>
        <v>1.8783281796591131</v>
      </c>
    </row>
    <row r="232" spans="1:20" ht="13.5" customHeight="1">
      <c r="A232" s="1227"/>
      <c r="B232" s="1229"/>
      <c r="C232" s="8" t="s">
        <v>222</v>
      </c>
      <c r="D232" s="9">
        <v>369</v>
      </c>
      <c r="E232" s="9">
        <v>347</v>
      </c>
      <c r="F232" s="9">
        <v>356</v>
      </c>
      <c r="G232" s="9">
        <v>330</v>
      </c>
      <c r="H232" s="9">
        <v>541</v>
      </c>
      <c r="I232" s="9">
        <v>547</v>
      </c>
      <c r="J232" s="438">
        <v>710</v>
      </c>
      <c r="K232" s="439">
        <v>698</v>
      </c>
      <c r="L232" s="439">
        <v>651</v>
      </c>
      <c r="M232" s="439">
        <v>649</v>
      </c>
      <c r="N232" s="439">
        <v>587</v>
      </c>
      <c r="O232" s="439">
        <v>624</v>
      </c>
      <c r="P232" s="439">
        <v>553</v>
      </c>
      <c r="Q232" s="439">
        <v>518</v>
      </c>
      <c r="R232" s="440">
        <v>561</v>
      </c>
      <c r="S232" s="390">
        <f t="shared" si="3"/>
        <v>539.5</v>
      </c>
      <c r="T232" s="1172">
        <f>IF(P232+Q232+R232=0,"",S232/$S$548*100)</f>
        <v>1.192700100589165</v>
      </c>
    </row>
    <row r="233" spans="1:20" ht="13.5" customHeight="1">
      <c r="A233" s="1226" t="s">
        <v>757</v>
      </c>
      <c r="B233" s="1228" t="s">
        <v>495</v>
      </c>
      <c r="C233" s="6" t="s">
        <v>221</v>
      </c>
      <c r="D233" s="9">
        <v>38</v>
      </c>
      <c r="E233" s="9">
        <v>45</v>
      </c>
      <c r="F233" s="9">
        <v>70</v>
      </c>
      <c r="G233" s="9">
        <v>79</v>
      </c>
      <c r="H233" s="9">
        <v>119</v>
      </c>
      <c r="I233" s="9">
        <v>105</v>
      </c>
      <c r="J233" s="386">
        <v>118</v>
      </c>
      <c r="K233" s="405">
        <v>119</v>
      </c>
      <c r="L233" s="405">
        <v>101</v>
      </c>
      <c r="M233" s="405">
        <v>91</v>
      </c>
      <c r="N233" s="405">
        <v>89</v>
      </c>
      <c r="O233" s="405">
        <v>83</v>
      </c>
      <c r="P233" s="405">
        <v>94</v>
      </c>
      <c r="Q233" s="405">
        <v>90</v>
      </c>
      <c r="R233" s="441">
        <v>104</v>
      </c>
      <c r="S233" s="390">
        <f t="shared" si="3"/>
        <v>97</v>
      </c>
      <c r="T233" s="1172">
        <f>IF(P233+Q233+R233=0,"",S233/$S$547*100)</f>
        <v>0.13126645059577377</v>
      </c>
    </row>
    <row r="234" spans="1:20" ht="13.5" customHeight="1">
      <c r="A234" s="1227"/>
      <c r="B234" s="1229"/>
      <c r="C234" s="8" t="s">
        <v>222</v>
      </c>
      <c r="D234" s="9">
        <v>29</v>
      </c>
      <c r="E234" s="9">
        <v>29</v>
      </c>
      <c r="F234" s="9">
        <v>41</v>
      </c>
      <c r="G234" s="9">
        <v>49</v>
      </c>
      <c r="H234" s="9">
        <v>69</v>
      </c>
      <c r="I234" s="9">
        <v>60</v>
      </c>
      <c r="J234" s="386">
        <v>78</v>
      </c>
      <c r="K234" s="405">
        <v>86</v>
      </c>
      <c r="L234" s="405">
        <v>76</v>
      </c>
      <c r="M234" s="405">
        <v>66</v>
      </c>
      <c r="N234" s="405">
        <v>56</v>
      </c>
      <c r="O234" s="405">
        <v>63</v>
      </c>
      <c r="P234" s="405">
        <v>70</v>
      </c>
      <c r="Q234" s="405">
        <v>56</v>
      </c>
      <c r="R234" s="441">
        <v>73</v>
      </c>
      <c r="S234" s="390">
        <f t="shared" si="3"/>
        <v>64.5</v>
      </c>
      <c r="T234" s="1172">
        <f>IF(P234+Q234+R234=0,"",S234/$S$548*100)</f>
        <v>0.14259343185913095</v>
      </c>
    </row>
    <row r="235" spans="1:20" ht="13.5" customHeight="1">
      <c r="A235" s="1226" t="s">
        <v>758</v>
      </c>
      <c r="B235" s="1228" t="s">
        <v>496</v>
      </c>
      <c r="C235" s="6" t="s">
        <v>221</v>
      </c>
      <c r="D235" s="9">
        <v>99</v>
      </c>
      <c r="E235" s="9">
        <v>56</v>
      </c>
      <c r="F235" s="9">
        <v>67</v>
      </c>
      <c r="G235" s="9">
        <v>64</v>
      </c>
      <c r="H235" s="9">
        <v>39</v>
      </c>
      <c r="I235" s="9">
        <v>43</v>
      </c>
      <c r="J235" s="386">
        <v>53</v>
      </c>
      <c r="K235" s="405">
        <v>145</v>
      </c>
      <c r="L235" s="405">
        <v>95</v>
      </c>
      <c r="M235" s="405">
        <v>136</v>
      </c>
      <c r="N235" s="405">
        <v>146</v>
      </c>
      <c r="O235" s="405">
        <v>168</v>
      </c>
      <c r="P235" s="405">
        <v>206</v>
      </c>
      <c r="Q235" s="405">
        <v>167</v>
      </c>
      <c r="R235" s="441">
        <v>123</v>
      </c>
      <c r="S235" s="390">
        <f t="shared" si="3"/>
        <v>145</v>
      </c>
      <c r="T235" s="1172">
        <f>IF(P235+Q235+R235=0,"",S235/$S$547*100)</f>
        <v>0.19622304470502264</v>
      </c>
    </row>
    <row r="236" spans="1:20" ht="13.5" customHeight="1">
      <c r="A236" s="1227"/>
      <c r="B236" s="1229"/>
      <c r="C236" s="8" t="s">
        <v>222</v>
      </c>
      <c r="D236" s="9">
        <v>96</v>
      </c>
      <c r="E236" s="9">
        <v>52</v>
      </c>
      <c r="F236" s="9">
        <v>63</v>
      </c>
      <c r="G236" s="9">
        <v>59</v>
      </c>
      <c r="H236" s="9">
        <v>31</v>
      </c>
      <c r="I236" s="9">
        <v>38</v>
      </c>
      <c r="J236" s="386">
        <v>45</v>
      </c>
      <c r="K236" s="405">
        <v>142</v>
      </c>
      <c r="L236" s="405">
        <v>91</v>
      </c>
      <c r="M236" s="405">
        <v>133</v>
      </c>
      <c r="N236" s="405">
        <v>140</v>
      </c>
      <c r="O236" s="405">
        <v>163</v>
      </c>
      <c r="P236" s="405">
        <v>208</v>
      </c>
      <c r="Q236" s="405">
        <v>162</v>
      </c>
      <c r="R236" s="441">
        <v>117</v>
      </c>
      <c r="S236" s="390">
        <f t="shared" si="3"/>
        <v>139.5</v>
      </c>
      <c r="T236" s="1172">
        <f>IF(P236+Q236+R236=0,"",S236/$S$548*100)</f>
        <v>0.3083997479743995</v>
      </c>
    </row>
    <row r="237" spans="1:20" ht="13.5" customHeight="1">
      <c r="A237" s="1226" t="s">
        <v>759</v>
      </c>
      <c r="B237" s="1228" t="s">
        <v>497</v>
      </c>
      <c r="C237" s="6" t="s">
        <v>221</v>
      </c>
      <c r="D237" s="9">
        <v>142</v>
      </c>
      <c r="E237" s="9">
        <v>89</v>
      </c>
      <c r="F237" s="9">
        <v>114</v>
      </c>
      <c r="G237" s="9">
        <v>691</v>
      </c>
      <c r="H237" s="9">
        <v>486</v>
      </c>
      <c r="I237" s="9">
        <v>491</v>
      </c>
      <c r="J237" s="386">
        <v>465</v>
      </c>
      <c r="K237" s="405">
        <v>456</v>
      </c>
      <c r="L237" s="405">
        <v>357</v>
      </c>
      <c r="M237" s="405">
        <v>395</v>
      </c>
      <c r="N237" s="405">
        <v>399</v>
      </c>
      <c r="O237" s="405">
        <v>285</v>
      </c>
      <c r="P237" s="405">
        <v>221</v>
      </c>
      <c r="Q237" s="405">
        <v>268</v>
      </c>
      <c r="R237" s="441">
        <v>245</v>
      </c>
      <c r="S237" s="390">
        <f t="shared" si="3"/>
        <v>256.5</v>
      </c>
      <c r="T237" s="1172">
        <f>IF(P237+Q237+R237=0,"",S237/$S$547*100)</f>
        <v>0.34711179977129863</v>
      </c>
    </row>
    <row r="238" spans="1:20" ht="13.5" customHeight="1">
      <c r="A238" s="1227"/>
      <c r="B238" s="1229"/>
      <c r="C238" s="8" t="s">
        <v>222</v>
      </c>
      <c r="D238" s="9">
        <v>86</v>
      </c>
      <c r="E238" s="9">
        <v>43</v>
      </c>
      <c r="F238" s="9">
        <v>76</v>
      </c>
      <c r="G238" s="9">
        <v>388</v>
      </c>
      <c r="H238" s="9">
        <v>308</v>
      </c>
      <c r="I238" s="9">
        <v>330</v>
      </c>
      <c r="J238" s="386">
        <v>260</v>
      </c>
      <c r="K238" s="405">
        <v>275</v>
      </c>
      <c r="L238" s="405">
        <v>203</v>
      </c>
      <c r="M238" s="405">
        <v>269</v>
      </c>
      <c r="N238" s="405">
        <v>275</v>
      </c>
      <c r="O238" s="405">
        <v>191</v>
      </c>
      <c r="P238" s="405">
        <v>151</v>
      </c>
      <c r="Q238" s="405">
        <v>178</v>
      </c>
      <c r="R238" s="441">
        <v>155</v>
      </c>
      <c r="S238" s="390">
        <f t="shared" si="3"/>
        <v>166.5</v>
      </c>
      <c r="T238" s="1172">
        <f>IF(P238+Q238+R238=0,"",S238/$S$548*100)</f>
        <v>0.36809002177589617</v>
      </c>
    </row>
    <row r="239" spans="1:20" ht="13.5" customHeight="1">
      <c r="A239" s="1226" t="s">
        <v>760</v>
      </c>
      <c r="B239" s="1228" t="s">
        <v>498</v>
      </c>
      <c r="C239" s="6" t="s">
        <v>221</v>
      </c>
      <c r="D239" s="9">
        <v>718</v>
      </c>
      <c r="E239" s="9">
        <v>803</v>
      </c>
      <c r="F239" s="9">
        <v>811</v>
      </c>
      <c r="G239" s="9">
        <v>1916</v>
      </c>
      <c r="H239" s="9">
        <v>1803</v>
      </c>
      <c r="I239" s="9">
        <v>1669</v>
      </c>
      <c r="J239" s="386">
        <v>1576</v>
      </c>
      <c r="K239" s="405">
        <v>1563</v>
      </c>
      <c r="L239" s="405">
        <v>1598</v>
      </c>
      <c r="M239" s="405">
        <v>1689</v>
      </c>
      <c r="N239" s="405">
        <v>1771</v>
      </c>
      <c r="O239" s="405">
        <v>1711</v>
      </c>
      <c r="P239" s="405">
        <v>1492</v>
      </c>
      <c r="Q239" s="405">
        <v>1408</v>
      </c>
      <c r="R239" s="441">
        <v>1130</v>
      </c>
      <c r="S239" s="390">
        <f t="shared" si="3"/>
        <v>1269</v>
      </c>
      <c r="T239" s="1172">
        <f>IF(P239+Q239+R239=0,"",S239/$S$547*100)</f>
        <v>1.7172899567632671</v>
      </c>
    </row>
    <row r="240" spans="1:20" ht="13.5" customHeight="1">
      <c r="A240" s="1227"/>
      <c r="B240" s="1229"/>
      <c r="C240" s="8" t="s">
        <v>222</v>
      </c>
      <c r="D240" s="9">
        <v>463</v>
      </c>
      <c r="E240" s="9">
        <v>540</v>
      </c>
      <c r="F240" s="9">
        <v>490</v>
      </c>
      <c r="G240" s="9">
        <v>1200</v>
      </c>
      <c r="H240" s="9">
        <v>1229</v>
      </c>
      <c r="I240" s="9">
        <v>1057</v>
      </c>
      <c r="J240" s="386">
        <v>990</v>
      </c>
      <c r="K240" s="405">
        <v>992</v>
      </c>
      <c r="L240" s="405">
        <v>1048</v>
      </c>
      <c r="M240" s="405">
        <v>1065</v>
      </c>
      <c r="N240" s="405">
        <v>1103</v>
      </c>
      <c r="O240" s="405">
        <v>1053</v>
      </c>
      <c r="P240" s="405">
        <v>920</v>
      </c>
      <c r="Q240" s="405">
        <v>848</v>
      </c>
      <c r="R240" s="441">
        <v>689</v>
      </c>
      <c r="S240" s="390">
        <f t="shared" si="3"/>
        <v>768.5</v>
      </c>
      <c r="T240" s="1172">
        <f>IF(P240+Q240+R240=0,"",S240/$S$548*100)</f>
        <v>1.6989620524611184</v>
      </c>
    </row>
    <row r="241" spans="1:20" ht="13.5" customHeight="1">
      <c r="A241" s="1226" t="s">
        <v>761</v>
      </c>
      <c r="B241" s="1228" t="s">
        <v>499</v>
      </c>
      <c r="C241" s="6" t="s">
        <v>221</v>
      </c>
      <c r="D241" s="9">
        <v>0</v>
      </c>
      <c r="E241" s="9">
        <v>9</v>
      </c>
      <c r="F241" s="9">
        <v>4</v>
      </c>
      <c r="G241" s="9">
        <v>4</v>
      </c>
      <c r="H241" s="9">
        <v>6</v>
      </c>
      <c r="I241" s="9">
        <v>3</v>
      </c>
      <c r="J241" s="386">
        <v>11</v>
      </c>
      <c r="K241" s="405">
        <v>7</v>
      </c>
      <c r="L241" s="405">
        <v>4</v>
      </c>
      <c r="M241" s="405">
        <v>7</v>
      </c>
      <c r="N241" s="405">
        <v>22</v>
      </c>
      <c r="O241" s="405">
        <v>8</v>
      </c>
      <c r="P241" s="405">
        <v>9</v>
      </c>
      <c r="Q241" s="405">
        <v>40</v>
      </c>
      <c r="R241" s="441">
        <v>19</v>
      </c>
      <c r="S241" s="390">
        <f t="shared" si="3"/>
        <v>29.5</v>
      </c>
      <c r="T241" s="1172">
        <f>IF(P241+Q241+R241=0,"",S241/$S$547*100)</f>
        <v>0.039921240129642536</v>
      </c>
    </row>
    <row r="242" spans="1:20" ht="13.5" customHeight="1">
      <c r="A242" s="1227"/>
      <c r="B242" s="1229"/>
      <c r="C242" s="8" t="s">
        <v>222</v>
      </c>
      <c r="D242" s="9">
        <v>0</v>
      </c>
      <c r="E242" s="9">
        <v>9</v>
      </c>
      <c r="F242" s="9">
        <v>4</v>
      </c>
      <c r="G242" s="9">
        <v>3</v>
      </c>
      <c r="H242" s="9">
        <v>6</v>
      </c>
      <c r="I242" s="9">
        <v>3</v>
      </c>
      <c r="J242" s="386">
        <v>11</v>
      </c>
      <c r="K242" s="405">
        <v>7</v>
      </c>
      <c r="L242" s="405">
        <v>3</v>
      </c>
      <c r="M242" s="405">
        <v>6</v>
      </c>
      <c r="N242" s="405">
        <v>22</v>
      </c>
      <c r="O242" s="405">
        <v>7</v>
      </c>
      <c r="P242" s="405">
        <v>9</v>
      </c>
      <c r="Q242" s="405">
        <v>39</v>
      </c>
      <c r="R242" s="441">
        <v>13</v>
      </c>
      <c r="S242" s="390">
        <f t="shared" si="3"/>
        <v>26</v>
      </c>
      <c r="T242" s="1172">
        <f>IF(P242+Q242+R242=0,"",S242/$S$548*100)</f>
        <v>0.057479522919959766</v>
      </c>
    </row>
    <row r="243" spans="1:20" ht="13.5" customHeight="1">
      <c r="A243" s="1226" t="s">
        <v>1149</v>
      </c>
      <c r="B243" s="1228" t="s">
        <v>500</v>
      </c>
      <c r="C243" s="6" t="s">
        <v>221</v>
      </c>
      <c r="D243" s="23" t="s">
        <v>717</v>
      </c>
      <c r="E243" s="23" t="s">
        <v>717</v>
      </c>
      <c r="F243" s="23" t="s">
        <v>717</v>
      </c>
      <c r="G243" s="23" t="s">
        <v>717</v>
      </c>
      <c r="H243" s="23" t="s">
        <v>717</v>
      </c>
      <c r="I243" s="23" t="s">
        <v>717</v>
      </c>
      <c r="J243" s="386">
        <v>2</v>
      </c>
      <c r="K243" s="405">
        <v>38</v>
      </c>
      <c r="L243" s="405">
        <v>44</v>
      </c>
      <c r="M243" s="405">
        <v>23</v>
      </c>
      <c r="N243" s="405">
        <v>184</v>
      </c>
      <c r="O243" s="405">
        <v>19</v>
      </c>
      <c r="P243" s="405">
        <v>27</v>
      </c>
      <c r="Q243" s="405">
        <v>89</v>
      </c>
      <c r="R243" s="441">
        <v>58</v>
      </c>
      <c r="S243" s="390">
        <f t="shared" si="3"/>
        <v>73.5</v>
      </c>
      <c r="T243" s="1172">
        <f>IF(P243+Q243+R243=0,"",S243/$S$547*100)</f>
        <v>0.09946478472978733</v>
      </c>
    </row>
    <row r="244" spans="1:20" ht="13.5" customHeight="1">
      <c r="A244" s="1227"/>
      <c r="B244" s="1229"/>
      <c r="C244" s="8" t="s">
        <v>222</v>
      </c>
      <c r="D244" s="23" t="s">
        <v>717</v>
      </c>
      <c r="E244" s="23" t="s">
        <v>717</v>
      </c>
      <c r="F244" s="23" t="s">
        <v>717</v>
      </c>
      <c r="G244" s="23" t="s">
        <v>717</v>
      </c>
      <c r="H244" s="23" t="s">
        <v>717</v>
      </c>
      <c r="I244" s="23" t="s">
        <v>717</v>
      </c>
      <c r="J244" s="386">
        <v>2</v>
      </c>
      <c r="K244" s="405">
        <v>38</v>
      </c>
      <c r="L244" s="405">
        <v>43</v>
      </c>
      <c r="M244" s="405">
        <v>23</v>
      </c>
      <c r="N244" s="405">
        <v>183</v>
      </c>
      <c r="O244" s="405">
        <v>20</v>
      </c>
      <c r="P244" s="405">
        <v>27</v>
      </c>
      <c r="Q244" s="405">
        <v>86</v>
      </c>
      <c r="R244" s="441">
        <v>56</v>
      </c>
      <c r="S244" s="390">
        <f t="shared" si="3"/>
        <v>71</v>
      </c>
      <c r="T244" s="1172">
        <f>IF(P244+Q244+R244=0,"",S244/$S$548*100)</f>
        <v>0.15696331258912088</v>
      </c>
    </row>
    <row r="245" spans="1:20" ht="13.5" customHeight="1">
      <c r="A245" s="1226" t="s">
        <v>762</v>
      </c>
      <c r="B245" s="1228" t="s">
        <v>501</v>
      </c>
      <c r="C245" s="6" t="s">
        <v>221</v>
      </c>
      <c r="D245" s="9">
        <v>4511</v>
      </c>
      <c r="E245" s="9">
        <v>3594</v>
      </c>
      <c r="F245" s="9">
        <v>3354</v>
      </c>
      <c r="G245" s="9">
        <v>2955</v>
      </c>
      <c r="H245" s="9">
        <v>2622</v>
      </c>
      <c r="I245" s="9">
        <v>2523</v>
      </c>
      <c r="J245" s="438">
        <v>2654</v>
      </c>
      <c r="K245" s="439">
        <v>2578</v>
      </c>
      <c r="L245" s="439">
        <v>2283</v>
      </c>
      <c r="M245" s="439">
        <v>1905</v>
      </c>
      <c r="N245" s="439">
        <v>1907</v>
      </c>
      <c r="O245" s="439">
        <v>1732</v>
      </c>
      <c r="P245" s="439">
        <v>1366</v>
      </c>
      <c r="Q245" s="439">
        <v>1620</v>
      </c>
      <c r="R245" s="440">
        <v>1318</v>
      </c>
      <c r="S245" s="390">
        <f t="shared" si="3"/>
        <v>1469</v>
      </c>
      <c r="T245" s="1172">
        <f>IF(P245+Q245+R245=0,"",S245/$S$547*100)</f>
        <v>1.9879424322184707</v>
      </c>
    </row>
    <row r="246" spans="1:20" ht="13.5" customHeight="1">
      <c r="A246" s="1227"/>
      <c r="B246" s="1229"/>
      <c r="C246" s="8" t="s">
        <v>222</v>
      </c>
      <c r="D246" s="9">
        <v>4400</v>
      </c>
      <c r="E246" s="9">
        <v>3558</v>
      </c>
      <c r="F246" s="9">
        <v>3254</v>
      </c>
      <c r="G246" s="9">
        <v>2842</v>
      </c>
      <c r="H246" s="9">
        <v>2539</v>
      </c>
      <c r="I246" s="9">
        <v>2429</v>
      </c>
      <c r="J246" s="438">
        <v>2566</v>
      </c>
      <c r="K246" s="439">
        <v>2464</v>
      </c>
      <c r="L246" s="439">
        <v>2228</v>
      </c>
      <c r="M246" s="439">
        <v>1831</v>
      </c>
      <c r="N246" s="439">
        <v>1793</v>
      </c>
      <c r="O246" s="439">
        <v>1608</v>
      </c>
      <c r="P246" s="439">
        <v>1290</v>
      </c>
      <c r="Q246" s="439">
        <v>1499</v>
      </c>
      <c r="R246" s="440">
        <v>1193</v>
      </c>
      <c r="S246" s="390">
        <f t="shared" si="3"/>
        <v>1346</v>
      </c>
      <c r="T246" s="1172">
        <f>IF(P246+Q246+R246=0,"",S246/$S$548*100)</f>
        <v>2.9756706865486864</v>
      </c>
    </row>
    <row r="247" spans="1:20" ht="13.5" customHeight="1">
      <c r="A247" s="1226" t="s">
        <v>1150</v>
      </c>
      <c r="B247" s="1228" t="s">
        <v>502</v>
      </c>
      <c r="C247" s="6" t="s">
        <v>221</v>
      </c>
      <c r="D247" s="23" t="s">
        <v>717</v>
      </c>
      <c r="E247" s="23" t="s">
        <v>717</v>
      </c>
      <c r="F247" s="23" t="s">
        <v>717</v>
      </c>
      <c r="G247" s="23" t="s">
        <v>717</v>
      </c>
      <c r="H247" s="23" t="s">
        <v>717</v>
      </c>
      <c r="I247" s="23" t="s">
        <v>717</v>
      </c>
      <c r="J247" s="386">
        <v>1</v>
      </c>
      <c r="K247" s="405">
        <v>15</v>
      </c>
      <c r="L247" s="405">
        <v>36</v>
      </c>
      <c r="M247" s="405">
        <v>97</v>
      </c>
      <c r="N247" s="405">
        <v>346</v>
      </c>
      <c r="O247" s="405">
        <v>305</v>
      </c>
      <c r="P247" s="405">
        <v>903</v>
      </c>
      <c r="Q247" s="405">
        <v>684</v>
      </c>
      <c r="R247" s="441">
        <v>505</v>
      </c>
      <c r="S247" s="390">
        <f t="shared" si="3"/>
        <v>594.5</v>
      </c>
      <c r="T247" s="1172">
        <f>IF(P247+Q247+R247=0,"",S247/$S$547*100)</f>
        <v>0.8045144832905927</v>
      </c>
    </row>
    <row r="248" spans="1:20" ht="13.5" customHeight="1">
      <c r="A248" s="1227"/>
      <c r="B248" s="1229"/>
      <c r="C248" s="8" t="s">
        <v>222</v>
      </c>
      <c r="D248" s="23" t="s">
        <v>717</v>
      </c>
      <c r="E248" s="23" t="s">
        <v>717</v>
      </c>
      <c r="F248" s="23" t="s">
        <v>717</v>
      </c>
      <c r="G248" s="23" t="s">
        <v>717</v>
      </c>
      <c r="H248" s="23" t="s">
        <v>717</v>
      </c>
      <c r="I248" s="23" t="s">
        <v>717</v>
      </c>
      <c r="J248" s="386">
        <v>1</v>
      </c>
      <c r="K248" s="405">
        <v>15</v>
      </c>
      <c r="L248" s="405">
        <v>32</v>
      </c>
      <c r="M248" s="405">
        <v>90</v>
      </c>
      <c r="N248" s="405">
        <v>320</v>
      </c>
      <c r="O248" s="405">
        <v>278</v>
      </c>
      <c r="P248" s="405">
        <v>886</v>
      </c>
      <c r="Q248" s="405">
        <v>638</v>
      </c>
      <c r="R248" s="441">
        <v>459</v>
      </c>
      <c r="S248" s="390">
        <f t="shared" si="3"/>
        <v>548.5</v>
      </c>
      <c r="T248" s="1172">
        <f>IF(P248+Q248+R248=0,"",S248/$S$548*100)</f>
        <v>1.2125968585229974</v>
      </c>
    </row>
    <row r="249" spans="1:20" ht="13.5" customHeight="1">
      <c r="A249" s="1226" t="s">
        <v>763</v>
      </c>
      <c r="B249" s="1228" t="s">
        <v>503</v>
      </c>
      <c r="C249" s="6" t="s">
        <v>221</v>
      </c>
      <c r="D249" s="9">
        <v>12</v>
      </c>
      <c r="E249" s="9">
        <v>5</v>
      </c>
      <c r="F249" s="9">
        <v>5</v>
      </c>
      <c r="G249" s="9">
        <v>6</v>
      </c>
      <c r="H249" s="9">
        <v>5</v>
      </c>
      <c r="I249" s="9"/>
      <c r="J249" s="386">
        <v>16</v>
      </c>
      <c r="K249" s="405">
        <v>10</v>
      </c>
      <c r="L249" s="405">
        <v>11</v>
      </c>
      <c r="M249" s="405">
        <v>5</v>
      </c>
      <c r="N249" s="405">
        <v>5</v>
      </c>
      <c r="O249" s="405">
        <v>8</v>
      </c>
      <c r="P249" s="405">
        <v>11</v>
      </c>
      <c r="Q249" s="405">
        <v>28</v>
      </c>
      <c r="R249" s="441">
        <v>8</v>
      </c>
      <c r="S249" s="390">
        <f t="shared" si="3"/>
        <v>18</v>
      </c>
      <c r="T249" s="1172">
        <f>IF(P249+Q249+R249=0,"",S249/$S$547*100)</f>
        <v>0.024358722790968325</v>
      </c>
    </row>
    <row r="250" spans="1:20" ht="13.5" customHeight="1">
      <c r="A250" s="1227"/>
      <c r="B250" s="1229"/>
      <c r="C250" s="8" t="s">
        <v>222</v>
      </c>
      <c r="D250" s="9">
        <v>12</v>
      </c>
      <c r="E250" s="9">
        <v>5</v>
      </c>
      <c r="F250" s="9">
        <v>5</v>
      </c>
      <c r="G250" s="9">
        <v>6</v>
      </c>
      <c r="H250" s="9">
        <v>5</v>
      </c>
      <c r="I250" s="9"/>
      <c r="J250" s="386">
        <v>16</v>
      </c>
      <c r="K250" s="405">
        <v>10</v>
      </c>
      <c r="L250" s="405">
        <v>11</v>
      </c>
      <c r="M250" s="405">
        <v>5</v>
      </c>
      <c r="N250" s="405">
        <v>5</v>
      </c>
      <c r="O250" s="405">
        <v>8</v>
      </c>
      <c r="P250" s="405">
        <v>11</v>
      </c>
      <c r="Q250" s="405">
        <v>28</v>
      </c>
      <c r="R250" s="441">
        <v>8</v>
      </c>
      <c r="S250" s="390">
        <f t="shared" si="3"/>
        <v>18</v>
      </c>
      <c r="T250" s="1172">
        <f>IF(P250+Q250+R250=0,"",S250/$S$548*100)</f>
        <v>0.03979351586766445</v>
      </c>
    </row>
    <row r="251" spans="1:20" ht="13.5" customHeight="1">
      <c r="A251" s="1226" t="s">
        <v>764</v>
      </c>
      <c r="B251" s="1228" t="s">
        <v>504</v>
      </c>
      <c r="C251" s="6" t="s">
        <v>221</v>
      </c>
      <c r="D251" s="9">
        <v>65</v>
      </c>
      <c r="E251" s="9">
        <v>86</v>
      </c>
      <c r="F251" s="9">
        <v>69</v>
      </c>
      <c r="G251" s="9">
        <v>69</v>
      </c>
      <c r="H251" s="9">
        <v>59</v>
      </c>
      <c r="I251" s="9">
        <v>381</v>
      </c>
      <c r="J251" s="386">
        <v>424</v>
      </c>
      <c r="K251" s="405">
        <v>200</v>
      </c>
      <c r="L251" s="405">
        <v>87</v>
      </c>
      <c r="M251" s="405">
        <v>118</v>
      </c>
      <c r="N251" s="405">
        <v>93</v>
      </c>
      <c r="O251" s="405">
        <v>67</v>
      </c>
      <c r="P251" s="405">
        <v>33</v>
      </c>
      <c r="Q251" s="405">
        <v>39</v>
      </c>
      <c r="R251" s="441">
        <v>20</v>
      </c>
      <c r="S251" s="390">
        <f t="shared" si="3"/>
        <v>29.5</v>
      </c>
      <c r="T251" s="1172">
        <f>IF(P251+Q251+R251=0,"",S251/$S$547*100)</f>
        <v>0.039921240129642536</v>
      </c>
    </row>
    <row r="252" spans="1:20" ht="13.5" customHeight="1">
      <c r="A252" s="1227"/>
      <c r="B252" s="1229"/>
      <c r="C252" s="8" t="s">
        <v>222</v>
      </c>
      <c r="D252" s="9">
        <v>65</v>
      </c>
      <c r="E252" s="9">
        <v>86</v>
      </c>
      <c r="F252" s="9">
        <v>69</v>
      </c>
      <c r="G252" s="9">
        <v>69</v>
      </c>
      <c r="H252" s="9">
        <v>59</v>
      </c>
      <c r="I252" s="9">
        <v>381</v>
      </c>
      <c r="J252" s="386">
        <v>427</v>
      </c>
      <c r="K252" s="405">
        <v>200</v>
      </c>
      <c r="L252" s="405">
        <v>86</v>
      </c>
      <c r="M252" s="405">
        <v>118</v>
      </c>
      <c r="N252" s="405">
        <v>93</v>
      </c>
      <c r="O252" s="405">
        <v>67</v>
      </c>
      <c r="P252" s="405">
        <v>33</v>
      </c>
      <c r="Q252" s="405">
        <v>39</v>
      </c>
      <c r="R252" s="441">
        <v>20</v>
      </c>
      <c r="S252" s="390">
        <f t="shared" si="3"/>
        <v>29.5</v>
      </c>
      <c r="T252" s="1172">
        <f>IF(P252+Q252+R252=0,"",S252/$S$548*100)</f>
        <v>0.06521715100533897</v>
      </c>
    </row>
    <row r="253" spans="1:20" ht="13.5" customHeight="1">
      <c r="A253" s="1226" t="s">
        <v>765</v>
      </c>
      <c r="B253" s="1228" t="s">
        <v>505</v>
      </c>
      <c r="C253" s="6" t="s">
        <v>221</v>
      </c>
      <c r="D253" s="9">
        <v>4</v>
      </c>
      <c r="E253" s="9">
        <v>3</v>
      </c>
      <c r="F253" s="9">
        <v>3</v>
      </c>
      <c r="G253" s="9">
        <v>4</v>
      </c>
      <c r="H253" s="9">
        <v>5</v>
      </c>
      <c r="I253" s="9">
        <v>17</v>
      </c>
      <c r="J253" s="386">
        <v>32</v>
      </c>
      <c r="K253" s="405">
        <v>7</v>
      </c>
      <c r="L253" s="405">
        <v>5</v>
      </c>
      <c r="M253" s="405">
        <v>3</v>
      </c>
      <c r="N253" s="405">
        <v>7</v>
      </c>
      <c r="O253" s="405">
        <v>11</v>
      </c>
      <c r="P253" s="405">
        <v>3</v>
      </c>
      <c r="Q253" s="405">
        <v>2</v>
      </c>
      <c r="R253" s="441">
        <v>3</v>
      </c>
      <c r="S253" s="390">
        <f t="shared" si="3"/>
        <v>2.5</v>
      </c>
      <c r="T253" s="1172">
        <f>IF(P253+Q253+R253=0,"",S253/$S$547*100)</f>
        <v>0.0033831559431900453</v>
      </c>
    </row>
    <row r="254" spans="1:20" ht="13.5" customHeight="1">
      <c r="A254" s="1227"/>
      <c r="B254" s="1229"/>
      <c r="C254" s="8" t="s">
        <v>222</v>
      </c>
      <c r="D254" s="9">
        <v>4</v>
      </c>
      <c r="E254" s="9">
        <v>3</v>
      </c>
      <c r="F254" s="9">
        <v>3</v>
      </c>
      <c r="G254" s="9">
        <v>4</v>
      </c>
      <c r="H254" s="9">
        <v>5</v>
      </c>
      <c r="I254" s="9">
        <v>17</v>
      </c>
      <c r="J254" s="386">
        <v>32</v>
      </c>
      <c r="K254" s="405">
        <v>7</v>
      </c>
      <c r="L254" s="405">
        <v>5</v>
      </c>
      <c r="M254" s="405">
        <v>3</v>
      </c>
      <c r="N254" s="405">
        <v>7</v>
      </c>
      <c r="O254" s="405">
        <v>11</v>
      </c>
      <c r="P254" s="405">
        <v>3</v>
      </c>
      <c r="Q254" s="405">
        <v>2</v>
      </c>
      <c r="R254" s="441">
        <v>3</v>
      </c>
      <c r="S254" s="390">
        <f t="shared" si="3"/>
        <v>2.5</v>
      </c>
      <c r="T254" s="1172">
        <f>IF(P254+Q254+R254=0,"",S254/$S$548*100)</f>
        <v>0.0055268772038422845</v>
      </c>
    </row>
    <row r="255" spans="1:20" ht="13.5" customHeight="1">
      <c r="A255" s="1226" t="s">
        <v>766</v>
      </c>
      <c r="B255" s="1228" t="s">
        <v>506</v>
      </c>
      <c r="C255" s="6" t="s">
        <v>221</v>
      </c>
      <c r="D255" s="9">
        <v>17</v>
      </c>
      <c r="E255" s="9">
        <v>23</v>
      </c>
      <c r="F255" s="9">
        <v>30</v>
      </c>
      <c r="G255" s="9">
        <v>46</v>
      </c>
      <c r="H255" s="9">
        <v>47</v>
      </c>
      <c r="I255" s="9">
        <v>55</v>
      </c>
      <c r="J255" s="386">
        <v>32</v>
      </c>
      <c r="K255" s="405">
        <v>42</v>
      </c>
      <c r="L255" s="405">
        <v>39</v>
      </c>
      <c r="M255" s="405">
        <v>48</v>
      </c>
      <c r="N255" s="405">
        <v>30</v>
      </c>
      <c r="O255" s="405">
        <v>34</v>
      </c>
      <c r="P255" s="405">
        <v>33</v>
      </c>
      <c r="Q255" s="405">
        <v>26</v>
      </c>
      <c r="R255" s="441">
        <v>15</v>
      </c>
      <c r="S255" s="390">
        <f t="shared" si="3"/>
        <v>20.5</v>
      </c>
      <c r="T255" s="1172">
        <f>IF(P255+Q255+R255=0,"",S255/$S$547*100)</f>
        <v>0.027741878734158374</v>
      </c>
    </row>
    <row r="256" spans="1:20" ht="13.5" customHeight="1">
      <c r="A256" s="1227"/>
      <c r="B256" s="1229"/>
      <c r="C256" s="8" t="s">
        <v>222</v>
      </c>
      <c r="D256" s="9">
        <v>17</v>
      </c>
      <c r="E256" s="9">
        <v>23</v>
      </c>
      <c r="F256" s="9">
        <v>30</v>
      </c>
      <c r="G256" s="9">
        <v>46</v>
      </c>
      <c r="H256" s="9">
        <v>47</v>
      </c>
      <c r="I256" s="9">
        <v>55</v>
      </c>
      <c r="J256" s="386">
        <v>32</v>
      </c>
      <c r="K256" s="405">
        <v>42</v>
      </c>
      <c r="L256" s="405">
        <v>39</v>
      </c>
      <c r="M256" s="405">
        <v>48</v>
      </c>
      <c r="N256" s="405">
        <v>30</v>
      </c>
      <c r="O256" s="405">
        <v>34</v>
      </c>
      <c r="P256" s="405">
        <v>33</v>
      </c>
      <c r="Q256" s="405">
        <v>26</v>
      </c>
      <c r="R256" s="441">
        <v>15</v>
      </c>
      <c r="S256" s="390">
        <f t="shared" si="3"/>
        <v>20.5</v>
      </c>
      <c r="T256" s="1172">
        <f>IF(P256+Q256+R256=0,"",S256/$S$548*100)</f>
        <v>0.04532039307150674</v>
      </c>
    </row>
    <row r="257" spans="1:20" ht="13.5" customHeight="1" hidden="1">
      <c r="A257" s="1226" t="s">
        <v>767</v>
      </c>
      <c r="B257" s="1228" t="s">
        <v>507</v>
      </c>
      <c r="C257" s="6" t="s">
        <v>221</v>
      </c>
      <c r="D257" s="9">
        <v>1</v>
      </c>
      <c r="E257" s="9">
        <v>1</v>
      </c>
      <c r="F257" s="9">
        <v>0</v>
      </c>
      <c r="G257" s="9">
        <v>0</v>
      </c>
      <c r="H257" s="9">
        <v>0</v>
      </c>
      <c r="I257" s="9">
        <v>1</v>
      </c>
      <c r="J257" s="386">
        <v>5</v>
      </c>
      <c r="K257" s="405">
        <v>2</v>
      </c>
      <c r="L257" s="405">
        <v>3</v>
      </c>
      <c r="M257" s="405">
        <v>2</v>
      </c>
      <c r="N257" s="405"/>
      <c r="O257" s="405">
        <v>4</v>
      </c>
      <c r="P257" s="388"/>
      <c r="Q257" s="388"/>
      <c r="R257" s="389"/>
      <c r="S257" s="390" t="e">
        <f t="shared" si="3"/>
        <v>#DIV/0!</v>
      </c>
      <c r="T257" s="1172">
        <f>IF(P257+Q257+R257=0,"",S257/$S$547*100)</f>
      </c>
    </row>
    <row r="258" spans="1:20" ht="13.5" customHeight="1" hidden="1">
      <c r="A258" s="1227"/>
      <c r="B258" s="1229"/>
      <c r="C258" s="8" t="s">
        <v>222</v>
      </c>
      <c r="D258" s="9">
        <v>1</v>
      </c>
      <c r="E258" s="9">
        <v>1</v>
      </c>
      <c r="F258" s="9">
        <v>0</v>
      </c>
      <c r="G258" s="9">
        <v>0</v>
      </c>
      <c r="H258" s="9">
        <v>0</v>
      </c>
      <c r="I258" s="9">
        <v>1</v>
      </c>
      <c r="J258" s="386">
        <v>5</v>
      </c>
      <c r="K258" s="405">
        <v>2</v>
      </c>
      <c r="L258" s="405">
        <v>3</v>
      </c>
      <c r="M258" s="405">
        <v>2</v>
      </c>
      <c r="N258" s="405"/>
      <c r="O258" s="405">
        <v>4</v>
      </c>
      <c r="P258" s="388"/>
      <c r="Q258" s="388"/>
      <c r="R258" s="389"/>
      <c r="S258" s="390" t="e">
        <f t="shared" si="3"/>
        <v>#DIV/0!</v>
      </c>
      <c r="T258" s="1172">
        <f>IF(P258+Q258+R258=0,"",S258/$S$548*100)</f>
      </c>
    </row>
    <row r="259" spans="1:20" ht="13.5" customHeight="1">
      <c r="A259" s="1226" t="s">
        <v>768</v>
      </c>
      <c r="B259" s="1228" t="s">
        <v>508</v>
      </c>
      <c r="C259" s="6" t="s">
        <v>221</v>
      </c>
      <c r="D259" s="9">
        <v>281</v>
      </c>
      <c r="E259" s="9">
        <v>318</v>
      </c>
      <c r="F259" s="9">
        <v>348</v>
      </c>
      <c r="G259" s="9">
        <v>525</v>
      </c>
      <c r="H259" s="9">
        <v>565</v>
      </c>
      <c r="I259" s="9">
        <v>594</v>
      </c>
      <c r="J259" s="386">
        <v>662</v>
      </c>
      <c r="K259" s="405">
        <v>640</v>
      </c>
      <c r="L259" s="405">
        <v>1140</v>
      </c>
      <c r="M259" s="405">
        <v>414</v>
      </c>
      <c r="N259" s="405">
        <v>390</v>
      </c>
      <c r="O259" s="405">
        <v>227</v>
      </c>
      <c r="P259" s="405">
        <v>203</v>
      </c>
      <c r="Q259" s="405">
        <v>192</v>
      </c>
      <c r="R259" s="441">
        <v>253</v>
      </c>
      <c r="S259" s="390">
        <f t="shared" si="3"/>
        <v>222.5</v>
      </c>
      <c r="T259" s="1172">
        <f>IF(P259+Q259+R259=0,"",S259/$S$547*100)</f>
        <v>0.301100878943914</v>
      </c>
    </row>
    <row r="260" spans="1:20" ht="13.5" customHeight="1">
      <c r="A260" s="1227"/>
      <c r="B260" s="1229"/>
      <c r="C260" s="8" t="s">
        <v>222</v>
      </c>
      <c r="D260" s="9">
        <v>281</v>
      </c>
      <c r="E260" s="9">
        <v>318</v>
      </c>
      <c r="F260" s="9">
        <v>348</v>
      </c>
      <c r="G260" s="9">
        <v>525</v>
      </c>
      <c r="H260" s="9">
        <v>565</v>
      </c>
      <c r="I260" s="9">
        <v>598</v>
      </c>
      <c r="J260" s="386">
        <v>662</v>
      </c>
      <c r="K260" s="405">
        <v>641</v>
      </c>
      <c r="L260" s="405">
        <v>1140</v>
      </c>
      <c r="M260" s="405">
        <v>414</v>
      </c>
      <c r="N260" s="405">
        <v>389</v>
      </c>
      <c r="O260" s="405">
        <v>228</v>
      </c>
      <c r="P260" s="405">
        <v>202</v>
      </c>
      <c r="Q260" s="405">
        <v>194</v>
      </c>
      <c r="R260" s="441">
        <v>253</v>
      </c>
      <c r="S260" s="390">
        <f t="shared" si="3"/>
        <v>223.5</v>
      </c>
      <c r="T260" s="1172">
        <f>IF(P260+Q260+R260=0,"",S260/$S$548*100)</f>
        <v>0.4941028220235003</v>
      </c>
    </row>
    <row r="261" spans="1:20" ht="15" customHeight="1">
      <c r="A261" s="1226" t="s">
        <v>769</v>
      </c>
      <c r="B261" s="1228" t="s">
        <v>509</v>
      </c>
      <c r="C261" s="6" t="s">
        <v>221</v>
      </c>
      <c r="D261" s="9">
        <v>3</v>
      </c>
      <c r="E261" s="9">
        <v>2</v>
      </c>
      <c r="F261" s="9">
        <v>5</v>
      </c>
      <c r="G261" s="9">
        <v>11</v>
      </c>
      <c r="H261" s="9">
        <v>9</v>
      </c>
      <c r="I261" s="9">
        <v>99</v>
      </c>
      <c r="J261" s="386">
        <v>208</v>
      </c>
      <c r="K261" s="405">
        <v>254</v>
      </c>
      <c r="L261" s="405">
        <v>495</v>
      </c>
      <c r="M261" s="405">
        <v>205</v>
      </c>
      <c r="N261" s="405">
        <v>132</v>
      </c>
      <c r="O261" s="405">
        <v>59</v>
      </c>
      <c r="P261" s="405">
        <v>87</v>
      </c>
      <c r="Q261" s="405">
        <v>81</v>
      </c>
      <c r="R261" s="441">
        <v>65</v>
      </c>
      <c r="S261" s="390">
        <f aca="true" t="shared" si="4" ref="S261:S324">AVERAGE(Q261:R261)</f>
        <v>73</v>
      </c>
      <c r="T261" s="1172">
        <f>IF(P261+Q261+R261=0,"",S261/$S$547*100)</f>
        <v>0.09878815354114932</v>
      </c>
    </row>
    <row r="262" spans="1:20" ht="18" customHeight="1">
      <c r="A262" s="1227"/>
      <c r="B262" s="1229"/>
      <c r="C262" s="8" t="s">
        <v>222</v>
      </c>
      <c r="D262" s="9">
        <v>3</v>
      </c>
      <c r="E262" s="9">
        <v>2</v>
      </c>
      <c r="F262" s="9">
        <v>5</v>
      </c>
      <c r="G262" s="9">
        <v>11</v>
      </c>
      <c r="H262" s="9">
        <v>9</v>
      </c>
      <c r="I262" s="9">
        <v>99</v>
      </c>
      <c r="J262" s="386">
        <v>208</v>
      </c>
      <c r="K262" s="405">
        <v>256</v>
      </c>
      <c r="L262" s="405">
        <v>495</v>
      </c>
      <c r="M262" s="405">
        <v>205</v>
      </c>
      <c r="N262" s="405">
        <v>132</v>
      </c>
      <c r="O262" s="405">
        <v>59</v>
      </c>
      <c r="P262" s="405">
        <v>87</v>
      </c>
      <c r="Q262" s="405">
        <v>81</v>
      </c>
      <c r="R262" s="441">
        <v>65</v>
      </c>
      <c r="S262" s="390">
        <f t="shared" si="4"/>
        <v>73</v>
      </c>
      <c r="T262" s="1172">
        <f>IF(P262+Q262+R262=0,"",S262/$S$548*100)</f>
        <v>0.1613848143521947</v>
      </c>
    </row>
    <row r="263" spans="1:20" ht="13.5" customHeight="1">
      <c r="A263" s="1226" t="s">
        <v>770</v>
      </c>
      <c r="B263" s="1228" t="s">
        <v>510</v>
      </c>
      <c r="C263" s="6" t="s">
        <v>221</v>
      </c>
      <c r="D263" s="9">
        <v>1</v>
      </c>
      <c r="E263" s="9">
        <v>1</v>
      </c>
      <c r="F263" s="9">
        <v>1</v>
      </c>
      <c r="G263" s="9">
        <v>0</v>
      </c>
      <c r="H263" s="9">
        <v>0</v>
      </c>
      <c r="I263" s="9">
        <v>1</v>
      </c>
      <c r="J263" s="386">
        <v>0</v>
      </c>
      <c r="K263" s="405"/>
      <c r="L263" s="405">
        <v>6</v>
      </c>
      <c r="M263" s="405">
        <v>6</v>
      </c>
      <c r="N263" s="405">
        <v>3</v>
      </c>
      <c r="O263" s="405">
        <v>1</v>
      </c>
      <c r="P263" s="405">
        <v>5</v>
      </c>
      <c r="Q263" s="405">
        <v>2</v>
      </c>
      <c r="R263" s="441">
        <v>1</v>
      </c>
      <c r="S263" s="390">
        <f t="shared" si="4"/>
        <v>1.5</v>
      </c>
      <c r="T263" s="1172">
        <f>IF(P263+Q263+R263=0,"",S263/$S$547*100)</f>
        <v>0.002029893565914027</v>
      </c>
    </row>
    <row r="264" spans="1:20" ht="13.5" customHeight="1">
      <c r="A264" s="1227"/>
      <c r="B264" s="1229"/>
      <c r="C264" s="8" t="s">
        <v>222</v>
      </c>
      <c r="D264" s="9">
        <v>1</v>
      </c>
      <c r="E264" s="9">
        <v>1</v>
      </c>
      <c r="F264" s="9">
        <v>1</v>
      </c>
      <c r="G264" s="9">
        <v>0</v>
      </c>
      <c r="H264" s="9">
        <v>0</v>
      </c>
      <c r="I264" s="9">
        <v>1</v>
      </c>
      <c r="J264" s="386">
        <v>0</v>
      </c>
      <c r="K264" s="405"/>
      <c r="L264" s="405">
        <v>6</v>
      </c>
      <c r="M264" s="405">
        <v>6</v>
      </c>
      <c r="N264" s="405">
        <v>3</v>
      </c>
      <c r="O264" s="405">
        <v>1</v>
      </c>
      <c r="P264" s="405">
        <v>5</v>
      </c>
      <c r="Q264" s="405">
        <v>2</v>
      </c>
      <c r="R264" s="441">
        <v>2</v>
      </c>
      <c r="S264" s="390">
        <f t="shared" si="4"/>
        <v>2</v>
      </c>
      <c r="T264" s="1172">
        <f>IF(P264+Q264+R264=0,"",S264/$S$548*100)</f>
        <v>0.0044215017630738285</v>
      </c>
    </row>
    <row r="265" spans="1:20" ht="13.5" customHeight="1">
      <c r="A265" s="1226" t="s">
        <v>771</v>
      </c>
      <c r="B265" s="1228" t="s">
        <v>511</v>
      </c>
      <c r="C265" s="6" t="s">
        <v>221</v>
      </c>
      <c r="D265" s="9">
        <v>98</v>
      </c>
      <c r="E265" s="9">
        <v>131</v>
      </c>
      <c r="F265" s="9">
        <v>152</v>
      </c>
      <c r="G265" s="9">
        <v>25</v>
      </c>
      <c r="H265" s="9">
        <v>58</v>
      </c>
      <c r="I265" s="9">
        <v>11</v>
      </c>
      <c r="J265" s="386">
        <v>14</v>
      </c>
      <c r="K265" s="405">
        <v>53</v>
      </c>
      <c r="L265" s="405">
        <v>62</v>
      </c>
      <c r="M265" s="405">
        <v>25</v>
      </c>
      <c r="N265" s="405">
        <v>32</v>
      </c>
      <c r="O265" s="405">
        <v>9</v>
      </c>
      <c r="P265" s="405">
        <v>27</v>
      </c>
      <c r="Q265" s="405">
        <v>28</v>
      </c>
      <c r="R265" s="441">
        <v>61</v>
      </c>
      <c r="S265" s="390">
        <f t="shared" si="4"/>
        <v>44.5</v>
      </c>
      <c r="T265" s="1172">
        <f>IF(P265+Q265+R265=0,"",S265/$S$547*100)</f>
        <v>0.060220175788782804</v>
      </c>
    </row>
    <row r="266" spans="1:20" ht="13.5" customHeight="1">
      <c r="A266" s="1227"/>
      <c r="B266" s="1229"/>
      <c r="C266" s="8" t="s">
        <v>222</v>
      </c>
      <c r="D266" s="9">
        <v>99</v>
      </c>
      <c r="E266" s="9">
        <v>130</v>
      </c>
      <c r="F266" s="9">
        <v>152</v>
      </c>
      <c r="G266" s="9">
        <v>25</v>
      </c>
      <c r="H266" s="9">
        <v>58</v>
      </c>
      <c r="I266" s="9">
        <v>11</v>
      </c>
      <c r="J266" s="386">
        <v>14</v>
      </c>
      <c r="K266" s="405">
        <v>54</v>
      </c>
      <c r="L266" s="405">
        <v>62</v>
      </c>
      <c r="M266" s="405">
        <v>24</v>
      </c>
      <c r="N266" s="405">
        <v>32</v>
      </c>
      <c r="O266" s="405">
        <v>10</v>
      </c>
      <c r="P266" s="405">
        <v>26</v>
      </c>
      <c r="Q266" s="405">
        <v>28</v>
      </c>
      <c r="R266" s="441">
        <v>60</v>
      </c>
      <c r="S266" s="390">
        <f t="shared" si="4"/>
        <v>44</v>
      </c>
      <c r="T266" s="1172">
        <f>IF(P266+Q266+R266=0,"",S266/$S$548*100)</f>
        <v>0.09727303878762422</v>
      </c>
    </row>
    <row r="267" spans="1:20" ht="13.5" customHeight="1">
      <c r="A267" s="1226" t="s">
        <v>772</v>
      </c>
      <c r="B267" s="1228" t="s">
        <v>512</v>
      </c>
      <c r="C267" s="6" t="s">
        <v>221</v>
      </c>
      <c r="D267" s="9">
        <v>98</v>
      </c>
      <c r="E267" s="9">
        <v>93</v>
      </c>
      <c r="F267" s="9">
        <v>177</v>
      </c>
      <c r="G267" s="9">
        <v>127</v>
      </c>
      <c r="H267" s="9">
        <v>125</v>
      </c>
      <c r="I267" s="9">
        <v>130</v>
      </c>
      <c r="J267" s="386">
        <v>147</v>
      </c>
      <c r="K267" s="405">
        <v>148</v>
      </c>
      <c r="L267" s="405">
        <v>189</v>
      </c>
      <c r="M267" s="405">
        <v>203</v>
      </c>
      <c r="N267" s="405">
        <v>171</v>
      </c>
      <c r="O267" s="405">
        <v>152</v>
      </c>
      <c r="P267" s="405">
        <v>202</v>
      </c>
      <c r="Q267" s="405">
        <v>128</v>
      </c>
      <c r="R267" s="441">
        <v>107</v>
      </c>
      <c r="S267" s="390">
        <f t="shared" si="4"/>
        <v>117.5</v>
      </c>
      <c r="T267" s="1172">
        <f>IF(P267+Q267+R267=0,"",S267/$S$547*100)</f>
        <v>0.15900832932993214</v>
      </c>
    </row>
    <row r="268" spans="1:20" ht="13.5" customHeight="1">
      <c r="A268" s="1227"/>
      <c r="B268" s="1229"/>
      <c r="C268" s="8" t="s">
        <v>222</v>
      </c>
      <c r="D268" s="9">
        <v>89</v>
      </c>
      <c r="E268" s="9">
        <v>87</v>
      </c>
      <c r="F268" s="9">
        <v>150</v>
      </c>
      <c r="G268" s="9">
        <v>110</v>
      </c>
      <c r="H268" s="9">
        <v>115</v>
      </c>
      <c r="I268" s="9">
        <v>127</v>
      </c>
      <c r="J268" s="386">
        <v>127</v>
      </c>
      <c r="K268" s="405">
        <v>130</v>
      </c>
      <c r="L268" s="405">
        <v>175</v>
      </c>
      <c r="M268" s="405">
        <v>179</v>
      </c>
      <c r="N268" s="405">
        <v>163</v>
      </c>
      <c r="O268" s="405">
        <v>141</v>
      </c>
      <c r="P268" s="405">
        <v>195</v>
      </c>
      <c r="Q268" s="405">
        <v>128</v>
      </c>
      <c r="R268" s="441">
        <v>102</v>
      </c>
      <c r="S268" s="390">
        <f t="shared" si="4"/>
        <v>115</v>
      </c>
      <c r="T268" s="1172">
        <f>IF(P268+Q268+R268=0,"",S268/$S$548*100)</f>
        <v>0.2542363513767451</v>
      </c>
    </row>
    <row r="269" spans="1:20" ht="13.5" customHeight="1">
      <c r="A269" s="1226" t="s">
        <v>773</v>
      </c>
      <c r="B269" s="1228" t="s">
        <v>513</v>
      </c>
      <c r="C269" s="6" t="s">
        <v>221</v>
      </c>
      <c r="D269" s="9">
        <v>3</v>
      </c>
      <c r="E269" s="9">
        <v>14</v>
      </c>
      <c r="F269" s="9">
        <v>10</v>
      </c>
      <c r="G269" s="9">
        <v>10</v>
      </c>
      <c r="H269" s="9">
        <v>10</v>
      </c>
      <c r="I269" s="9">
        <v>12</v>
      </c>
      <c r="J269" s="386">
        <v>6</v>
      </c>
      <c r="K269" s="405">
        <v>16</v>
      </c>
      <c r="L269" s="405">
        <v>22</v>
      </c>
      <c r="M269" s="405">
        <v>12</v>
      </c>
      <c r="N269" s="405">
        <v>27</v>
      </c>
      <c r="O269" s="405">
        <v>20</v>
      </c>
      <c r="P269" s="405">
        <v>29</v>
      </c>
      <c r="Q269" s="405">
        <v>24</v>
      </c>
      <c r="R269" s="441">
        <v>26</v>
      </c>
      <c r="S269" s="390">
        <f t="shared" si="4"/>
        <v>25</v>
      </c>
      <c r="T269" s="1172">
        <f>IF(P269+Q269+R269=0,"",S269/$S$547*100)</f>
        <v>0.03383155943190046</v>
      </c>
    </row>
    <row r="270" spans="1:20" ht="13.5" customHeight="1">
      <c r="A270" s="1227"/>
      <c r="B270" s="1229"/>
      <c r="C270" s="8" t="s">
        <v>222</v>
      </c>
      <c r="D270" s="9">
        <v>3</v>
      </c>
      <c r="E270" s="9">
        <v>14</v>
      </c>
      <c r="F270" s="9">
        <v>10</v>
      </c>
      <c r="G270" s="9">
        <v>8</v>
      </c>
      <c r="H270" s="9">
        <v>9</v>
      </c>
      <c r="I270" s="9">
        <v>12</v>
      </c>
      <c r="J270" s="386">
        <v>6</v>
      </c>
      <c r="K270" s="405">
        <v>15</v>
      </c>
      <c r="L270" s="405">
        <v>18</v>
      </c>
      <c r="M270" s="405">
        <v>10</v>
      </c>
      <c r="N270" s="405">
        <v>26</v>
      </c>
      <c r="O270" s="405">
        <v>19</v>
      </c>
      <c r="P270" s="405">
        <v>24</v>
      </c>
      <c r="Q270" s="405">
        <v>25</v>
      </c>
      <c r="R270" s="441">
        <v>21</v>
      </c>
      <c r="S270" s="390">
        <f t="shared" si="4"/>
        <v>23</v>
      </c>
      <c r="T270" s="1172">
        <f>IF(P270+Q270+R270=0,"",S270/$S$548*100)</f>
        <v>0.05084727027534902</v>
      </c>
    </row>
    <row r="271" spans="1:20" ht="13.5" customHeight="1">
      <c r="A271" s="1226" t="s">
        <v>774</v>
      </c>
      <c r="B271" s="1228" t="s">
        <v>514</v>
      </c>
      <c r="C271" s="6" t="s">
        <v>221</v>
      </c>
      <c r="D271" s="9">
        <v>561</v>
      </c>
      <c r="E271" s="9">
        <v>555</v>
      </c>
      <c r="F271" s="9">
        <v>651</v>
      </c>
      <c r="G271" s="9">
        <v>700</v>
      </c>
      <c r="H271" s="9">
        <v>679</v>
      </c>
      <c r="I271" s="9">
        <v>492</v>
      </c>
      <c r="J271" s="386">
        <v>581</v>
      </c>
      <c r="K271" s="405">
        <v>505</v>
      </c>
      <c r="L271" s="405">
        <v>594</v>
      </c>
      <c r="M271" s="405">
        <v>585</v>
      </c>
      <c r="N271" s="405">
        <v>544</v>
      </c>
      <c r="O271" s="405">
        <v>402</v>
      </c>
      <c r="P271" s="405">
        <v>452</v>
      </c>
      <c r="Q271" s="405">
        <v>486</v>
      </c>
      <c r="R271" s="441">
        <v>340</v>
      </c>
      <c r="S271" s="390">
        <f t="shared" si="4"/>
        <v>413</v>
      </c>
      <c r="T271" s="1172">
        <f>IF(P271+Q271+R271=0,"",S271/$S$547*100)</f>
        <v>0.5588973618149955</v>
      </c>
    </row>
    <row r="272" spans="1:20" ht="13.5" customHeight="1" thickBot="1">
      <c r="A272" s="1227"/>
      <c r="B272" s="1229"/>
      <c r="C272" s="8" t="s">
        <v>222</v>
      </c>
      <c r="D272" s="19">
        <v>559</v>
      </c>
      <c r="E272" s="19">
        <v>556</v>
      </c>
      <c r="F272" s="19">
        <v>653</v>
      </c>
      <c r="G272" s="19">
        <v>703</v>
      </c>
      <c r="H272" s="19">
        <v>696</v>
      </c>
      <c r="I272" s="19">
        <v>500</v>
      </c>
      <c r="J272" s="406">
        <v>582</v>
      </c>
      <c r="K272" s="407">
        <v>514</v>
      </c>
      <c r="L272" s="407">
        <v>595</v>
      </c>
      <c r="M272" s="407">
        <v>588</v>
      </c>
      <c r="N272" s="407">
        <v>547</v>
      </c>
      <c r="O272" s="407">
        <v>403</v>
      </c>
      <c r="P272" s="407">
        <v>453</v>
      </c>
      <c r="Q272" s="407">
        <v>498</v>
      </c>
      <c r="R272" s="455">
        <v>340</v>
      </c>
      <c r="S272" s="410">
        <f t="shared" si="4"/>
        <v>419</v>
      </c>
      <c r="T272" s="1177">
        <f>IF(P272+Q272+R272=0,"",S272/$S$548*100)</f>
        <v>0.9263046193639669</v>
      </c>
    </row>
    <row r="273" spans="1:20" ht="13.5" customHeight="1">
      <c r="A273" s="1244" t="s">
        <v>515</v>
      </c>
      <c r="B273" s="1245"/>
      <c r="C273" s="286" t="s">
        <v>221</v>
      </c>
      <c r="D273" s="21">
        <v>8</v>
      </c>
      <c r="E273" s="21">
        <v>13</v>
      </c>
      <c r="F273" s="21">
        <v>11</v>
      </c>
      <c r="G273" s="21">
        <v>11</v>
      </c>
      <c r="H273" s="21">
        <v>14</v>
      </c>
      <c r="I273" s="21">
        <v>27</v>
      </c>
      <c r="J273" s="413">
        <v>8</v>
      </c>
      <c r="K273" s="413">
        <v>29</v>
      </c>
      <c r="L273" s="413">
        <v>36</v>
      </c>
      <c r="M273" s="413">
        <v>11</v>
      </c>
      <c r="N273" s="413">
        <v>3</v>
      </c>
      <c r="O273" s="413">
        <v>11</v>
      </c>
      <c r="P273" s="413">
        <v>10</v>
      </c>
      <c r="Q273" s="413">
        <v>10</v>
      </c>
      <c r="R273" s="433">
        <v>9</v>
      </c>
      <c r="S273" s="416">
        <f t="shared" si="4"/>
        <v>9.5</v>
      </c>
      <c r="T273" s="1178">
        <f>IF(P273+Q273+R273=0,"",S273/$S$547*100)</f>
        <v>0.012855992584122174</v>
      </c>
    </row>
    <row r="274" spans="1:20" ht="13.5" customHeight="1" thickBot="1">
      <c r="A274" s="1246"/>
      <c r="B274" s="1247"/>
      <c r="C274" s="288" t="s">
        <v>222</v>
      </c>
      <c r="D274" s="22">
        <v>9</v>
      </c>
      <c r="E274" s="22">
        <v>13</v>
      </c>
      <c r="F274" s="22">
        <v>11</v>
      </c>
      <c r="G274" s="22">
        <v>9</v>
      </c>
      <c r="H274" s="22">
        <v>14</v>
      </c>
      <c r="I274" s="22">
        <v>27</v>
      </c>
      <c r="J274" s="418">
        <v>8</v>
      </c>
      <c r="K274" s="418">
        <v>28</v>
      </c>
      <c r="L274" s="418">
        <v>36</v>
      </c>
      <c r="M274" s="418">
        <v>10</v>
      </c>
      <c r="N274" s="418">
        <v>3</v>
      </c>
      <c r="O274" s="418">
        <v>10</v>
      </c>
      <c r="P274" s="418">
        <v>10</v>
      </c>
      <c r="Q274" s="418">
        <v>10</v>
      </c>
      <c r="R274" s="434">
        <v>9</v>
      </c>
      <c r="S274" s="421">
        <f t="shared" si="4"/>
        <v>9.5</v>
      </c>
      <c r="T274" s="1179">
        <f>IF(P274+Q274+R274=0,"",S274/$S$548*100)</f>
        <v>0.021002133374600683</v>
      </c>
    </row>
    <row r="275" spans="1:20" ht="13.5" customHeight="1">
      <c r="A275" s="1226" t="s">
        <v>775</v>
      </c>
      <c r="B275" s="1228" t="s">
        <v>516</v>
      </c>
      <c r="C275" s="6" t="s">
        <v>221</v>
      </c>
      <c r="D275" s="17">
        <v>1</v>
      </c>
      <c r="E275" s="17">
        <v>2</v>
      </c>
      <c r="F275" s="17">
        <v>2</v>
      </c>
      <c r="G275" s="17">
        <v>1</v>
      </c>
      <c r="H275" s="17">
        <v>1</v>
      </c>
      <c r="I275" s="17">
        <v>5</v>
      </c>
      <c r="J275" s="428">
        <v>1</v>
      </c>
      <c r="K275" s="429">
        <v>1</v>
      </c>
      <c r="L275" s="429">
        <v>1</v>
      </c>
      <c r="M275" s="429">
        <v>2</v>
      </c>
      <c r="N275" s="429">
        <v>1</v>
      </c>
      <c r="O275" s="430">
        <v>0</v>
      </c>
      <c r="P275" s="430">
        <v>0</v>
      </c>
      <c r="Q275" s="430">
        <v>1</v>
      </c>
      <c r="R275" s="431">
        <v>1</v>
      </c>
      <c r="S275" s="432">
        <f t="shared" si="4"/>
        <v>1</v>
      </c>
      <c r="T275" s="1181">
        <f>IF(P275+Q275+R275=0,"",S275/$S$547*100)</f>
        <v>0.0013532623772760182</v>
      </c>
    </row>
    <row r="276" spans="1:20" ht="13.5" customHeight="1">
      <c r="A276" s="1227"/>
      <c r="B276" s="1229"/>
      <c r="C276" s="8" t="s">
        <v>222</v>
      </c>
      <c r="D276" s="17">
        <v>1</v>
      </c>
      <c r="E276" s="17">
        <v>2</v>
      </c>
      <c r="F276" s="17">
        <v>2</v>
      </c>
      <c r="G276" s="17">
        <v>1</v>
      </c>
      <c r="H276" s="17">
        <v>1</v>
      </c>
      <c r="I276" s="17">
        <v>5</v>
      </c>
      <c r="J276" s="428">
        <v>1</v>
      </c>
      <c r="K276" s="429">
        <v>1</v>
      </c>
      <c r="L276" s="429">
        <v>1</v>
      </c>
      <c r="M276" s="429">
        <v>2</v>
      </c>
      <c r="N276" s="429">
        <v>1</v>
      </c>
      <c r="O276" s="430">
        <v>0</v>
      </c>
      <c r="P276" s="430">
        <v>0</v>
      </c>
      <c r="Q276" s="430">
        <v>1</v>
      </c>
      <c r="R276" s="431">
        <v>1</v>
      </c>
      <c r="S276" s="432">
        <f t="shared" si="4"/>
        <v>1</v>
      </c>
      <c r="T276" s="1181">
        <f>IF(P276+Q276+R276=0,"",S276/$S$548*100)</f>
        <v>0.0022107508815369143</v>
      </c>
    </row>
    <row r="277" spans="1:20" ht="13.5" customHeight="1" hidden="1">
      <c r="A277" s="1226" t="s">
        <v>101</v>
      </c>
      <c r="B277" s="1228" t="s">
        <v>103</v>
      </c>
      <c r="C277" s="6"/>
      <c r="D277" s="17"/>
      <c r="E277" s="17"/>
      <c r="F277" s="17"/>
      <c r="G277" s="17">
        <v>0</v>
      </c>
      <c r="H277" s="17">
        <v>0</v>
      </c>
      <c r="I277" s="17">
        <v>0</v>
      </c>
      <c r="J277" s="428">
        <v>0</v>
      </c>
      <c r="K277" s="429"/>
      <c r="L277" s="429"/>
      <c r="M277" s="429"/>
      <c r="N277" s="429"/>
      <c r="O277" s="430">
        <v>0</v>
      </c>
      <c r="P277" s="430">
        <v>3</v>
      </c>
      <c r="Q277" s="430"/>
      <c r="R277" s="431"/>
      <c r="S277" s="432" t="e">
        <f t="shared" si="4"/>
        <v>#DIV/0!</v>
      </c>
      <c r="T277" s="1181"/>
    </row>
    <row r="278" spans="1:20" ht="13.5" customHeight="1" hidden="1">
      <c r="A278" s="1227"/>
      <c r="B278" s="1229"/>
      <c r="C278" s="6"/>
      <c r="D278" s="17"/>
      <c r="E278" s="17"/>
      <c r="F278" s="17"/>
      <c r="G278" s="17">
        <v>0</v>
      </c>
      <c r="H278" s="17">
        <v>0</v>
      </c>
      <c r="I278" s="17">
        <v>0</v>
      </c>
      <c r="J278" s="428">
        <v>0</v>
      </c>
      <c r="K278" s="429"/>
      <c r="L278" s="429"/>
      <c r="M278" s="429"/>
      <c r="N278" s="429"/>
      <c r="O278" s="430">
        <v>0</v>
      </c>
      <c r="P278" s="430">
        <v>3</v>
      </c>
      <c r="Q278" s="430"/>
      <c r="R278" s="431"/>
      <c r="S278" s="432" t="e">
        <f t="shared" si="4"/>
        <v>#DIV/0!</v>
      </c>
      <c r="T278" s="1181"/>
    </row>
    <row r="279" spans="1:20" ht="13.5" customHeight="1">
      <c r="A279" s="1226" t="s">
        <v>776</v>
      </c>
      <c r="B279" s="1228" t="s">
        <v>517</v>
      </c>
      <c r="C279" s="6" t="s">
        <v>221</v>
      </c>
      <c r="D279" s="9">
        <v>1</v>
      </c>
      <c r="E279" s="9">
        <v>2</v>
      </c>
      <c r="F279" s="9">
        <v>3</v>
      </c>
      <c r="G279" s="9">
        <v>1</v>
      </c>
      <c r="H279" s="9">
        <v>0</v>
      </c>
      <c r="I279" s="9">
        <v>2</v>
      </c>
      <c r="J279" s="386">
        <v>1</v>
      </c>
      <c r="K279" s="405">
        <v>1</v>
      </c>
      <c r="L279" s="405"/>
      <c r="M279" s="405">
        <v>1</v>
      </c>
      <c r="N279" s="405">
        <v>1</v>
      </c>
      <c r="O279" s="388">
        <v>3</v>
      </c>
      <c r="P279" s="388">
        <v>2</v>
      </c>
      <c r="Q279" s="388"/>
      <c r="R279" s="389">
        <v>2</v>
      </c>
      <c r="S279" s="390">
        <f t="shared" si="4"/>
        <v>2</v>
      </c>
      <c r="T279" s="1172">
        <f>IF(P279+Q279+R279=0,"",S279/$S$547*100)</f>
        <v>0.0027065247545520364</v>
      </c>
    </row>
    <row r="280" spans="1:20" ht="13.5" customHeight="1">
      <c r="A280" s="1227"/>
      <c r="B280" s="1229"/>
      <c r="C280" s="8" t="s">
        <v>222</v>
      </c>
      <c r="D280" s="9">
        <v>2</v>
      </c>
      <c r="E280" s="9">
        <v>2</v>
      </c>
      <c r="F280" s="9">
        <v>3</v>
      </c>
      <c r="G280" s="9">
        <v>1</v>
      </c>
      <c r="H280" s="9">
        <v>0</v>
      </c>
      <c r="I280" s="9">
        <v>2</v>
      </c>
      <c r="J280" s="386">
        <v>1</v>
      </c>
      <c r="K280" s="405">
        <v>1</v>
      </c>
      <c r="L280" s="405"/>
      <c r="M280" s="405">
        <v>1</v>
      </c>
      <c r="N280" s="405">
        <v>1</v>
      </c>
      <c r="O280" s="388">
        <v>2</v>
      </c>
      <c r="P280" s="388">
        <v>2</v>
      </c>
      <c r="Q280" s="388"/>
      <c r="R280" s="389">
        <v>2</v>
      </c>
      <c r="S280" s="390">
        <f t="shared" si="4"/>
        <v>2</v>
      </c>
      <c r="T280" s="1172">
        <f>IF(P280+Q280+R280=0,"",S280/$S$548*100)</f>
        <v>0.0044215017630738285</v>
      </c>
    </row>
    <row r="281" spans="1:20" ht="13.5" customHeight="1" hidden="1">
      <c r="A281" s="1226" t="s">
        <v>777</v>
      </c>
      <c r="B281" s="1228" t="s">
        <v>518</v>
      </c>
      <c r="C281" s="6" t="s">
        <v>221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7</v>
      </c>
      <c r="J281" s="386">
        <v>0</v>
      </c>
      <c r="K281" s="405"/>
      <c r="L281" s="405"/>
      <c r="M281" s="405"/>
      <c r="N281" s="405"/>
      <c r="O281" s="388">
        <v>0</v>
      </c>
      <c r="P281" s="388">
        <v>0</v>
      </c>
      <c r="Q281" s="388"/>
      <c r="R281" s="389"/>
      <c r="S281" s="390" t="e">
        <f t="shared" si="4"/>
        <v>#DIV/0!</v>
      </c>
      <c r="T281" s="1172">
        <f>IF(P281+Q281+R281=0,"",S281/$S$547*100)</f>
      </c>
    </row>
    <row r="282" spans="1:20" ht="13.5" customHeight="1" hidden="1">
      <c r="A282" s="1227"/>
      <c r="B282" s="1229"/>
      <c r="C282" s="8" t="s">
        <v>222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7</v>
      </c>
      <c r="J282" s="386">
        <v>0</v>
      </c>
      <c r="K282" s="405"/>
      <c r="L282" s="405"/>
      <c r="M282" s="405"/>
      <c r="N282" s="405"/>
      <c r="O282" s="388">
        <v>0</v>
      </c>
      <c r="P282" s="388">
        <v>0</v>
      </c>
      <c r="Q282" s="388"/>
      <c r="R282" s="389"/>
      <c r="S282" s="390" t="e">
        <f t="shared" si="4"/>
        <v>#DIV/0!</v>
      </c>
      <c r="T282" s="1172">
        <f>IF(P282+Q282+R282=0,"",S282/$S$548*100)</f>
      </c>
    </row>
    <row r="283" spans="1:20" ht="13.5" customHeight="1">
      <c r="A283" s="1226" t="s">
        <v>778</v>
      </c>
      <c r="B283" s="1228" t="s">
        <v>519</v>
      </c>
      <c r="C283" s="6" t="s">
        <v>221</v>
      </c>
      <c r="D283" s="9">
        <v>0</v>
      </c>
      <c r="E283" s="9">
        <v>0</v>
      </c>
      <c r="F283" s="9">
        <v>0</v>
      </c>
      <c r="G283" s="9">
        <v>2</v>
      </c>
      <c r="H283" s="9">
        <v>0</v>
      </c>
      <c r="I283" s="9">
        <v>2</v>
      </c>
      <c r="J283" s="386">
        <v>0</v>
      </c>
      <c r="K283" s="405">
        <v>4</v>
      </c>
      <c r="L283" s="405">
        <v>1</v>
      </c>
      <c r="M283" s="405"/>
      <c r="N283" s="405">
        <v>1</v>
      </c>
      <c r="O283" s="388">
        <v>1</v>
      </c>
      <c r="P283" s="388">
        <v>1</v>
      </c>
      <c r="Q283" s="388"/>
      <c r="R283" s="389">
        <v>1</v>
      </c>
      <c r="S283" s="390">
        <f t="shared" si="4"/>
        <v>1</v>
      </c>
      <c r="T283" s="1172">
        <f>IF(P283+Q283+R283=0,"",S283/$S$547*100)</f>
        <v>0.0013532623772760182</v>
      </c>
    </row>
    <row r="284" spans="1:20" ht="13.5" customHeight="1">
      <c r="A284" s="1227"/>
      <c r="B284" s="1229"/>
      <c r="C284" s="8" t="s">
        <v>222</v>
      </c>
      <c r="D284" s="9">
        <v>0</v>
      </c>
      <c r="E284" s="9">
        <v>0</v>
      </c>
      <c r="F284" s="9">
        <v>0</v>
      </c>
      <c r="G284" s="9">
        <v>2</v>
      </c>
      <c r="H284" s="9">
        <v>0</v>
      </c>
      <c r="I284" s="9">
        <v>2</v>
      </c>
      <c r="J284" s="386">
        <v>0</v>
      </c>
      <c r="K284" s="405">
        <v>4</v>
      </c>
      <c r="L284" s="405">
        <v>1</v>
      </c>
      <c r="M284" s="405"/>
      <c r="N284" s="405">
        <v>1</v>
      </c>
      <c r="O284" s="388">
        <v>1</v>
      </c>
      <c r="P284" s="388">
        <v>1</v>
      </c>
      <c r="Q284" s="388"/>
      <c r="R284" s="389">
        <v>1</v>
      </c>
      <c r="S284" s="390">
        <f t="shared" si="4"/>
        <v>1</v>
      </c>
      <c r="T284" s="1172">
        <f>IF(P284+Q284+R284=0,"",S284/$S$548*100)</f>
        <v>0.0022107508815369143</v>
      </c>
    </row>
    <row r="285" spans="1:20" ht="13.5" customHeight="1">
      <c r="A285" s="1226" t="s">
        <v>779</v>
      </c>
      <c r="B285" s="1228" t="s">
        <v>520</v>
      </c>
      <c r="C285" s="6" t="s">
        <v>221</v>
      </c>
      <c r="D285" s="9">
        <v>0</v>
      </c>
      <c r="E285" s="9">
        <v>4</v>
      </c>
      <c r="F285" s="9">
        <v>2</v>
      </c>
      <c r="G285" s="9">
        <v>3</v>
      </c>
      <c r="H285" s="9">
        <v>1</v>
      </c>
      <c r="I285" s="9">
        <v>4</v>
      </c>
      <c r="J285" s="386">
        <v>3</v>
      </c>
      <c r="K285" s="405">
        <v>12</v>
      </c>
      <c r="L285" s="405">
        <v>21</v>
      </c>
      <c r="M285" s="405">
        <v>1</v>
      </c>
      <c r="N285" s="405"/>
      <c r="O285" s="388">
        <v>3</v>
      </c>
      <c r="P285" s="388">
        <v>0</v>
      </c>
      <c r="Q285" s="388">
        <v>2</v>
      </c>
      <c r="R285" s="389">
        <v>2</v>
      </c>
      <c r="S285" s="390">
        <f t="shared" si="4"/>
        <v>2</v>
      </c>
      <c r="T285" s="1172">
        <f>IF(P285+Q285+R285=0,"",S285/$S$547*100)</f>
        <v>0.0027065247545520364</v>
      </c>
    </row>
    <row r="286" spans="1:20" ht="13.5" customHeight="1">
      <c r="A286" s="1227"/>
      <c r="B286" s="1229"/>
      <c r="C286" s="8" t="s">
        <v>222</v>
      </c>
      <c r="D286" s="9">
        <v>0</v>
      </c>
      <c r="E286" s="9">
        <v>4</v>
      </c>
      <c r="F286" s="9">
        <v>2</v>
      </c>
      <c r="G286" s="9">
        <v>3</v>
      </c>
      <c r="H286" s="9">
        <v>1</v>
      </c>
      <c r="I286" s="9">
        <v>4</v>
      </c>
      <c r="J286" s="386">
        <v>3</v>
      </c>
      <c r="K286" s="405">
        <v>12</v>
      </c>
      <c r="L286" s="405">
        <v>21</v>
      </c>
      <c r="M286" s="405"/>
      <c r="N286" s="405"/>
      <c r="O286" s="388">
        <v>3</v>
      </c>
      <c r="P286" s="388">
        <v>0</v>
      </c>
      <c r="Q286" s="388">
        <v>2</v>
      </c>
      <c r="R286" s="389">
        <v>2</v>
      </c>
      <c r="S286" s="390">
        <f t="shared" si="4"/>
        <v>2</v>
      </c>
      <c r="T286" s="1172">
        <f>IF(P286+Q286+R286=0,"",S286/$S$548*100)</f>
        <v>0.0044215017630738285</v>
      </c>
    </row>
    <row r="287" spans="1:20" ht="13.5" customHeight="1" hidden="1">
      <c r="A287" s="1226" t="s">
        <v>780</v>
      </c>
      <c r="B287" s="1228" t="s">
        <v>521</v>
      </c>
      <c r="C287" s="6" t="s">
        <v>221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386">
        <v>1</v>
      </c>
      <c r="K287" s="405"/>
      <c r="L287" s="405">
        <v>2</v>
      </c>
      <c r="M287" s="405"/>
      <c r="N287" s="405"/>
      <c r="O287" s="388">
        <v>0</v>
      </c>
      <c r="P287" s="388">
        <v>0</v>
      </c>
      <c r="Q287" s="388"/>
      <c r="R287" s="389"/>
      <c r="S287" s="390" t="e">
        <f t="shared" si="4"/>
        <v>#DIV/0!</v>
      </c>
      <c r="T287" s="1172">
        <f>IF(P287+Q287+R287=0,"",S287/$S$547*100)</f>
      </c>
    </row>
    <row r="288" spans="1:20" ht="13.5" customHeight="1" hidden="1">
      <c r="A288" s="1227"/>
      <c r="B288" s="1229"/>
      <c r="C288" s="8" t="s">
        <v>222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386">
        <v>1</v>
      </c>
      <c r="K288" s="405"/>
      <c r="L288" s="405">
        <v>2</v>
      </c>
      <c r="M288" s="405"/>
      <c r="N288" s="405"/>
      <c r="O288" s="388">
        <v>0</v>
      </c>
      <c r="P288" s="388">
        <v>0</v>
      </c>
      <c r="Q288" s="388"/>
      <c r="R288" s="389"/>
      <c r="S288" s="390" t="e">
        <f t="shared" si="4"/>
        <v>#DIV/0!</v>
      </c>
      <c r="T288" s="1172">
        <f>IF(P288+Q288+R288=0,"",S288/$S$548*100)</f>
      </c>
    </row>
    <row r="289" spans="1:20" ht="13.5" customHeight="1" hidden="1">
      <c r="A289" s="1226" t="s">
        <v>781</v>
      </c>
      <c r="B289" s="1228" t="s">
        <v>522</v>
      </c>
      <c r="C289" s="6" t="s">
        <v>221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386">
        <v>1</v>
      </c>
      <c r="K289" s="405"/>
      <c r="L289" s="405"/>
      <c r="M289" s="405"/>
      <c r="N289" s="405"/>
      <c r="O289" s="388">
        <v>0</v>
      </c>
      <c r="P289" s="388">
        <v>1</v>
      </c>
      <c r="Q289" s="388"/>
      <c r="R289" s="389"/>
      <c r="S289" s="390" t="e">
        <f t="shared" si="4"/>
        <v>#DIV/0!</v>
      </c>
      <c r="T289" s="1172"/>
    </row>
    <row r="290" spans="1:20" ht="13.5" customHeight="1" hidden="1">
      <c r="A290" s="1227"/>
      <c r="B290" s="1229"/>
      <c r="C290" s="8" t="s">
        <v>222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386">
        <v>1</v>
      </c>
      <c r="K290" s="405"/>
      <c r="L290" s="405"/>
      <c r="M290" s="405"/>
      <c r="N290" s="405"/>
      <c r="O290" s="388">
        <v>0</v>
      </c>
      <c r="P290" s="388">
        <v>1</v>
      </c>
      <c r="Q290" s="388"/>
      <c r="R290" s="389"/>
      <c r="S290" s="390" t="e">
        <f t="shared" si="4"/>
        <v>#DIV/0!</v>
      </c>
      <c r="T290" s="1172"/>
    </row>
    <row r="291" spans="1:20" ht="13.5" customHeight="1">
      <c r="A291" s="1226" t="s">
        <v>782</v>
      </c>
      <c r="B291" s="1228" t="s">
        <v>523</v>
      </c>
      <c r="C291" s="6" t="s">
        <v>221</v>
      </c>
      <c r="D291" s="9">
        <v>4</v>
      </c>
      <c r="E291" s="9">
        <v>3</v>
      </c>
      <c r="F291" s="9">
        <v>3</v>
      </c>
      <c r="G291" s="9">
        <v>2</v>
      </c>
      <c r="H291" s="9">
        <v>4</v>
      </c>
      <c r="I291" s="9">
        <v>1</v>
      </c>
      <c r="J291" s="386">
        <v>0</v>
      </c>
      <c r="K291" s="405">
        <v>2</v>
      </c>
      <c r="L291" s="405">
        <v>3</v>
      </c>
      <c r="M291" s="405">
        <v>2</v>
      </c>
      <c r="N291" s="405"/>
      <c r="O291" s="388">
        <v>0</v>
      </c>
      <c r="P291" s="388">
        <v>0</v>
      </c>
      <c r="Q291" s="388">
        <v>1</v>
      </c>
      <c r="R291" s="389"/>
      <c r="S291" s="390">
        <f t="shared" si="4"/>
        <v>1</v>
      </c>
      <c r="T291" s="1172">
        <f>IF(P291+Q291+R291=0,"",S291/$S$547*100)</f>
        <v>0.0013532623772760182</v>
      </c>
    </row>
    <row r="292" spans="1:20" ht="13.5" customHeight="1">
      <c r="A292" s="1227"/>
      <c r="B292" s="1229"/>
      <c r="C292" s="8" t="s">
        <v>222</v>
      </c>
      <c r="D292" s="9">
        <v>4</v>
      </c>
      <c r="E292" s="9">
        <v>3</v>
      </c>
      <c r="F292" s="9">
        <v>3</v>
      </c>
      <c r="G292" s="9">
        <v>1</v>
      </c>
      <c r="H292" s="9">
        <v>4</v>
      </c>
      <c r="I292" s="9">
        <v>1</v>
      </c>
      <c r="J292" s="386">
        <v>0</v>
      </c>
      <c r="K292" s="405">
        <v>2</v>
      </c>
      <c r="L292" s="405">
        <v>3</v>
      </c>
      <c r="M292" s="405">
        <v>2</v>
      </c>
      <c r="N292" s="405"/>
      <c r="O292" s="388">
        <v>0</v>
      </c>
      <c r="P292" s="388">
        <v>0</v>
      </c>
      <c r="Q292" s="388">
        <v>1</v>
      </c>
      <c r="R292" s="389"/>
      <c r="S292" s="390">
        <f t="shared" si="4"/>
        <v>1</v>
      </c>
      <c r="T292" s="1172">
        <f>IF(P292+Q292+R292=0,"",S292/$S$548*100)</f>
        <v>0.0022107508815369143</v>
      </c>
    </row>
    <row r="293" spans="1:20" ht="13.5" customHeight="1" hidden="1">
      <c r="A293" s="1226" t="s">
        <v>783</v>
      </c>
      <c r="B293" s="1228" t="s">
        <v>524</v>
      </c>
      <c r="C293" s="6" t="s">
        <v>221</v>
      </c>
      <c r="D293" s="9">
        <v>2</v>
      </c>
      <c r="E293" s="9">
        <v>2</v>
      </c>
      <c r="F293" s="9">
        <v>1</v>
      </c>
      <c r="G293" s="9">
        <v>0</v>
      </c>
      <c r="H293" s="9">
        <v>3</v>
      </c>
      <c r="I293" s="9">
        <v>1</v>
      </c>
      <c r="J293" s="386">
        <v>0</v>
      </c>
      <c r="K293" s="405">
        <v>1</v>
      </c>
      <c r="L293" s="405">
        <v>5</v>
      </c>
      <c r="M293" s="405">
        <v>1</v>
      </c>
      <c r="N293" s="405"/>
      <c r="O293" s="388">
        <v>0</v>
      </c>
      <c r="P293" s="388">
        <v>0</v>
      </c>
      <c r="Q293" s="388"/>
      <c r="R293" s="389"/>
      <c r="S293" s="390" t="e">
        <f t="shared" si="4"/>
        <v>#DIV/0!</v>
      </c>
      <c r="T293" s="1172">
        <f>IF(P293+Q293+R293=0,"",S293/$S$547*100)</f>
      </c>
    </row>
    <row r="294" spans="1:20" ht="13.5" customHeight="1" hidden="1">
      <c r="A294" s="1227"/>
      <c r="B294" s="1229"/>
      <c r="C294" s="8" t="s">
        <v>222</v>
      </c>
      <c r="D294" s="19">
        <v>2</v>
      </c>
      <c r="E294" s="19">
        <v>2</v>
      </c>
      <c r="F294" s="19">
        <v>1</v>
      </c>
      <c r="G294" s="19">
        <v>0</v>
      </c>
      <c r="H294" s="19">
        <v>3</v>
      </c>
      <c r="I294" s="19">
        <v>1</v>
      </c>
      <c r="J294" s="406">
        <v>0</v>
      </c>
      <c r="K294" s="407">
        <v>1</v>
      </c>
      <c r="L294" s="407">
        <v>5</v>
      </c>
      <c r="M294" s="407">
        <v>1</v>
      </c>
      <c r="N294" s="407"/>
      <c r="O294" s="408">
        <v>0</v>
      </c>
      <c r="P294" s="408">
        <v>0</v>
      </c>
      <c r="Q294" s="408"/>
      <c r="R294" s="409"/>
      <c r="S294" s="410" t="e">
        <f t="shared" si="4"/>
        <v>#DIV/0!</v>
      </c>
      <c r="T294" s="1177">
        <f>IF(P294+Q294+R294=0,"",S294/$S$548*100)</f>
      </c>
    </row>
    <row r="295" spans="1:20" ht="13.5" customHeight="1">
      <c r="A295" s="1226" t="s">
        <v>117</v>
      </c>
      <c r="B295" s="1228" t="s">
        <v>525</v>
      </c>
      <c r="C295" s="6" t="s">
        <v>221</v>
      </c>
      <c r="D295" s="9">
        <v>2</v>
      </c>
      <c r="E295" s="9">
        <v>2</v>
      </c>
      <c r="F295" s="9">
        <v>1</v>
      </c>
      <c r="G295" s="9">
        <v>2</v>
      </c>
      <c r="H295" s="9">
        <v>5</v>
      </c>
      <c r="I295" s="9">
        <v>5</v>
      </c>
      <c r="J295" s="386">
        <v>1</v>
      </c>
      <c r="K295" s="405">
        <v>8</v>
      </c>
      <c r="L295" s="405">
        <v>3</v>
      </c>
      <c r="M295" s="405">
        <v>4</v>
      </c>
      <c r="N295" s="405"/>
      <c r="O295" s="388">
        <v>4</v>
      </c>
      <c r="P295" s="388">
        <v>3</v>
      </c>
      <c r="Q295" s="388">
        <v>6</v>
      </c>
      <c r="R295" s="389">
        <v>3</v>
      </c>
      <c r="S295" s="390">
        <f t="shared" si="4"/>
        <v>4.5</v>
      </c>
      <c r="T295" s="1172">
        <f>IF(P295+Q295+R295=0,"",S295/$S$547*100)</f>
        <v>0.006089680697742081</v>
      </c>
    </row>
    <row r="296" spans="1:20" ht="13.5" customHeight="1" thickBot="1">
      <c r="A296" s="1227"/>
      <c r="B296" s="1229"/>
      <c r="C296" s="8" t="s">
        <v>222</v>
      </c>
      <c r="D296" s="19">
        <v>2</v>
      </c>
      <c r="E296" s="19">
        <v>2</v>
      </c>
      <c r="F296" s="19">
        <v>1</v>
      </c>
      <c r="G296" s="19">
        <v>1</v>
      </c>
      <c r="H296" s="19">
        <v>5</v>
      </c>
      <c r="I296" s="19">
        <v>5</v>
      </c>
      <c r="J296" s="406">
        <v>1</v>
      </c>
      <c r="K296" s="407">
        <v>7</v>
      </c>
      <c r="L296" s="407">
        <v>3</v>
      </c>
      <c r="M296" s="407">
        <v>4</v>
      </c>
      <c r="N296" s="407"/>
      <c r="O296" s="408">
        <v>4</v>
      </c>
      <c r="P296" s="408">
        <v>3</v>
      </c>
      <c r="Q296" s="408">
        <v>6</v>
      </c>
      <c r="R296" s="409">
        <v>3</v>
      </c>
      <c r="S296" s="410">
        <f t="shared" si="4"/>
        <v>4.5</v>
      </c>
      <c r="T296" s="1177">
        <f>IF(P296+Q296+R296=0,"",S296/$S$548*100)</f>
        <v>0.009948378966916112</v>
      </c>
    </row>
    <row r="297" spans="1:23" ht="13.5" customHeight="1">
      <c r="A297" s="1244" t="s">
        <v>526</v>
      </c>
      <c r="B297" s="1245"/>
      <c r="C297" s="286" t="s">
        <v>221</v>
      </c>
      <c r="D297" s="21">
        <v>375</v>
      </c>
      <c r="E297" s="21">
        <v>336</v>
      </c>
      <c r="F297" s="21">
        <v>358</v>
      </c>
      <c r="G297" s="21">
        <v>420</v>
      </c>
      <c r="H297" s="21">
        <v>445</v>
      </c>
      <c r="I297" s="21">
        <v>453</v>
      </c>
      <c r="J297" s="413">
        <v>416</v>
      </c>
      <c r="K297" s="413">
        <v>486</v>
      </c>
      <c r="L297" s="413">
        <v>586</v>
      </c>
      <c r="M297" s="413">
        <v>554</v>
      </c>
      <c r="N297" s="413">
        <v>558</v>
      </c>
      <c r="O297" s="413">
        <v>618</v>
      </c>
      <c r="P297" s="413">
        <v>541</v>
      </c>
      <c r="Q297" s="413">
        <v>501</v>
      </c>
      <c r="R297" s="433">
        <v>430</v>
      </c>
      <c r="S297" s="456">
        <f t="shared" si="4"/>
        <v>465.5</v>
      </c>
      <c r="T297" s="1183">
        <f>IF(P297+Q297+R297=0,"",S297/$S$547*100)</f>
        <v>0.6299436366219865</v>
      </c>
      <c r="V297" s="15"/>
      <c r="W297" s="15"/>
    </row>
    <row r="298" spans="1:23" ht="13.5" customHeight="1" thickBot="1">
      <c r="A298" s="1246"/>
      <c r="B298" s="1247"/>
      <c r="C298" s="288" t="s">
        <v>222</v>
      </c>
      <c r="D298" s="22">
        <v>332</v>
      </c>
      <c r="E298" s="22">
        <v>296</v>
      </c>
      <c r="F298" s="22">
        <v>315</v>
      </c>
      <c r="G298" s="22">
        <v>344</v>
      </c>
      <c r="H298" s="22">
        <v>355</v>
      </c>
      <c r="I298" s="22">
        <v>381</v>
      </c>
      <c r="J298" s="418">
        <v>336</v>
      </c>
      <c r="K298" s="418">
        <v>413</v>
      </c>
      <c r="L298" s="418">
        <v>496</v>
      </c>
      <c r="M298" s="418">
        <v>472</v>
      </c>
      <c r="N298" s="418">
        <v>484</v>
      </c>
      <c r="O298" s="418">
        <v>509</v>
      </c>
      <c r="P298" s="418">
        <v>456</v>
      </c>
      <c r="Q298" s="418">
        <v>423</v>
      </c>
      <c r="R298" s="434">
        <v>338</v>
      </c>
      <c r="S298" s="395">
        <f t="shared" si="4"/>
        <v>380.5</v>
      </c>
      <c r="T298" s="1174">
        <f>IF(P298+Q298+R298=0,"",S298/$S$548*100)</f>
        <v>0.8411907104247958</v>
      </c>
      <c r="V298" s="15"/>
      <c r="W298" s="15"/>
    </row>
    <row r="299" spans="1:23" ht="13.5" customHeight="1">
      <c r="A299" s="1249" t="s">
        <v>784</v>
      </c>
      <c r="B299" s="1251" t="s">
        <v>527</v>
      </c>
      <c r="C299" s="6" t="s">
        <v>221</v>
      </c>
      <c r="D299" s="17">
        <v>1</v>
      </c>
      <c r="E299" s="17">
        <v>6</v>
      </c>
      <c r="F299" s="17">
        <v>2</v>
      </c>
      <c r="G299" s="17">
        <v>7</v>
      </c>
      <c r="H299" s="17">
        <v>5</v>
      </c>
      <c r="I299" s="17">
        <v>6</v>
      </c>
      <c r="J299" s="428">
        <v>4</v>
      </c>
      <c r="K299" s="429">
        <v>4</v>
      </c>
      <c r="L299" s="429">
        <v>6</v>
      </c>
      <c r="M299" s="429">
        <v>7</v>
      </c>
      <c r="N299" s="429">
        <v>4</v>
      </c>
      <c r="O299" s="430">
        <v>3</v>
      </c>
      <c r="P299" s="430"/>
      <c r="Q299" s="430">
        <v>1</v>
      </c>
      <c r="R299" s="431">
        <v>1</v>
      </c>
      <c r="S299" s="432">
        <f t="shared" si="4"/>
        <v>1</v>
      </c>
      <c r="T299" s="1181">
        <f>IF(P299+Q299+R299=0,"",S299/$S$547*100)</f>
        <v>0.0013532623772760182</v>
      </c>
      <c r="V299" s="15"/>
      <c r="W299" s="15"/>
    </row>
    <row r="300" spans="1:23" ht="13.5" customHeight="1">
      <c r="A300" s="1250"/>
      <c r="B300" s="1252"/>
      <c r="C300" s="8" t="s">
        <v>222</v>
      </c>
      <c r="D300" s="17">
        <v>0</v>
      </c>
      <c r="E300" s="17">
        <v>6</v>
      </c>
      <c r="F300" s="17">
        <v>2</v>
      </c>
      <c r="G300" s="17">
        <v>6</v>
      </c>
      <c r="H300" s="17">
        <v>5</v>
      </c>
      <c r="I300" s="17">
        <v>5</v>
      </c>
      <c r="J300" s="428">
        <v>5</v>
      </c>
      <c r="K300" s="429">
        <v>2</v>
      </c>
      <c r="L300" s="429">
        <v>6</v>
      </c>
      <c r="M300" s="429">
        <v>6</v>
      </c>
      <c r="N300" s="429">
        <v>4</v>
      </c>
      <c r="O300" s="430">
        <v>2</v>
      </c>
      <c r="P300" s="430"/>
      <c r="Q300" s="430">
        <v>1</v>
      </c>
      <c r="R300" s="431">
        <v>1</v>
      </c>
      <c r="S300" s="432">
        <f t="shared" si="4"/>
        <v>1</v>
      </c>
      <c r="T300" s="1181">
        <f>IF(P300+Q300+R300=0,"",S300/$S$548*100)</f>
        <v>0.0022107508815369143</v>
      </c>
      <c r="V300" s="15"/>
      <c r="W300" s="15"/>
    </row>
    <row r="301" spans="1:23" ht="13.5" customHeight="1">
      <c r="A301" s="1249" t="s">
        <v>785</v>
      </c>
      <c r="B301" s="1251" t="s">
        <v>528</v>
      </c>
      <c r="C301" s="6" t="s">
        <v>221</v>
      </c>
      <c r="D301" s="9">
        <v>1</v>
      </c>
      <c r="E301" s="9">
        <v>2</v>
      </c>
      <c r="F301" s="9">
        <v>3</v>
      </c>
      <c r="G301" s="9">
        <v>6</v>
      </c>
      <c r="H301" s="9">
        <v>2</v>
      </c>
      <c r="I301" s="9">
        <v>10</v>
      </c>
      <c r="J301" s="386">
        <v>8</v>
      </c>
      <c r="K301" s="405">
        <v>4</v>
      </c>
      <c r="L301" s="405"/>
      <c r="M301" s="405">
        <v>12</v>
      </c>
      <c r="N301" s="405">
        <v>5</v>
      </c>
      <c r="O301" s="388">
        <v>8</v>
      </c>
      <c r="P301" s="388">
        <v>7</v>
      </c>
      <c r="Q301" s="388">
        <v>5</v>
      </c>
      <c r="R301" s="389">
        <v>1</v>
      </c>
      <c r="S301" s="390">
        <f t="shared" si="4"/>
        <v>3</v>
      </c>
      <c r="T301" s="1172">
        <f>IF(P301+Q301+R301=0,"",S301/$S$547*100)</f>
        <v>0.004059787131828054</v>
      </c>
      <c r="V301" s="15"/>
      <c r="W301" s="15"/>
    </row>
    <row r="302" spans="1:23" ht="13.5" customHeight="1">
      <c r="A302" s="1250"/>
      <c r="B302" s="1252"/>
      <c r="C302" s="8" t="s">
        <v>222</v>
      </c>
      <c r="D302" s="9">
        <v>1</v>
      </c>
      <c r="E302" s="9">
        <v>2</v>
      </c>
      <c r="F302" s="9">
        <v>3</v>
      </c>
      <c r="G302" s="9">
        <v>5</v>
      </c>
      <c r="H302" s="9">
        <v>1</v>
      </c>
      <c r="I302" s="9">
        <v>9</v>
      </c>
      <c r="J302" s="386">
        <v>7</v>
      </c>
      <c r="K302" s="405">
        <v>5</v>
      </c>
      <c r="L302" s="405"/>
      <c r="M302" s="405">
        <v>9</v>
      </c>
      <c r="N302" s="405">
        <v>4</v>
      </c>
      <c r="O302" s="388">
        <v>5</v>
      </c>
      <c r="P302" s="388">
        <v>7</v>
      </c>
      <c r="Q302" s="388">
        <v>5</v>
      </c>
      <c r="R302" s="389">
        <v>1</v>
      </c>
      <c r="S302" s="390">
        <f t="shared" si="4"/>
        <v>3</v>
      </c>
      <c r="T302" s="1172">
        <f>IF(P302+Q302+R302=0,"",S302/$S$548*100)</f>
        <v>0.0066322526446107415</v>
      </c>
      <c r="V302" s="15"/>
      <c r="W302" s="15"/>
    </row>
    <row r="303" spans="1:23" ht="13.5" customHeight="1">
      <c r="A303" s="1249" t="s">
        <v>786</v>
      </c>
      <c r="B303" s="1251" t="s">
        <v>529</v>
      </c>
      <c r="C303" s="6" t="s">
        <v>221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386">
        <v>2</v>
      </c>
      <c r="K303" s="405">
        <v>28</v>
      </c>
      <c r="L303" s="405">
        <v>90</v>
      </c>
      <c r="M303" s="405">
        <v>79</v>
      </c>
      <c r="N303" s="405">
        <v>107</v>
      </c>
      <c r="O303" s="388">
        <v>106</v>
      </c>
      <c r="P303" s="388">
        <v>121</v>
      </c>
      <c r="Q303" s="388">
        <v>104</v>
      </c>
      <c r="R303" s="389">
        <v>57</v>
      </c>
      <c r="S303" s="390">
        <f t="shared" si="4"/>
        <v>80.5</v>
      </c>
      <c r="T303" s="1172">
        <f>IF(P303+Q303+R303=0,"",S303/$S$547*100)</f>
        <v>0.10893762137071947</v>
      </c>
      <c r="V303" s="15"/>
      <c r="W303" s="15"/>
    </row>
    <row r="304" spans="1:23" ht="13.5" customHeight="1">
      <c r="A304" s="1250"/>
      <c r="B304" s="1252"/>
      <c r="C304" s="8" t="s">
        <v>222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386">
        <v>2</v>
      </c>
      <c r="K304" s="405">
        <v>28</v>
      </c>
      <c r="L304" s="405">
        <v>90</v>
      </c>
      <c r="M304" s="405">
        <v>79</v>
      </c>
      <c r="N304" s="405">
        <v>108</v>
      </c>
      <c r="O304" s="388">
        <v>106</v>
      </c>
      <c r="P304" s="388">
        <v>121</v>
      </c>
      <c r="Q304" s="388">
        <v>104</v>
      </c>
      <c r="R304" s="389">
        <v>57</v>
      </c>
      <c r="S304" s="390">
        <f t="shared" si="4"/>
        <v>80.5</v>
      </c>
      <c r="T304" s="1172">
        <f>IF(P304+Q304+R304=0,"",S304/$S$548*100)</f>
        <v>0.17796544596372157</v>
      </c>
      <c r="V304" s="15"/>
      <c r="W304" s="15"/>
    </row>
    <row r="305" spans="1:23" ht="13.5" customHeight="1">
      <c r="A305" s="1249" t="s">
        <v>787</v>
      </c>
      <c r="B305" s="1251" t="s">
        <v>530</v>
      </c>
      <c r="C305" s="6" t="s">
        <v>221</v>
      </c>
      <c r="D305" s="9">
        <v>0</v>
      </c>
      <c r="E305" s="9">
        <v>1</v>
      </c>
      <c r="F305" s="9">
        <v>0</v>
      </c>
      <c r="G305" s="9">
        <v>0</v>
      </c>
      <c r="H305" s="9">
        <v>0</v>
      </c>
      <c r="I305" s="9">
        <v>1</v>
      </c>
      <c r="J305" s="386">
        <v>0</v>
      </c>
      <c r="K305" s="405"/>
      <c r="L305" s="405"/>
      <c r="M305" s="405"/>
      <c r="N305" s="405"/>
      <c r="O305" s="388">
        <v>0</v>
      </c>
      <c r="P305" s="388"/>
      <c r="Q305" s="388"/>
      <c r="R305" s="389">
        <v>1</v>
      </c>
      <c r="S305" s="390">
        <f t="shared" si="4"/>
        <v>1</v>
      </c>
      <c r="T305" s="1172">
        <f>IF(P305+Q305+R305=0,"",S305/$S$547*100)</f>
        <v>0.0013532623772760182</v>
      </c>
      <c r="V305" s="15"/>
      <c r="W305" s="15"/>
    </row>
    <row r="306" spans="1:23" ht="13.5" customHeight="1">
      <c r="A306" s="1250"/>
      <c r="B306" s="1252"/>
      <c r="C306" s="8" t="s">
        <v>222</v>
      </c>
      <c r="D306" s="9">
        <v>0</v>
      </c>
      <c r="E306" s="9">
        <v>1</v>
      </c>
      <c r="F306" s="9">
        <v>0</v>
      </c>
      <c r="G306" s="9">
        <v>0</v>
      </c>
      <c r="H306" s="9">
        <v>0</v>
      </c>
      <c r="I306" s="9">
        <v>1</v>
      </c>
      <c r="J306" s="386">
        <v>0</v>
      </c>
      <c r="K306" s="405"/>
      <c r="L306" s="405"/>
      <c r="M306" s="405"/>
      <c r="N306" s="405"/>
      <c r="O306" s="388">
        <v>0</v>
      </c>
      <c r="P306" s="388"/>
      <c r="Q306" s="388"/>
      <c r="R306" s="389">
        <v>1</v>
      </c>
      <c r="S306" s="390">
        <f t="shared" si="4"/>
        <v>1</v>
      </c>
      <c r="T306" s="1172">
        <f>IF(P306+Q306+R306=0,"",S306/$S$548*100)</f>
        <v>0.0022107508815369143</v>
      </c>
      <c r="V306" s="15"/>
      <c r="W306" s="15"/>
    </row>
    <row r="307" spans="1:23" ht="13.5" customHeight="1" hidden="1">
      <c r="A307" s="1249" t="s">
        <v>788</v>
      </c>
      <c r="B307" s="1251" t="s">
        <v>531</v>
      </c>
      <c r="C307" s="6" t="s">
        <v>221</v>
      </c>
      <c r="D307" s="9">
        <v>0</v>
      </c>
      <c r="E307" s="9">
        <v>1</v>
      </c>
      <c r="F307" s="9">
        <v>0</v>
      </c>
      <c r="G307" s="9">
        <v>3</v>
      </c>
      <c r="H307" s="9">
        <v>1</v>
      </c>
      <c r="I307" s="9">
        <v>2</v>
      </c>
      <c r="J307" s="386">
        <v>0</v>
      </c>
      <c r="K307" s="405"/>
      <c r="L307" s="405">
        <v>1</v>
      </c>
      <c r="M307" s="405">
        <v>2</v>
      </c>
      <c r="N307" s="405">
        <v>2</v>
      </c>
      <c r="O307" s="388">
        <v>0</v>
      </c>
      <c r="P307" s="388"/>
      <c r="Q307" s="388"/>
      <c r="R307" s="389"/>
      <c r="S307" s="390" t="e">
        <f t="shared" si="4"/>
        <v>#DIV/0!</v>
      </c>
      <c r="T307" s="1172">
        <f>IF(P307+Q307+R307=0,"",S307/$S$547*100)</f>
      </c>
      <c r="V307" s="15"/>
      <c r="W307" s="15"/>
    </row>
    <row r="308" spans="1:23" ht="13.5" customHeight="1" hidden="1">
      <c r="A308" s="1250"/>
      <c r="B308" s="1252"/>
      <c r="C308" s="8" t="s">
        <v>222</v>
      </c>
      <c r="D308" s="9">
        <v>0</v>
      </c>
      <c r="E308" s="9">
        <v>1</v>
      </c>
      <c r="F308" s="9">
        <v>0</v>
      </c>
      <c r="G308" s="9">
        <v>3</v>
      </c>
      <c r="H308" s="9">
        <v>1</v>
      </c>
      <c r="I308" s="9">
        <v>1</v>
      </c>
      <c r="J308" s="386">
        <v>0</v>
      </c>
      <c r="K308" s="405"/>
      <c r="L308" s="405">
        <v>1</v>
      </c>
      <c r="M308" s="405">
        <v>2</v>
      </c>
      <c r="N308" s="405">
        <v>2</v>
      </c>
      <c r="O308" s="388">
        <v>0</v>
      </c>
      <c r="P308" s="388"/>
      <c r="Q308" s="388"/>
      <c r="R308" s="389"/>
      <c r="S308" s="390" t="e">
        <f t="shared" si="4"/>
        <v>#DIV/0!</v>
      </c>
      <c r="T308" s="1172">
        <f>IF(P308+Q308+R308=0,"",S308/$S$548*100)</f>
      </c>
      <c r="V308" s="15"/>
      <c r="W308" s="15"/>
    </row>
    <row r="309" spans="1:23" ht="13.5" customHeight="1" hidden="1">
      <c r="A309" s="1249" t="s">
        <v>789</v>
      </c>
      <c r="B309" s="1251" t="s">
        <v>532</v>
      </c>
      <c r="C309" s="6" t="s">
        <v>221</v>
      </c>
      <c r="D309" s="9">
        <v>0</v>
      </c>
      <c r="E309" s="9">
        <v>0</v>
      </c>
      <c r="F309" s="9">
        <v>0</v>
      </c>
      <c r="G309" s="9">
        <v>1</v>
      </c>
      <c r="H309" s="9">
        <v>1</v>
      </c>
      <c r="I309" s="9">
        <v>0</v>
      </c>
      <c r="J309" s="386">
        <v>0</v>
      </c>
      <c r="K309" s="405">
        <v>1</v>
      </c>
      <c r="L309" s="405"/>
      <c r="M309" s="405"/>
      <c r="N309" s="405"/>
      <c r="O309" s="388">
        <v>1</v>
      </c>
      <c r="P309" s="388"/>
      <c r="Q309" s="388"/>
      <c r="R309" s="389"/>
      <c r="S309" s="390" t="e">
        <f t="shared" si="4"/>
        <v>#DIV/0!</v>
      </c>
      <c r="T309" s="1172">
        <f>IF(P309+Q309+R309=0,"",S309/$S$547*100)</f>
      </c>
      <c r="V309" s="15"/>
      <c r="W309" s="15"/>
    </row>
    <row r="310" spans="1:23" ht="13.5" customHeight="1" hidden="1">
      <c r="A310" s="1250"/>
      <c r="B310" s="1252"/>
      <c r="C310" s="8" t="s">
        <v>222</v>
      </c>
      <c r="D310" s="9">
        <v>0</v>
      </c>
      <c r="E310" s="9">
        <v>0</v>
      </c>
      <c r="F310" s="9">
        <v>0</v>
      </c>
      <c r="G310" s="9">
        <v>1</v>
      </c>
      <c r="H310" s="9">
        <v>1</v>
      </c>
      <c r="I310" s="9">
        <v>0</v>
      </c>
      <c r="J310" s="386">
        <v>0</v>
      </c>
      <c r="K310" s="405">
        <v>1</v>
      </c>
      <c r="L310" s="405"/>
      <c r="M310" s="405"/>
      <c r="N310" s="405"/>
      <c r="O310" s="388">
        <v>1</v>
      </c>
      <c r="P310" s="388"/>
      <c r="Q310" s="388"/>
      <c r="R310" s="389"/>
      <c r="S310" s="390" t="e">
        <f t="shared" si="4"/>
        <v>#DIV/0!</v>
      </c>
      <c r="T310" s="1172">
        <f>IF(P310+Q310+R310=0,"",S310/$S$548*100)</f>
      </c>
      <c r="V310" s="15"/>
      <c r="W310" s="15"/>
    </row>
    <row r="311" spans="1:23" ht="13.5" customHeight="1">
      <c r="A311" s="1249" t="s">
        <v>790</v>
      </c>
      <c r="B311" s="1251" t="s">
        <v>533</v>
      </c>
      <c r="C311" s="6" t="s">
        <v>221</v>
      </c>
      <c r="D311" s="9">
        <v>155</v>
      </c>
      <c r="E311" s="9">
        <v>129</v>
      </c>
      <c r="F311" s="9">
        <v>157</v>
      </c>
      <c r="G311" s="9">
        <v>185</v>
      </c>
      <c r="H311" s="9">
        <v>200</v>
      </c>
      <c r="I311" s="9">
        <v>193</v>
      </c>
      <c r="J311" s="386">
        <v>186</v>
      </c>
      <c r="K311" s="405">
        <v>187</v>
      </c>
      <c r="L311" s="405">
        <v>200</v>
      </c>
      <c r="M311" s="405">
        <v>193</v>
      </c>
      <c r="N311" s="405">
        <v>219</v>
      </c>
      <c r="O311" s="388">
        <v>232</v>
      </c>
      <c r="P311" s="388">
        <v>174</v>
      </c>
      <c r="Q311" s="388">
        <v>171</v>
      </c>
      <c r="R311" s="389">
        <v>178</v>
      </c>
      <c r="S311" s="390">
        <f t="shared" si="4"/>
        <v>174.5</v>
      </c>
      <c r="T311" s="1172">
        <f>IF(P311+Q311+R311=0,"",S311/$S$547*100)</f>
        <v>0.23614428483466515</v>
      </c>
      <c r="V311" s="15"/>
      <c r="W311" s="15"/>
    </row>
    <row r="312" spans="1:23" ht="13.5" customHeight="1">
      <c r="A312" s="1250"/>
      <c r="B312" s="1252"/>
      <c r="C312" s="8" t="s">
        <v>222</v>
      </c>
      <c r="D312" s="9">
        <v>115</v>
      </c>
      <c r="E312" s="9">
        <v>88</v>
      </c>
      <c r="F312" s="9">
        <v>116</v>
      </c>
      <c r="G312" s="9">
        <v>121</v>
      </c>
      <c r="H312" s="9">
        <v>113</v>
      </c>
      <c r="I312" s="9">
        <v>126</v>
      </c>
      <c r="J312" s="386">
        <v>108</v>
      </c>
      <c r="K312" s="405">
        <v>117</v>
      </c>
      <c r="L312" s="405">
        <v>114</v>
      </c>
      <c r="M312" s="405">
        <v>119</v>
      </c>
      <c r="N312" s="405">
        <v>150</v>
      </c>
      <c r="O312" s="388">
        <v>136</v>
      </c>
      <c r="P312" s="388">
        <v>102</v>
      </c>
      <c r="Q312" s="388">
        <v>95</v>
      </c>
      <c r="R312" s="389">
        <v>100</v>
      </c>
      <c r="S312" s="390">
        <f t="shared" si="4"/>
        <v>97.5</v>
      </c>
      <c r="T312" s="1172">
        <f>IF(P312+Q312+R312=0,"",S312/$S$548*100)</f>
        <v>0.21554821094984913</v>
      </c>
      <c r="V312" s="15"/>
      <c r="W312" s="15"/>
    </row>
    <row r="313" spans="1:23" ht="13.5" customHeight="1">
      <c r="A313" s="1249" t="s">
        <v>791</v>
      </c>
      <c r="B313" s="1251" t="s">
        <v>534</v>
      </c>
      <c r="C313" s="6" t="s">
        <v>221</v>
      </c>
      <c r="D313" s="9">
        <v>196</v>
      </c>
      <c r="E313" s="9">
        <v>191</v>
      </c>
      <c r="F313" s="9">
        <v>182</v>
      </c>
      <c r="G313" s="9">
        <v>203</v>
      </c>
      <c r="H313" s="9">
        <v>225</v>
      </c>
      <c r="I313" s="9">
        <v>228</v>
      </c>
      <c r="J313" s="386">
        <v>198</v>
      </c>
      <c r="K313" s="405">
        <v>215</v>
      </c>
      <c r="L313" s="405">
        <v>208</v>
      </c>
      <c r="M313" s="405">
        <v>181</v>
      </c>
      <c r="N313" s="405">
        <v>162</v>
      </c>
      <c r="O313" s="388">
        <v>204</v>
      </c>
      <c r="P313" s="388">
        <v>166</v>
      </c>
      <c r="Q313" s="388">
        <v>165</v>
      </c>
      <c r="R313" s="389">
        <v>147</v>
      </c>
      <c r="S313" s="390">
        <f t="shared" si="4"/>
        <v>156</v>
      </c>
      <c r="T313" s="1172">
        <f>IF(P313+Q313+R313=0,"",S313/$S$547*100)</f>
        <v>0.21110893085505883</v>
      </c>
      <c r="V313" s="15"/>
      <c r="W313" s="15"/>
    </row>
    <row r="314" spans="1:23" ht="13.5" customHeight="1">
      <c r="A314" s="1250"/>
      <c r="B314" s="1252"/>
      <c r="C314" s="8" t="s">
        <v>222</v>
      </c>
      <c r="D314" s="9">
        <v>195</v>
      </c>
      <c r="E314" s="9">
        <v>192</v>
      </c>
      <c r="F314" s="9">
        <v>182</v>
      </c>
      <c r="G314" s="9">
        <v>199</v>
      </c>
      <c r="H314" s="9">
        <v>224</v>
      </c>
      <c r="I314" s="9">
        <v>227</v>
      </c>
      <c r="J314" s="386">
        <v>196</v>
      </c>
      <c r="K314" s="405">
        <v>213</v>
      </c>
      <c r="L314" s="405">
        <v>205</v>
      </c>
      <c r="M314" s="405">
        <v>179</v>
      </c>
      <c r="N314" s="405">
        <v>160</v>
      </c>
      <c r="O314" s="388">
        <v>202</v>
      </c>
      <c r="P314" s="388">
        <v>161</v>
      </c>
      <c r="Q314" s="388">
        <v>164</v>
      </c>
      <c r="R314" s="389">
        <v>136</v>
      </c>
      <c r="S314" s="390">
        <f t="shared" si="4"/>
        <v>150</v>
      </c>
      <c r="T314" s="1172">
        <f>IF(P314+Q314+R314=0,"",S314/$S$548*100)</f>
        <v>0.3316126322305371</v>
      </c>
      <c r="V314" s="15"/>
      <c r="W314" s="15"/>
    </row>
    <row r="315" spans="1:23" ht="13.5" customHeight="1">
      <c r="A315" s="1249" t="s">
        <v>792</v>
      </c>
      <c r="B315" s="1251" t="s">
        <v>535</v>
      </c>
      <c r="C315" s="6" t="s">
        <v>221</v>
      </c>
      <c r="D315" s="9">
        <v>3</v>
      </c>
      <c r="E315" s="9">
        <v>3</v>
      </c>
      <c r="F315" s="9">
        <v>6</v>
      </c>
      <c r="G315" s="9">
        <v>5</v>
      </c>
      <c r="H315" s="9">
        <v>5</v>
      </c>
      <c r="I315" s="9">
        <v>8</v>
      </c>
      <c r="J315" s="386">
        <v>6</v>
      </c>
      <c r="K315" s="405">
        <v>15</v>
      </c>
      <c r="L315" s="405">
        <v>12</v>
      </c>
      <c r="M315" s="405">
        <v>20</v>
      </c>
      <c r="N315" s="405">
        <v>14</v>
      </c>
      <c r="O315" s="388">
        <v>23</v>
      </c>
      <c r="P315" s="388">
        <v>21</v>
      </c>
      <c r="Q315" s="388">
        <v>16</v>
      </c>
      <c r="R315" s="389">
        <v>11</v>
      </c>
      <c r="S315" s="390">
        <f t="shared" si="4"/>
        <v>13.5</v>
      </c>
      <c r="T315" s="1172">
        <f>IF(P315+Q315+R315=0,"",S315/$S$547*100)</f>
        <v>0.018269042093226245</v>
      </c>
      <c r="V315" s="15"/>
      <c r="W315" s="15"/>
    </row>
    <row r="316" spans="1:23" ht="13.5" customHeight="1">
      <c r="A316" s="1250"/>
      <c r="B316" s="1252"/>
      <c r="C316" s="8" t="s">
        <v>222</v>
      </c>
      <c r="D316" s="9">
        <v>3</v>
      </c>
      <c r="E316" s="9">
        <v>3</v>
      </c>
      <c r="F316" s="9">
        <v>6</v>
      </c>
      <c r="G316" s="9">
        <v>4</v>
      </c>
      <c r="H316" s="9">
        <v>5</v>
      </c>
      <c r="I316" s="9">
        <v>7</v>
      </c>
      <c r="J316" s="386">
        <v>6</v>
      </c>
      <c r="K316" s="405">
        <v>15</v>
      </c>
      <c r="L316" s="405">
        <v>12</v>
      </c>
      <c r="M316" s="405">
        <v>19</v>
      </c>
      <c r="N316" s="405">
        <v>12</v>
      </c>
      <c r="O316" s="388">
        <v>19</v>
      </c>
      <c r="P316" s="388">
        <v>16</v>
      </c>
      <c r="Q316" s="388">
        <v>15</v>
      </c>
      <c r="R316" s="389">
        <v>9</v>
      </c>
      <c r="S316" s="390">
        <f t="shared" si="4"/>
        <v>12</v>
      </c>
      <c r="T316" s="1172">
        <f>IF(P316+Q316+R316=0,"",S316/$S$548*100)</f>
        <v>0.026529010578442966</v>
      </c>
      <c r="V316" s="15"/>
      <c r="W316" s="15"/>
    </row>
    <row r="317" spans="1:23" ht="13.5" customHeight="1">
      <c r="A317" s="1249" t="s">
        <v>793</v>
      </c>
      <c r="B317" s="1251" t="s">
        <v>536</v>
      </c>
      <c r="C317" s="6" t="s">
        <v>221</v>
      </c>
      <c r="D317" s="9">
        <v>19</v>
      </c>
      <c r="E317" s="9">
        <v>3</v>
      </c>
      <c r="F317" s="9">
        <v>8</v>
      </c>
      <c r="G317" s="9">
        <v>10</v>
      </c>
      <c r="H317" s="9">
        <v>6</v>
      </c>
      <c r="I317" s="9">
        <v>5</v>
      </c>
      <c r="J317" s="386">
        <v>7</v>
      </c>
      <c r="K317" s="405">
        <v>3</v>
      </c>
      <c r="L317" s="405">
        <v>8</v>
      </c>
      <c r="M317" s="405">
        <v>7</v>
      </c>
      <c r="N317" s="405">
        <v>7</v>
      </c>
      <c r="O317" s="388">
        <v>7</v>
      </c>
      <c r="P317" s="388">
        <v>8</v>
      </c>
      <c r="Q317" s="388">
        <v>6</v>
      </c>
      <c r="R317" s="389">
        <v>2</v>
      </c>
      <c r="S317" s="390">
        <f t="shared" si="4"/>
        <v>4</v>
      </c>
      <c r="T317" s="1172">
        <f>IF(P317+Q317+R317=0,"",S317/$S$547*100)</f>
        <v>0.005413049509104073</v>
      </c>
      <c r="V317" s="15"/>
      <c r="W317" s="15"/>
    </row>
    <row r="318" spans="1:23" ht="13.5" customHeight="1">
      <c r="A318" s="1250"/>
      <c r="B318" s="1252"/>
      <c r="C318" s="8" t="s">
        <v>222</v>
      </c>
      <c r="D318" s="9">
        <v>18</v>
      </c>
      <c r="E318" s="9">
        <v>3</v>
      </c>
      <c r="F318" s="9">
        <v>6</v>
      </c>
      <c r="G318" s="9">
        <v>5</v>
      </c>
      <c r="H318" s="9">
        <v>5</v>
      </c>
      <c r="I318" s="9">
        <v>5</v>
      </c>
      <c r="J318" s="386">
        <v>7</v>
      </c>
      <c r="K318" s="405">
        <v>3</v>
      </c>
      <c r="L318" s="405">
        <v>7</v>
      </c>
      <c r="M318" s="405">
        <v>7</v>
      </c>
      <c r="N318" s="405">
        <v>6</v>
      </c>
      <c r="O318" s="388">
        <v>4</v>
      </c>
      <c r="P318" s="388">
        <v>5</v>
      </c>
      <c r="Q318" s="388">
        <v>6</v>
      </c>
      <c r="R318" s="389"/>
      <c r="S318" s="390">
        <f t="shared" si="4"/>
        <v>6</v>
      </c>
      <c r="T318" s="1172">
        <f>IF(P318+Q318+R318=0,"",S318/$S$548*100)</f>
        <v>0.013264505289221483</v>
      </c>
      <c r="V318" s="15"/>
      <c r="W318" s="15"/>
    </row>
    <row r="319" spans="1:23" ht="13.5" customHeight="1">
      <c r="A319" s="1249" t="s">
        <v>794</v>
      </c>
      <c r="B319" s="1251" t="s">
        <v>537</v>
      </c>
      <c r="C319" s="6" t="s">
        <v>221</v>
      </c>
      <c r="D319" s="23" t="s">
        <v>717</v>
      </c>
      <c r="E319" s="23" t="s">
        <v>717</v>
      </c>
      <c r="F319" s="23" t="s">
        <v>717</v>
      </c>
      <c r="G319" s="23" t="s">
        <v>717</v>
      </c>
      <c r="H319" s="23" t="s">
        <v>717</v>
      </c>
      <c r="I319" s="23" t="s">
        <v>717</v>
      </c>
      <c r="J319" s="386">
        <v>5</v>
      </c>
      <c r="K319" s="405">
        <v>29</v>
      </c>
      <c r="L319" s="405">
        <v>61</v>
      </c>
      <c r="M319" s="405">
        <v>53</v>
      </c>
      <c r="N319" s="405">
        <v>38</v>
      </c>
      <c r="O319" s="388">
        <v>34</v>
      </c>
      <c r="P319" s="388">
        <v>35</v>
      </c>
      <c r="Q319" s="388">
        <v>32</v>
      </c>
      <c r="R319" s="389">
        <v>32</v>
      </c>
      <c r="S319" s="390">
        <f t="shared" si="4"/>
        <v>32</v>
      </c>
      <c r="T319" s="1172">
        <f>IF(P319+Q319+R319=0,"",S319/$S$547*100)</f>
        <v>0.04330439607283258</v>
      </c>
      <c r="V319" s="15"/>
      <c r="W319" s="15"/>
    </row>
    <row r="320" spans="1:23" ht="13.5" customHeight="1">
      <c r="A320" s="1250"/>
      <c r="B320" s="1252"/>
      <c r="C320" s="8" t="s">
        <v>222</v>
      </c>
      <c r="D320" s="24" t="s">
        <v>717</v>
      </c>
      <c r="E320" s="24" t="s">
        <v>717</v>
      </c>
      <c r="F320" s="24" t="s">
        <v>717</v>
      </c>
      <c r="G320" s="24" t="s">
        <v>717</v>
      </c>
      <c r="H320" s="24" t="s">
        <v>717</v>
      </c>
      <c r="I320" s="24" t="s">
        <v>717</v>
      </c>
      <c r="J320" s="406">
        <v>5</v>
      </c>
      <c r="K320" s="407">
        <v>29</v>
      </c>
      <c r="L320" s="407">
        <v>61</v>
      </c>
      <c r="M320" s="407">
        <v>52</v>
      </c>
      <c r="N320" s="407">
        <v>38</v>
      </c>
      <c r="O320" s="408">
        <v>34</v>
      </c>
      <c r="P320" s="408">
        <v>35</v>
      </c>
      <c r="Q320" s="408">
        <v>32</v>
      </c>
      <c r="R320" s="409">
        <v>33</v>
      </c>
      <c r="S320" s="410">
        <f t="shared" si="4"/>
        <v>32.5</v>
      </c>
      <c r="T320" s="1177">
        <f>IF(P320+Q320+R320=0,"",S320/$S$548*100)</f>
        <v>0.07184940364994971</v>
      </c>
      <c r="V320" s="15"/>
      <c r="W320" s="15"/>
    </row>
    <row r="321" spans="1:23" ht="13.5" customHeight="1">
      <c r="A321" s="1249" t="s">
        <v>102</v>
      </c>
      <c r="B321" s="1251" t="s">
        <v>104</v>
      </c>
      <c r="C321" s="6" t="s">
        <v>221</v>
      </c>
      <c r="D321" s="23"/>
      <c r="E321" s="23"/>
      <c r="F321" s="23"/>
      <c r="G321" s="23"/>
      <c r="H321" s="23"/>
      <c r="I321" s="23"/>
      <c r="J321" s="386"/>
      <c r="K321" s="405"/>
      <c r="L321" s="405"/>
      <c r="M321" s="405"/>
      <c r="N321" s="405"/>
      <c r="O321" s="388"/>
      <c r="P321" s="388">
        <v>9</v>
      </c>
      <c r="Q321" s="388">
        <v>1</v>
      </c>
      <c r="R321" s="389"/>
      <c r="S321" s="390">
        <f t="shared" si="4"/>
        <v>1</v>
      </c>
      <c r="T321" s="1172">
        <f>IF(P321+Q321+R321=0,"",S321/$S$547*100)</f>
        <v>0.0013532623772760182</v>
      </c>
      <c r="V321" s="15"/>
      <c r="W321" s="15"/>
    </row>
    <row r="322" spans="1:23" ht="13.5" customHeight="1" thickBot="1">
      <c r="A322" s="1250"/>
      <c r="B322" s="1252"/>
      <c r="C322" s="8" t="s">
        <v>222</v>
      </c>
      <c r="D322" s="24"/>
      <c r="E322" s="24"/>
      <c r="F322" s="24"/>
      <c r="G322" s="24"/>
      <c r="H322" s="24"/>
      <c r="I322" s="24"/>
      <c r="J322" s="406"/>
      <c r="K322" s="407"/>
      <c r="L322" s="407"/>
      <c r="M322" s="407"/>
      <c r="N322" s="407"/>
      <c r="O322" s="408"/>
      <c r="P322" s="408">
        <v>9</v>
      </c>
      <c r="Q322" s="408">
        <v>1</v>
      </c>
      <c r="R322" s="409"/>
      <c r="S322" s="410">
        <f t="shared" si="4"/>
        <v>1</v>
      </c>
      <c r="T322" s="1177">
        <f>IF(P322+Q322+R322=0,"",S322/$S$548*100)</f>
        <v>0.0022107508815369143</v>
      </c>
      <c r="V322" s="15"/>
      <c r="W322" s="15"/>
    </row>
    <row r="323" spans="1:23" ht="13.5" customHeight="1">
      <c r="A323" s="1238" t="s">
        <v>538</v>
      </c>
      <c r="B323" s="1239"/>
      <c r="C323" s="286" t="s">
        <v>221</v>
      </c>
      <c r="D323" s="21">
        <v>3480</v>
      </c>
      <c r="E323" s="21">
        <v>3132</v>
      </c>
      <c r="F323" s="21">
        <v>3221</v>
      </c>
      <c r="G323" s="21">
        <v>3249</v>
      </c>
      <c r="H323" s="21">
        <v>3118</v>
      </c>
      <c r="I323" s="21">
        <v>3412</v>
      </c>
      <c r="J323" s="413">
        <v>3096</v>
      </c>
      <c r="K323" s="413">
        <v>2936</v>
      </c>
      <c r="L323" s="413">
        <v>3050</v>
      </c>
      <c r="M323" s="413">
        <v>3311</v>
      </c>
      <c r="N323" s="413">
        <v>2972</v>
      </c>
      <c r="O323" s="413">
        <v>2719</v>
      </c>
      <c r="P323" s="413">
        <v>2275</v>
      </c>
      <c r="Q323" s="413">
        <v>2257</v>
      </c>
      <c r="R323" s="433">
        <v>2071</v>
      </c>
      <c r="S323" s="456">
        <f t="shared" si="4"/>
        <v>2164</v>
      </c>
      <c r="T323" s="1183">
        <f>IF(P323+Q323+R323=0,"",S323/$S$547*100)</f>
        <v>2.9284597844253035</v>
      </c>
      <c r="V323" s="15"/>
      <c r="W323" s="15"/>
    </row>
    <row r="324" spans="1:23" ht="13.5" customHeight="1" thickBot="1">
      <c r="A324" s="1240"/>
      <c r="B324" s="1241"/>
      <c r="C324" s="288" t="s">
        <v>222</v>
      </c>
      <c r="D324" s="22">
        <v>3185</v>
      </c>
      <c r="E324" s="22">
        <v>2951</v>
      </c>
      <c r="F324" s="22">
        <v>3030</v>
      </c>
      <c r="G324" s="22">
        <v>3059</v>
      </c>
      <c r="H324" s="22">
        <v>2931</v>
      </c>
      <c r="I324" s="22">
        <v>3199</v>
      </c>
      <c r="J324" s="418">
        <v>2927</v>
      </c>
      <c r="K324" s="418">
        <v>2739</v>
      </c>
      <c r="L324" s="418">
        <v>2833</v>
      </c>
      <c r="M324" s="418">
        <v>3082</v>
      </c>
      <c r="N324" s="418">
        <v>2784</v>
      </c>
      <c r="O324" s="418">
        <v>2584</v>
      </c>
      <c r="P324" s="418">
        <v>2152</v>
      </c>
      <c r="Q324" s="418">
        <v>2115</v>
      </c>
      <c r="R324" s="434">
        <v>1918</v>
      </c>
      <c r="S324" s="395">
        <f t="shared" si="4"/>
        <v>2016.5</v>
      </c>
      <c r="T324" s="1174">
        <f>IF(P324+Q324+R324=0,"",S324/$S$548*100)</f>
        <v>4.4579791526191865</v>
      </c>
      <c r="V324" s="15"/>
      <c r="W324" s="15"/>
    </row>
    <row r="325" spans="1:23" ht="13.5" customHeight="1">
      <c r="A325" s="1249" t="s">
        <v>795</v>
      </c>
      <c r="B325" s="1255" t="s">
        <v>539</v>
      </c>
      <c r="C325" s="6" t="s">
        <v>221</v>
      </c>
      <c r="D325" s="17">
        <v>754</v>
      </c>
      <c r="E325" s="17">
        <v>537</v>
      </c>
      <c r="F325" s="17">
        <v>558</v>
      </c>
      <c r="G325" s="17">
        <v>523</v>
      </c>
      <c r="H325" s="17">
        <v>462</v>
      </c>
      <c r="I325" s="17">
        <v>551</v>
      </c>
      <c r="J325" s="428">
        <v>490</v>
      </c>
      <c r="K325" s="429">
        <v>445</v>
      </c>
      <c r="L325" s="429">
        <v>445</v>
      </c>
      <c r="M325" s="429">
        <v>558</v>
      </c>
      <c r="N325" s="429">
        <v>452</v>
      </c>
      <c r="O325" s="430">
        <v>375</v>
      </c>
      <c r="P325" s="430">
        <v>338</v>
      </c>
      <c r="Q325" s="430">
        <v>337</v>
      </c>
      <c r="R325" s="431">
        <v>309</v>
      </c>
      <c r="S325" s="432">
        <f aca="true" t="shared" si="5" ref="S325:S388">AVERAGE(Q325:R325)</f>
        <v>323</v>
      </c>
      <c r="T325" s="1181">
        <f>IF(P325+Q325+R325=0,"",S325/$S$547*100)</f>
        <v>0.4371037478601539</v>
      </c>
      <c r="V325" s="15"/>
      <c r="W325" s="15"/>
    </row>
    <row r="326" spans="1:23" ht="13.5" customHeight="1">
      <c r="A326" s="1250"/>
      <c r="B326" s="1252"/>
      <c r="C326" s="8" t="s">
        <v>222</v>
      </c>
      <c r="D326" s="17">
        <v>504</v>
      </c>
      <c r="E326" s="17">
        <v>413</v>
      </c>
      <c r="F326" s="17">
        <v>432</v>
      </c>
      <c r="G326" s="17">
        <v>400</v>
      </c>
      <c r="H326" s="17">
        <v>344</v>
      </c>
      <c r="I326" s="17">
        <v>416</v>
      </c>
      <c r="J326" s="428">
        <v>389</v>
      </c>
      <c r="K326" s="429">
        <v>353</v>
      </c>
      <c r="L326" s="429">
        <v>322</v>
      </c>
      <c r="M326" s="429">
        <v>412</v>
      </c>
      <c r="N326" s="429">
        <v>331</v>
      </c>
      <c r="O326" s="430">
        <v>296</v>
      </c>
      <c r="P326" s="430">
        <v>260</v>
      </c>
      <c r="Q326" s="430">
        <v>249</v>
      </c>
      <c r="R326" s="431">
        <v>205</v>
      </c>
      <c r="S326" s="432">
        <f t="shared" si="5"/>
        <v>227</v>
      </c>
      <c r="T326" s="1181">
        <f>IF(P326+Q326+R326=0,"",S326/$S$548*100)</f>
        <v>0.5018404501088796</v>
      </c>
      <c r="V326" s="15"/>
      <c r="W326" s="15"/>
    </row>
    <row r="327" spans="1:23" ht="13.5" customHeight="1">
      <c r="A327" s="1226" t="s">
        <v>796</v>
      </c>
      <c r="B327" s="1228" t="s">
        <v>540</v>
      </c>
      <c r="C327" s="6" t="s">
        <v>221</v>
      </c>
      <c r="D327" s="9">
        <v>31</v>
      </c>
      <c r="E327" s="9">
        <v>57</v>
      </c>
      <c r="F327" s="9">
        <v>31</v>
      </c>
      <c r="G327" s="9">
        <v>40</v>
      </c>
      <c r="H327" s="9">
        <v>42</v>
      </c>
      <c r="I327" s="9">
        <v>70</v>
      </c>
      <c r="J327" s="386">
        <v>46</v>
      </c>
      <c r="K327" s="405">
        <v>41</v>
      </c>
      <c r="L327" s="405">
        <v>25</v>
      </c>
      <c r="M327" s="405">
        <v>26</v>
      </c>
      <c r="N327" s="405">
        <v>23</v>
      </c>
      <c r="O327" s="388">
        <v>25</v>
      </c>
      <c r="P327" s="388">
        <v>20</v>
      </c>
      <c r="Q327" s="388">
        <v>29</v>
      </c>
      <c r="R327" s="389">
        <v>17</v>
      </c>
      <c r="S327" s="390">
        <f t="shared" si="5"/>
        <v>23</v>
      </c>
      <c r="T327" s="1172">
        <f>IF(P327+Q327+R327=0,"",S327/$S$547*100)</f>
        <v>0.031125034677348416</v>
      </c>
      <c r="V327" s="15"/>
      <c r="W327" s="15"/>
    </row>
    <row r="328" spans="1:23" ht="13.5" customHeight="1">
      <c r="A328" s="1227"/>
      <c r="B328" s="1229"/>
      <c r="C328" s="8" t="s">
        <v>222</v>
      </c>
      <c r="D328" s="9">
        <v>29</v>
      </c>
      <c r="E328" s="9">
        <v>50</v>
      </c>
      <c r="F328" s="9">
        <v>29</v>
      </c>
      <c r="G328" s="9">
        <v>31</v>
      </c>
      <c r="H328" s="9">
        <v>37</v>
      </c>
      <c r="I328" s="9">
        <v>60</v>
      </c>
      <c r="J328" s="386">
        <v>41</v>
      </c>
      <c r="K328" s="405">
        <v>35</v>
      </c>
      <c r="L328" s="405">
        <v>20</v>
      </c>
      <c r="M328" s="405">
        <v>20</v>
      </c>
      <c r="N328" s="405">
        <v>20</v>
      </c>
      <c r="O328" s="388">
        <v>20</v>
      </c>
      <c r="P328" s="388">
        <v>16</v>
      </c>
      <c r="Q328" s="388">
        <v>23</v>
      </c>
      <c r="R328" s="389">
        <v>11</v>
      </c>
      <c r="S328" s="390">
        <f t="shared" si="5"/>
        <v>17</v>
      </c>
      <c r="T328" s="1172">
        <f>IF(P328+Q328+R328=0,"",S328/$S$548*100)</f>
        <v>0.03758276498612754</v>
      </c>
      <c r="V328" s="15"/>
      <c r="W328" s="15"/>
    </row>
    <row r="329" spans="1:23" ht="13.5" customHeight="1">
      <c r="A329" s="1226" t="s">
        <v>797</v>
      </c>
      <c r="B329" s="1228" t="s">
        <v>541</v>
      </c>
      <c r="C329" s="6" t="s">
        <v>221</v>
      </c>
      <c r="D329" s="9">
        <v>3</v>
      </c>
      <c r="E329" s="9">
        <v>12</v>
      </c>
      <c r="F329" s="9">
        <v>9</v>
      </c>
      <c r="G329" s="9">
        <v>8</v>
      </c>
      <c r="H329" s="9">
        <v>11</v>
      </c>
      <c r="I329" s="9">
        <v>12</v>
      </c>
      <c r="J329" s="386">
        <v>16</v>
      </c>
      <c r="K329" s="405">
        <v>19</v>
      </c>
      <c r="L329" s="405">
        <v>4</v>
      </c>
      <c r="M329" s="405">
        <v>6</v>
      </c>
      <c r="N329" s="405">
        <v>8</v>
      </c>
      <c r="O329" s="388">
        <v>10</v>
      </c>
      <c r="P329" s="388">
        <v>9</v>
      </c>
      <c r="Q329" s="388">
        <v>5</v>
      </c>
      <c r="R329" s="389">
        <v>4</v>
      </c>
      <c r="S329" s="390">
        <f t="shared" si="5"/>
        <v>4.5</v>
      </c>
      <c r="T329" s="1172">
        <f>IF(P329+Q329+R329=0,"",S329/$S$547*100)</f>
        <v>0.006089680697742081</v>
      </c>
      <c r="V329" s="15"/>
      <c r="W329" s="15"/>
    </row>
    <row r="330" spans="1:23" ht="13.5" customHeight="1">
      <c r="A330" s="1227"/>
      <c r="B330" s="1229"/>
      <c r="C330" s="8" t="s">
        <v>222</v>
      </c>
      <c r="D330" s="9">
        <v>3</v>
      </c>
      <c r="E330" s="9">
        <v>11</v>
      </c>
      <c r="F330" s="9">
        <v>9</v>
      </c>
      <c r="G330" s="9">
        <v>8</v>
      </c>
      <c r="H330" s="9">
        <v>11</v>
      </c>
      <c r="I330" s="9">
        <v>12</v>
      </c>
      <c r="J330" s="386">
        <v>16</v>
      </c>
      <c r="K330" s="405">
        <v>19</v>
      </c>
      <c r="L330" s="405">
        <v>4</v>
      </c>
      <c r="M330" s="405">
        <v>6</v>
      </c>
      <c r="N330" s="405">
        <v>8</v>
      </c>
      <c r="O330" s="388">
        <v>10</v>
      </c>
      <c r="P330" s="388">
        <v>9</v>
      </c>
      <c r="Q330" s="388">
        <v>5</v>
      </c>
      <c r="R330" s="389">
        <v>5</v>
      </c>
      <c r="S330" s="390">
        <f t="shared" si="5"/>
        <v>5</v>
      </c>
      <c r="T330" s="1172">
        <f>IF(P330+Q330+R330=0,"",S330/$S$548*100)</f>
        <v>0.011053754407684569</v>
      </c>
      <c r="V330" s="15"/>
      <c r="W330" s="15"/>
    </row>
    <row r="331" spans="1:23" ht="13.5" customHeight="1">
      <c r="A331" s="1226" t="s">
        <v>798</v>
      </c>
      <c r="B331" s="1228" t="s">
        <v>542</v>
      </c>
      <c r="C331" s="6" t="s">
        <v>221</v>
      </c>
      <c r="D331" s="9">
        <v>17</v>
      </c>
      <c r="E331" s="9">
        <v>23</v>
      </c>
      <c r="F331" s="9">
        <v>20</v>
      </c>
      <c r="G331" s="9">
        <v>13</v>
      </c>
      <c r="H331" s="9">
        <v>14</v>
      </c>
      <c r="I331" s="9">
        <v>20</v>
      </c>
      <c r="J331" s="386">
        <v>33</v>
      </c>
      <c r="K331" s="405">
        <v>18</v>
      </c>
      <c r="L331" s="405">
        <v>9</v>
      </c>
      <c r="M331" s="405">
        <v>9</v>
      </c>
      <c r="N331" s="405">
        <v>7</v>
      </c>
      <c r="O331" s="388">
        <v>10</v>
      </c>
      <c r="P331" s="388">
        <v>2</v>
      </c>
      <c r="Q331" s="388">
        <v>5</v>
      </c>
      <c r="R331" s="389">
        <v>6</v>
      </c>
      <c r="S331" s="390">
        <f t="shared" si="5"/>
        <v>5.5</v>
      </c>
      <c r="T331" s="1172">
        <f>IF(P331+Q331+R331=0,"",S331/$S$547*100)</f>
        <v>0.0074429430750181</v>
      </c>
      <c r="V331" s="15"/>
      <c r="W331" s="15"/>
    </row>
    <row r="332" spans="1:23" ht="13.5" customHeight="1">
      <c r="A332" s="1227"/>
      <c r="B332" s="1229"/>
      <c r="C332" s="8" t="s">
        <v>222</v>
      </c>
      <c r="D332" s="9">
        <v>17</v>
      </c>
      <c r="E332" s="9">
        <v>22</v>
      </c>
      <c r="F332" s="9">
        <v>20</v>
      </c>
      <c r="G332" s="9">
        <v>13</v>
      </c>
      <c r="H332" s="9">
        <v>14</v>
      </c>
      <c r="I332" s="9">
        <v>20</v>
      </c>
      <c r="J332" s="386">
        <v>33</v>
      </c>
      <c r="K332" s="405">
        <v>18</v>
      </c>
      <c r="L332" s="405">
        <v>9</v>
      </c>
      <c r="M332" s="405">
        <v>9</v>
      </c>
      <c r="N332" s="405">
        <v>7</v>
      </c>
      <c r="O332" s="388">
        <v>10</v>
      </c>
      <c r="P332" s="388">
        <v>2</v>
      </c>
      <c r="Q332" s="388">
        <v>5</v>
      </c>
      <c r="R332" s="389">
        <v>6</v>
      </c>
      <c r="S332" s="390">
        <f t="shared" si="5"/>
        <v>5.5</v>
      </c>
      <c r="T332" s="1172">
        <f>IF(P332+Q332+R332=0,"",S332/$S$548*100)</f>
        <v>0.012159129848453028</v>
      </c>
      <c r="V332" s="15"/>
      <c r="W332" s="15"/>
    </row>
    <row r="333" spans="1:23" ht="13.5" customHeight="1">
      <c r="A333" s="1226" t="s">
        <v>799</v>
      </c>
      <c r="B333" s="1228" t="s">
        <v>543</v>
      </c>
      <c r="C333" s="6" t="s">
        <v>221</v>
      </c>
      <c r="D333" s="9">
        <v>1</v>
      </c>
      <c r="E333" s="9">
        <v>3</v>
      </c>
      <c r="F333" s="9">
        <v>2</v>
      </c>
      <c r="G333" s="9">
        <v>1</v>
      </c>
      <c r="H333" s="9">
        <v>2</v>
      </c>
      <c r="I333" s="9">
        <v>0</v>
      </c>
      <c r="J333" s="386">
        <v>1</v>
      </c>
      <c r="K333" s="405"/>
      <c r="L333" s="405">
        <v>1</v>
      </c>
      <c r="M333" s="405"/>
      <c r="N333" s="405">
        <v>3</v>
      </c>
      <c r="O333" s="388">
        <v>0</v>
      </c>
      <c r="P333" s="388">
        <v>0</v>
      </c>
      <c r="Q333" s="388">
        <v>1</v>
      </c>
      <c r="R333" s="389"/>
      <c r="S333" s="390">
        <f t="shared" si="5"/>
        <v>1</v>
      </c>
      <c r="T333" s="1172">
        <f>IF(P333+Q333+R333=0,"",S333/$S$547*100)</f>
        <v>0.0013532623772760182</v>
      </c>
      <c r="V333" s="15"/>
      <c r="W333" s="15"/>
    </row>
    <row r="334" spans="1:23" ht="13.5" customHeight="1">
      <c r="A334" s="1227"/>
      <c r="B334" s="1229"/>
      <c r="C334" s="8" t="s">
        <v>222</v>
      </c>
      <c r="D334" s="9">
        <v>1</v>
      </c>
      <c r="E334" s="9">
        <v>3</v>
      </c>
      <c r="F334" s="9">
        <v>2</v>
      </c>
      <c r="G334" s="9">
        <v>1</v>
      </c>
      <c r="H334" s="9">
        <v>2</v>
      </c>
      <c r="I334" s="9">
        <v>0</v>
      </c>
      <c r="J334" s="386">
        <v>1</v>
      </c>
      <c r="K334" s="405"/>
      <c r="L334" s="405">
        <v>1</v>
      </c>
      <c r="M334" s="405"/>
      <c r="N334" s="405">
        <v>3</v>
      </c>
      <c r="O334" s="388">
        <v>0</v>
      </c>
      <c r="P334" s="388">
        <v>0</v>
      </c>
      <c r="Q334" s="388">
        <v>1</v>
      </c>
      <c r="R334" s="389"/>
      <c r="S334" s="390">
        <f t="shared" si="5"/>
        <v>1</v>
      </c>
      <c r="T334" s="1172">
        <f>IF(P334+Q334+R334=0,"",S334/$S$548*100)</f>
        <v>0.0022107508815369143</v>
      </c>
      <c r="V334" s="15"/>
      <c r="W334" s="15"/>
    </row>
    <row r="335" spans="1:23" ht="13.5" customHeight="1">
      <c r="A335" s="1226" t="s">
        <v>800</v>
      </c>
      <c r="B335" s="1228" t="s">
        <v>544</v>
      </c>
      <c r="C335" s="6" t="s">
        <v>221</v>
      </c>
      <c r="D335" s="9">
        <v>22</v>
      </c>
      <c r="E335" s="9">
        <v>32</v>
      </c>
      <c r="F335" s="9">
        <v>31</v>
      </c>
      <c r="G335" s="9">
        <v>40</v>
      </c>
      <c r="H335" s="9">
        <v>44</v>
      </c>
      <c r="I335" s="9">
        <v>35</v>
      </c>
      <c r="J335" s="386">
        <v>42</v>
      </c>
      <c r="K335" s="405">
        <v>52</v>
      </c>
      <c r="L335" s="405">
        <v>83</v>
      </c>
      <c r="M335" s="405">
        <v>69</v>
      </c>
      <c r="N335" s="405">
        <v>38</v>
      </c>
      <c r="O335" s="388">
        <v>29</v>
      </c>
      <c r="P335" s="388">
        <v>26</v>
      </c>
      <c r="Q335" s="388">
        <v>45</v>
      </c>
      <c r="R335" s="389">
        <v>46</v>
      </c>
      <c r="S335" s="390">
        <f t="shared" si="5"/>
        <v>45.5</v>
      </c>
      <c r="T335" s="1172">
        <f>IF(P335+Q335+R335=0,"",S335/$S$547*100)</f>
        <v>0.06157343816605883</v>
      </c>
      <c r="V335" s="15"/>
      <c r="W335" s="15"/>
    </row>
    <row r="336" spans="1:23" ht="13.5" customHeight="1">
      <c r="A336" s="1227"/>
      <c r="B336" s="1229"/>
      <c r="C336" s="8" t="s">
        <v>222</v>
      </c>
      <c r="D336" s="9">
        <v>16</v>
      </c>
      <c r="E336" s="9">
        <v>23</v>
      </c>
      <c r="F336" s="9">
        <v>22</v>
      </c>
      <c r="G336" s="9">
        <v>26</v>
      </c>
      <c r="H336" s="9">
        <v>22</v>
      </c>
      <c r="I336" s="9">
        <v>19</v>
      </c>
      <c r="J336" s="386">
        <v>23</v>
      </c>
      <c r="K336" s="405">
        <v>21</v>
      </c>
      <c r="L336" s="405">
        <v>45</v>
      </c>
      <c r="M336" s="405">
        <v>39</v>
      </c>
      <c r="N336" s="405">
        <v>18</v>
      </c>
      <c r="O336" s="388">
        <v>18</v>
      </c>
      <c r="P336" s="388">
        <v>15</v>
      </c>
      <c r="Q336" s="388">
        <v>28</v>
      </c>
      <c r="R336" s="389">
        <v>22</v>
      </c>
      <c r="S336" s="390">
        <f t="shared" si="5"/>
        <v>25</v>
      </c>
      <c r="T336" s="1172">
        <f>IF(P336+Q336+R336=0,"",S336/$S$548*100)</f>
        <v>0.05526877203842284</v>
      </c>
      <c r="V336" s="15"/>
      <c r="W336" s="15"/>
    </row>
    <row r="337" spans="1:23" ht="13.5" customHeight="1">
      <c r="A337" s="1226" t="s">
        <v>801</v>
      </c>
      <c r="B337" s="1228" t="s">
        <v>545</v>
      </c>
      <c r="C337" s="6" t="s">
        <v>221</v>
      </c>
      <c r="D337" s="9">
        <v>1</v>
      </c>
      <c r="E337" s="9">
        <v>1</v>
      </c>
      <c r="F337" s="9">
        <v>1</v>
      </c>
      <c r="G337" s="9">
        <v>3</v>
      </c>
      <c r="H337" s="9">
        <v>1</v>
      </c>
      <c r="I337" s="9"/>
      <c r="J337" s="386">
        <v>2</v>
      </c>
      <c r="K337" s="405">
        <v>2</v>
      </c>
      <c r="L337" s="405">
        <v>1</v>
      </c>
      <c r="M337" s="405"/>
      <c r="N337" s="405"/>
      <c r="O337" s="388">
        <v>0</v>
      </c>
      <c r="P337" s="388">
        <v>0</v>
      </c>
      <c r="Q337" s="388"/>
      <c r="R337" s="389">
        <v>1</v>
      </c>
      <c r="S337" s="390">
        <f t="shared" si="5"/>
        <v>1</v>
      </c>
      <c r="T337" s="1172">
        <f>IF(P337+Q337+R337=0,"",S337/$S$547*100)</f>
        <v>0.0013532623772760182</v>
      </c>
      <c r="V337" s="15"/>
      <c r="W337" s="15"/>
    </row>
    <row r="338" spans="1:23" ht="13.5" customHeight="1">
      <c r="A338" s="1227"/>
      <c r="B338" s="1229"/>
      <c r="C338" s="8" t="s">
        <v>222</v>
      </c>
      <c r="D338" s="9">
        <v>1</v>
      </c>
      <c r="E338" s="9">
        <v>1</v>
      </c>
      <c r="F338" s="9">
        <v>1</v>
      </c>
      <c r="G338" s="9">
        <v>3</v>
      </c>
      <c r="H338" s="9">
        <v>1</v>
      </c>
      <c r="I338" s="9"/>
      <c r="J338" s="386">
        <v>2</v>
      </c>
      <c r="K338" s="405">
        <v>2</v>
      </c>
      <c r="L338" s="405">
        <v>1</v>
      </c>
      <c r="M338" s="405"/>
      <c r="N338" s="405"/>
      <c r="O338" s="388">
        <v>0</v>
      </c>
      <c r="P338" s="388">
        <v>0</v>
      </c>
      <c r="Q338" s="388"/>
      <c r="R338" s="389">
        <v>1</v>
      </c>
      <c r="S338" s="390">
        <f t="shared" si="5"/>
        <v>1</v>
      </c>
      <c r="T338" s="1172">
        <f>IF(P338+Q338+R338=0,"",S338/$S$548*100)</f>
        <v>0.0022107508815369143</v>
      </c>
      <c r="V338" s="15"/>
      <c r="W338" s="15"/>
    </row>
    <row r="339" spans="1:23" ht="13.5" customHeight="1">
      <c r="A339" s="1226" t="s">
        <v>118</v>
      </c>
      <c r="B339" s="1228" t="s">
        <v>546</v>
      </c>
      <c r="C339" s="6" t="s">
        <v>221</v>
      </c>
      <c r="D339" s="9"/>
      <c r="E339" s="9"/>
      <c r="F339" s="9"/>
      <c r="G339" s="9"/>
      <c r="H339" s="9"/>
      <c r="I339" s="9"/>
      <c r="J339" s="386"/>
      <c r="K339" s="405"/>
      <c r="L339" s="405">
        <v>97</v>
      </c>
      <c r="M339" s="405">
        <v>105</v>
      </c>
      <c r="N339" s="405">
        <v>83</v>
      </c>
      <c r="O339" s="388">
        <v>84</v>
      </c>
      <c r="P339" s="388">
        <v>71</v>
      </c>
      <c r="Q339" s="388">
        <v>84</v>
      </c>
      <c r="R339" s="389">
        <v>62</v>
      </c>
      <c r="S339" s="390">
        <f t="shared" si="5"/>
        <v>73</v>
      </c>
      <c r="T339" s="1172">
        <f>IF(P339+Q339+R339=0,"",S339/$S$547*100)</f>
        <v>0.09878815354114932</v>
      </c>
      <c r="V339" s="15"/>
      <c r="W339" s="15"/>
    </row>
    <row r="340" spans="1:23" ht="13.5" customHeight="1">
      <c r="A340" s="1227"/>
      <c r="B340" s="1229"/>
      <c r="C340" s="8" t="s">
        <v>222</v>
      </c>
      <c r="D340" s="9"/>
      <c r="E340" s="9"/>
      <c r="F340" s="9"/>
      <c r="G340" s="9"/>
      <c r="H340" s="9"/>
      <c r="I340" s="9"/>
      <c r="J340" s="386"/>
      <c r="K340" s="405"/>
      <c r="L340" s="405">
        <v>95</v>
      </c>
      <c r="M340" s="405">
        <v>99</v>
      </c>
      <c r="N340" s="405">
        <v>78</v>
      </c>
      <c r="O340" s="388">
        <v>81</v>
      </c>
      <c r="P340" s="388">
        <v>73</v>
      </c>
      <c r="Q340" s="388">
        <v>84</v>
      </c>
      <c r="R340" s="389">
        <v>58</v>
      </c>
      <c r="S340" s="390">
        <f t="shared" si="5"/>
        <v>71</v>
      </c>
      <c r="T340" s="1172">
        <f>IF(P340+Q340+R340=0,"",S340/$S$548*100)</f>
        <v>0.15696331258912088</v>
      </c>
      <c r="V340" s="15"/>
      <c r="W340" s="15"/>
    </row>
    <row r="341" spans="1:23" ht="13.5" customHeight="1">
      <c r="A341" s="1226" t="s">
        <v>802</v>
      </c>
      <c r="B341" s="1228" t="s">
        <v>547</v>
      </c>
      <c r="C341" s="6" t="s">
        <v>221</v>
      </c>
      <c r="D341" s="9">
        <v>2569</v>
      </c>
      <c r="E341" s="9">
        <v>2390</v>
      </c>
      <c r="F341" s="9">
        <v>2483</v>
      </c>
      <c r="G341" s="9">
        <v>2541</v>
      </c>
      <c r="H341" s="9">
        <v>2456</v>
      </c>
      <c r="I341" s="9">
        <v>2659</v>
      </c>
      <c r="J341" s="386">
        <v>2389</v>
      </c>
      <c r="K341" s="405">
        <v>2286</v>
      </c>
      <c r="L341" s="405">
        <v>2318</v>
      </c>
      <c r="M341" s="405">
        <v>2461</v>
      </c>
      <c r="N341" s="405">
        <v>2278</v>
      </c>
      <c r="O341" s="388">
        <v>2137</v>
      </c>
      <c r="P341" s="388">
        <v>1755</v>
      </c>
      <c r="Q341" s="388">
        <v>1700</v>
      </c>
      <c r="R341" s="389">
        <v>1574</v>
      </c>
      <c r="S341" s="390">
        <f t="shared" si="5"/>
        <v>1637</v>
      </c>
      <c r="T341" s="1172">
        <f>IF(P341+Q341+R341=0,"",S341/$S$547*100)</f>
        <v>2.2152905116008417</v>
      </c>
      <c r="V341" s="15"/>
      <c r="W341" s="15"/>
    </row>
    <row r="342" spans="1:23" ht="13.5" customHeight="1">
      <c r="A342" s="1227"/>
      <c r="B342" s="1229"/>
      <c r="C342" s="8" t="s">
        <v>222</v>
      </c>
      <c r="D342" s="19">
        <v>2542</v>
      </c>
      <c r="E342" s="19">
        <v>2366</v>
      </c>
      <c r="F342" s="19">
        <v>2453</v>
      </c>
      <c r="G342" s="19">
        <v>2514</v>
      </c>
      <c r="H342" s="19">
        <v>2432</v>
      </c>
      <c r="I342" s="19">
        <v>2630</v>
      </c>
      <c r="J342" s="406">
        <v>2363</v>
      </c>
      <c r="K342" s="407">
        <v>2244</v>
      </c>
      <c r="L342" s="407">
        <v>2284</v>
      </c>
      <c r="M342" s="407">
        <v>2434</v>
      </c>
      <c r="N342" s="407">
        <v>2251</v>
      </c>
      <c r="O342" s="408">
        <v>2111</v>
      </c>
      <c r="P342" s="408">
        <v>1735</v>
      </c>
      <c r="Q342" s="408">
        <v>1679</v>
      </c>
      <c r="R342" s="409">
        <v>1565</v>
      </c>
      <c r="S342" s="410">
        <f t="shared" si="5"/>
        <v>1622</v>
      </c>
      <c r="T342" s="1177">
        <f>IF(P342+Q342+R342=0,"",S342/$S$548*100)</f>
        <v>3.5858379298528744</v>
      </c>
      <c r="V342" s="15"/>
      <c r="W342" s="15"/>
    </row>
    <row r="343" spans="1:23" ht="13.5" customHeight="1">
      <c r="A343" s="1226" t="s">
        <v>803</v>
      </c>
      <c r="B343" s="1228" t="s">
        <v>548</v>
      </c>
      <c r="C343" s="6" t="s">
        <v>221</v>
      </c>
      <c r="D343" s="19">
        <v>82</v>
      </c>
      <c r="E343" s="19">
        <v>77</v>
      </c>
      <c r="F343" s="19">
        <v>86</v>
      </c>
      <c r="G343" s="19">
        <v>80</v>
      </c>
      <c r="H343" s="19">
        <v>86</v>
      </c>
      <c r="I343" s="19">
        <v>65</v>
      </c>
      <c r="J343" s="406">
        <v>77</v>
      </c>
      <c r="K343" s="407">
        <v>73</v>
      </c>
      <c r="L343" s="407">
        <v>67</v>
      </c>
      <c r="M343" s="407">
        <v>77</v>
      </c>
      <c r="N343" s="407">
        <v>80</v>
      </c>
      <c r="O343" s="408">
        <v>49</v>
      </c>
      <c r="P343" s="408">
        <v>54</v>
      </c>
      <c r="Q343" s="408">
        <v>51</v>
      </c>
      <c r="R343" s="409">
        <v>52</v>
      </c>
      <c r="S343" s="410">
        <f t="shared" si="5"/>
        <v>51.5</v>
      </c>
      <c r="T343" s="1177">
        <f>IF(P343+Q343+R343=0,"",S343/$S$547*100)</f>
        <v>0.06969301242971494</v>
      </c>
      <c r="V343" s="15"/>
      <c r="W343" s="15"/>
    </row>
    <row r="344" spans="1:23" ht="18" customHeight="1" thickBot="1">
      <c r="A344" s="1227"/>
      <c r="B344" s="1243"/>
      <c r="C344" s="8" t="s">
        <v>222</v>
      </c>
      <c r="D344" s="14">
        <v>72</v>
      </c>
      <c r="E344" s="14">
        <v>62</v>
      </c>
      <c r="F344" s="14">
        <v>62</v>
      </c>
      <c r="G344" s="14">
        <v>63</v>
      </c>
      <c r="H344" s="14">
        <v>68</v>
      </c>
      <c r="I344" s="14">
        <v>42</v>
      </c>
      <c r="J344" s="391">
        <v>59</v>
      </c>
      <c r="K344" s="411">
        <v>47</v>
      </c>
      <c r="L344" s="411">
        <v>52</v>
      </c>
      <c r="M344" s="411">
        <v>63</v>
      </c>
      <c r="N344" s="411">
        <v>68</v>
      </c>
      <c r="O344" s="393">
        <v>38</v>
      </c>
      <c r="P344" s="393">
        <v>42</v>
      </c>
      <c r="Q344" s="393">
        <v>41</v>
      </c>
      <c r="R344" s="394">
        <v>45</v>
      </c>
      <c r="S344" s="395">
        <f t="shared" si="5"/>
        <v>43</v>
      </c>
      <c r="T344" s="1174">
        <f>IF(P344+Q344+R344=0,"",S344/$S$548*100)</f>
        <v>0.09506228790608731</v>
      </c>
      <c r="V344" s="15"/>
      <c r="W344" s="15"/>
    </row>
    <row r="345" spans="1:23" ht="13.5" customHeight="1">
      <c r="A345" s="1238" t="s">
        <v>551</v>
      </c>
      <c r="B345" s="1239"/>
      <c r="C345" s="286" t="s">
        <v>221</v>
      </c>
      <c r="D345" s="21">
        <v>1975</v>
      </c>
      <c r="E345" s="21">
        <v>3523</v>
      </c>
      <c r="F345" s="21">
        <v>4293</v>
      </c>
      <c r="G345" s="21">
        <v>4163</v>
      </c>
      <c r="H345" s="21">
        <v>3532</v>
      </c>
      <c r="I345" s="21">
        <v>2809</v>
      </c>
      <c r="J345" s="413">
        <v>2892</v>
      </c>
      <c r="K345" s="413">
        <v>3033</v>
      </c>
      <c r="L345" s="413">
        <v>3082</v>
      </c>
      <c r="M345" s="413">
        <v>2486</v>
      </c>
      <c r="N345" s="413">
        <v>3273</v>
      </c>
      <c r="O345" s="413">
        <v>3158</v>
      </c>
      <c r="P345" s="413">
        <v>2682</v>
      </c>
      <c r="Q345" s="413">
        <v>2424</v>
      </c>
      <c r="R345" s="433">
        <v>2167</v>
      </c>
      <c r="S345" s="456">
        <f t="shared" si="5"/>
        <v>2295.5</v>
      </c>
      <c r="T345" s="1183">
        <f>IF(P345+Q345+R345=0,"",S345/$S$547*100)</f>
        <v>3.1064137870371</v>
      </c>
      <c r="V345" s="15"/>
      <c r="W345" s="15"/>
    </row>
    <row r="346" spans="1:23" ht="13.5" customHeight="1" thickBot="1">
      <c r="A346" s="1240"/>
      <c r="B346" s="1241"/>
      <c r="C346" s="288" t="s">
        <v>222</v>
      </c>
      <c r="D346" s="22">
        <v>1952</v>
      </c>
      <c r="E346" s="22">
        <v>3502</v>
      </c>
      <c r="F346" s="22">
        <v>4271</v>
      </c>
      <c r="G346" s="22">
        <v>4110</v>
      </c>
      <c r="H346" s="22">
        <v>3498</v>
      </c>
      <c r="I346" s="22">
        <v>2739</v>
      </c>
      <c r="J346" s="418">
        <v>2833</v>
      </c>
      <c r="K346" s="418">
        <v>2963</v>
      </c>
      <c r="L346" s="418">
        <v>3069</v>
      </c>
      <c r="M346" s="418">
        <v>2430</v>
      </c>
      <c r="N346" s="418">
        <v>3232</v>
      </c>
      <c r="O346" s="418">
        <v>3126</v>
      </c>
      <c r="P346" s="418">
        <v>2658</v>
      </c>
      <c r="Q346" s="418">
        <v>2405</v>
      </c>
      <c r="R346" s="434">
        <v>2148</v>
      </c>
      <c r="S346" s="395">
        <f t="shared" si="5"/>
        <v>2276.5</v>
      </c>
      <c r="T346" s="1174">
        <f>IF(P346+Q346+R346=0,"",S346/$S$548*100)</f>
        <v>5.0327743818187844</v>
      </c>
      <c r="V346" s="15"/>
      <c r="W346" s="15"/>
    </row>
    <row r="347" spans="1:23" ht="13.5" customHeight="1">
      <c r="A347" s="1226" t="s">
        <v>804</v>
      </c>
      <c r="B347" s="1228" t="s">
        <v>552</v>
      </c>
      <c r="C347" s="6" t="s">
        <v>221</v>
      </c>
      <c r="D347" s="17">
        <v>209</v>
      </c>
      <c r="E347" s="17">
        <v>153</v>
      </c>
      <c r="F347" s="17">
        <v>209</v>
      </c>
      <c r="G347" s="17">
        <v>349</v>
      </c>
      <c r="H347" s="17">
        <v>282</v>
      </c>
      <c r="I347" s="17">
        <v>405</v>
      </c>
      <c r="J347" s="428">
        <v>496</v>
      </c>
      <c r="K347" s="429">
        <v>470</v>
      </c>
      <c r="L347" s="429">
        <v>483</v>
      </c>
      <c r="M347" s="429">
        <v>254</v>
      </c>
      <c r="N347" s="429">
        <v>296</v>
      </c>
      <c r="O347" s="430">
        <v>136</v>
      </c>
      <c r="P347" s="430">
        <v>117</v>
      </c>
      <c r="Q347" s="430">
        <v>139</v>
      </c>
      <c r="R347" s="431">
        <v>152</v>
      </c>
      <c r="S347" s="432">
        <f t="shared" si="5"/>
        <v>145.5</v>
      </c>
      <c r="T347" s="1181">
        <f>IF(P347+Q347+R347=0,"",S347/$S$547*100)</f>
        <v>0.19689967589366064</v>
      </c>
      <c r="V347" s="15"/>
      <c r="W347" s="15"/>
    </row>
    <row r="348" spans="1:23" ht="13.5" customHeight="1">
      <c r="A348" s="1227"/>
      <c r="B348" s="1229"/>
      <c r="C348" s="8" t="s">
        <v>222</v>
      </c>
      <c r="D348" s="17">
        <v>190</v>
      </c>
      <c r="E348" s="17">
        <v>138</v>
      </c>
      <c r="F348" s="17">
        <v>198</v>
      </c>
      <c r="G348" s="17">
        <v>307</v>
      </c>
      <c r="H348" s="17">
        <v>252</v>
      </c>
      <c r="I348" s="17">
        <v>348</v>
      </c>
      <c r="J348" s="428">
        <v>447</v>
      </c>
      <c r="K348" s="429">
        <v>391</v>
      </c>
      <c r="L348" s="429">
        <v>481</v>
      </c>
      <c r="M348" s="429">
        <v>196</v>
      </c>
      <c r="N348" s="429">
        <v>262</v>
      </c>
      <c r="O348" s="430">
        <v>104</v>
      </c>
      <c r="P348" s="430">
        <v>99</v>
      </c>
      <c r="Q348" s="430">
        <v>113</v>
      </c>
      <c r="R348" s="431">
        <v>136</v>
      </c>
      <c r="S348" s="432">
        <f t="shared" si="5"/>
        <v>124.5</v>
      </c>
      <c r="T348" s="1181">
        <f>IF(P348+Q348+R348=0,"",S348/$S$548*100)</f>
        <v>0.27523848475134577</v>
      </c>
      <c r="V348" s="15"/>
      <c r="W348" s="15"/>
    </row>
    <row r="349" spans="1:23" ht="13.5" customHeight="1">
      <c r="A349" s="1226" t="s">
        <v>805</v>
      </c>
      <c r="B349" s="1228" t="s">
        <v>553</v>
      </c>
      <c r="C349" s="6" t="s">
        <v>221</v>
      </c>
      <c r="D349" s="9">
        <v>21</v>
      </c>
      <c r="E349" s="9">
        <v>52</v>
      </c>
      <c r="F349" s="9">
        <v>9</v>
      </c>
      <c r="G349" s="9">
        <v>62</v>
      </c>
      <c r="H349" s="9">
        <v>243</v>
      </c>
      <c r="I349" s="9">
        <v>152</v>
      </c>
      <c r="J349" s="386">
        <v>113</v>
      </c>
      <c r="K349" s="405">
        <v>111</v>
      </c>
      <c r="L349" s="405">
        <v>20</v>
      </c>
      <c r="M349" s="405">
        <v>35</v>
      </c>
      <c r="N349" s="405"/>
      <c r="O349" s="388">
        <v>3</v>
      </c>
      <c r="P349" s="388">
        <v>2</v>
      </c>
      <c r="Q349" s="388">
        <v>2</v>
      </c>
      <c r="R349" s="389">
        <v>1</v>
      </c>
      <c r="S349" s="390">
        <f t="shared" si="5"/>
        <v>1.5</v>
      </c>
      <c r="T349" s="1172">
        <f>IF(P349+Q349+R349=0,"",S349/$S$547*100)</f>
        <v>0.002029893565914027</v>
      </c>
      <c r="V349" s="15"/>
      <c r="W349" s="15"/>
    </row>
    <row r="350" spans="1:23" ht="13.5" customHeight="1">
      <c r="A350" s="1227"/>
      <c r="B350" s="1229"/>
      <c r="C350" s="8" t="s">
        <v>222</v>
      </c>
      <c r="D350" s="9">
        <v>17</v>
      </c>
      <c r="E350" s="9">
        <v>51</v>
      </c>
      <c r="F350" s="9">
        <v>10</v>
      </c>
      <c r="G350" s="9">
        <v>57</v>
      </c>
      <c r="H350" s="9">
        <v>243</v>
      </c>
      <c r="I350" s="9">
        <v>152</v>
      </c>
      <c r="J350" s="386">
        <v>113</v>
      </c>
      <c r="K350" s="405">
        <v>111</v>
      </c>
      <c r="L350" s="405">
        <v>18</v>
      </c>
      <c r="M350" s="405">
        <v>35</v>
      </c>
      <c r="N350" s="405"/>
      <c r="O350" s="388">
        <v>3</v>
      </c>
      <c r="P350" s="388">
        <v>2</v>
      </c>
      <c r="Q350" s="388">
        <v>2</v>
      </c>
      <c r="R350" s="389">
        <v>1</v>
      </c>
      <c r="S350" s="390">
        <f t="shared" si="5"/>
        <v>1.5</v>
      </c>
      <c r="T350" s="1172">
        <f>IF(P350+Q350+R350=0,"",S350/$S$548*100)</f>
        <v>0.0033161263223053707</v>
      </c>
      <c r="V350" s="15"/>
      <c r="W350" s="15"/>
    </row>
    <row r="351" spans="1:23" ht="13.5" customHeight="1">
      <c r="A351" s="1226" t="s">
        <v>806</v>
      </c>
      <c r="B351" s="1228" t="s">
        <v>559</v>
      </c>
      <c r="C351" s="6" t="s">
        <v>221</v>
      </c>
      <c r="D351" s="9">
        <v>12</v>
      </c>
      <c r="E351" s="9">
        <v>71</v>
      </c>
      <c r="F351" s="9">
        <v>78</v>
      </c>
      <c r="G351" s="9">
        <v>69</v>
      </c>
      <c r="H351" s="9">
        <v>44</v>
      </c>
      <c r="I351" s="9">
        <v>31</v>
      </c>
      <c r="J351" s="386">
        <v>44</v>
      </c>
      <c r="K351" s="405">
        <v>31</v>
      </c>
      <c r="L351" s="405">
        <v>66</v>
      </c>
      <c r="M351" s="405">
        <v>11</v>
      </c>
      <c r="N351" s="405">
        <v>6</v>
      </c>
      <c r="O351" s="388">
        <v>0</v>
      </c>
      <c r="P351" s="388">
        <v>44</v>
      </c>
      <c r="Q351" s="388">
        <v>15</v>
      </c>
      <c r="R351" s="389">
        <v>4</v>
      </c>
      <c r="S351" s="390">
        <f t="shared" si="5"/>
        <v>9.5</v>
      </c>
      <c r="T351" s="1172">
        <f>IF(P351+Q351+R351=0,"",S351/$S$547*100)</f>
        <v>0.012855992584122174</v>
      </c>
      <c r="V351" s="15"/>
      <c r="W351" s="15"/>
    </row>
    <row r="352" spans="1:23" ht="13.5" customHeight="1">
      <c r="A352" s="1227"/>
      <c r="B352" s="1229"/>
      <c r="C352" s="8" t="s">
        <v>222</v>
      </c>
      <c r="D352" s="9">
        <v>12</v>
      </c>
      <c r="E352" s="9">
        <v>71</v>
      </c>
      <c r="F352" s="9">
        <v>79</v>
      </c>
      <c r="G352" s="9">
        <v>68</v>
      </c>
      <c r="H352" s="9">
        <v>44</v>
      </c>
      <c r="I352" s="9">
        <v>32</v>
      </c>
      <c r="J352" s="386">
        <v>41</v>
      </c>
      <c r="K352" s="405">
        <v>33</v>
      </c>
      <c r="L352" s="405">
        <v>66</v>
      </c>
      <c r="M352" s="405">
        <v>11</v>
      </c>
      <c r="N352" s="405">
        <v>6</v>
      </c>
      <c r="O352" s="388">
        <v>0</v>
      </c>
      <c r="P352" s="388">
        <v>44</v>
      </c>
      <c r="Q352" s="388">
        <v>15</v>
      </c>
      <c r="R352" s="389">
        <v>4</v>
      </c>
      <c r="S352" s="390">
        <f t="shared" si="5"/>
        <v>9.5</v>
      </c>
      <c r="T352" s="1172">
        <f>IF(P352+Q352+R352=0,"",S352/$S$548*100)</f>
        <v>0.021002133374600683</v>
      </c>
      <c r="V352" s="15"/>
      <c r="W352" s="15"/>
    </row>
    <row r="353" spans="1:23" ht="15" customHeight="1" hidden="1">
      <c r="A353" s="1226" t="s">
        <v>807</v>
      </c>
      <c r="B353" s="1228" t="s">
        <v>560</v>
      </c>
      <c r="C353" s="6" t="s">
        <v>221</v>
      </c>
      <c r="D353" s="9">
        <v>2</v>
      </c>
      <c r="E353" s="9">
        <v>9</v>
      </c>
      <c r="F353" s="9">
        <v>6</v>
      </c>
      <c r="G353" s="9">
        <v>5</v>
      </c>
      <c r="H353" s="9">
        <v>3</v>
      </c>
      <c r="I353" s="9">
        <v>5</v>
      </c>
      <c r="J353" s="386">
        <v>2</v>
      </c>
      <c r="K353" s="405">
        <v>7</v>
      </c>
      <c r="L353" s="405">
        <v>5</v>
      </c>
      <c r="M353" s="405">
        <v>5</v>
      </c>
      <c r="N353" s="405"/>
      <c r="O353" s="388">
        <v>2</v>
      </c>
      <c r="P353" s="388">
        <v>0</v>
      </c>
      <c r="Q353" s="388"/>
      <c r="R353" s="389"/>
      <c r="S353" s="390" t="e">
        <f t="shared" si="5"/>
        <v>#DIV/0!</v>
      </c>
      <c r="T353" s="1172">
        <f>IF(P353+Q353+R353=0,"",S353/$S$547*100)</f>
      </c>
      <c r="V353" s="15"/>
      <c r="W353" s="15"/>
    </row>
    <row r="354" spans="1:23" ht="16.5" customHeight="1" hidden="1">
      <c r="A354" s="1227"/>
      <c r="B354" s="1229"/>
      <c r="C354" s="8" t="s">
        <v>222</v>
      </c>
      <c r="D354" s="9">
        <v>2</v>
      </c>
      <c r="E354" s="9">
        <v>9</v>
      </c>
      <c r="F354" s="9">
        <v>6</v>
      </c>
      <c r="G354" s="9">
        <v>5</v>
      </c>
      <c r="H354" s="9">
        <v>3</v>
      </c>
      <c r="I354" s="9">
        <v>5</v>
      </c>
      <c r="J354" s="386">
        <v>2</v>
      </c>
      <c r="K354" s="405">
        <v>7</v>
      </c>
      <c r="L354" s="405">
        <v>5</v>
      </c>
      <c r="M354" s="405">
        <v>5</v>
      </c>
      <c r="N354" s="405"/>
      <c r="O354" s="388">
        <v>2</v>
      </c>
      <c r="P354" s="388">
        <v>0</v>
      </c>
      <c r="Q354" s="388"/>
      <c r="R354" s="389"/>
      <c r="S354" s="390" t="e">
        <f t="shared" si="5"/>
        <v>#DIV/0!</v>
      </c>
      <c r="T354" s="1172">
        <f>IF(P354+Q354+R354=0,"",S354/$S$548*100)</f>
      </c>
      <c r="V354" s="15"/>
      <c r="W354" s="15"/>
    </row>
    <row r="355" spans="1:23" ht="13.5" customHeight="1">
      <c r="A355" s="1226" t="s">
        <v>808</v>
      </c>
      <c r="B355" s="1228" t="s">
        <v>561</v>
      </c>
      <c r="C355" s="6" t="s">
        <v>221</v>
      </c>
      <c r="D355" s="9">
        <v>2</v>
      </c>
      <c r="E355" s="9">
        <v>8</v>
      </c>
      <c r="F355" s="9">
        <v>8</v>
      </c>
      <c r="G355" s="9">
        <v>5</v>
      </c>
      <c r="H355" s="9">
        <v>11</v>
      </c>
      <c r="I355" s="9">
        <v>5</v>
      </c>
      <c r="J355" s="386">
        <v>3</v>
      </c>
      <c r="K355" s="405">
        <v>35</v>
      </c>
      <c r="L355" s="405">
        <v>4</v>
      </c>
      <c r="M355" s="405">
        <v>15</v>
      </c>
      <c r="N355" s="405">
        <v>3</v>
      </c>
      <c r="O355" s="388">
        <v>3</v>
      </c>
      <c r="P355" s="388">
        <v>5</v>
      </c>
      <c r="Q355" s="388">
        <v>1</v>
      </c>
      <c r="R355" s="389">
        <v>1</v>
      </c>
      <c r="S355" s="390">
        <f t="shared" si="5"/>
        <v>1</v>
      </c>
      <c r="T355" s="1172">
        <f>IF(P355+Q355+R355=0,"",S355/$S$547*100)</f>
        <v>0.0013532623772760182</v>
      </c>
      <c r="V355" s="15"/>
      <c r="W355" s="15"/>
    </row>
    <row r="356" spans="1:23" ht="13.5" customHeight="1">
      <c r="A356" s="1227"/>
      <c r="B356" s="1229"/>
      <c r="C356" s="8" t="s">
        <v>222</v>
      </c>
      <c r="D356" s="9">
        <v>2</v>
      </c>
      <c r="E356" s="9">
        <v>8</v>
      </c>
      <c r="F356" s="9">
        <v>8</v>
      </c>
      <c r="G356" s="9">
        <v>5</v>
      </c>
      <c r="H356" s="9">
        <v>11</v>
      </c>
      <c r="I356" s="9">
        <v>5</v>
      </c>
      <c r="J356" s="386">
        <v>3</v>
      </c>
      <c r="K356" s="405">
        <v>35</v>
      </c>
      <c r="L356" s="405">
        <v>4</v>
      </c>
      <c r="M356" s="405">
        <v>15</v>
      </c>
      <c r="N356" s="405">
        <v>3</v>
      </c>
      <c r="O356" s="388">
        <v>3</v>
      </c>
      <c r="P356" s="388">
        <v>5</v>
      </c>
      <c r="Q356" s="388">
        <v>2</v>
      </c>
      <c r="R356" s="389">
        <v>1</v>
      </c>
      <c r="S356" s="390">
        <f t="shared" si="5"/>
        <v>1.5</v>
      </c>
      <c r="T356" s="1172">
        <f>IF(P356+Q356+R356=0,"",S356/$S$548*100)</f>
        <v>0.0033161263223053707</v>
      </c>
      <c r="V356" s="15"/>
      <c r="W356" s="15"/>
    </row>
    <row r="357" spans="1:23" ht="13.5" customHeight="1">
      <c r="A357" s="1226" t="s">
        <v>809</v>
      </c>
      <c r="B357" s="1228" t="s">
        <v>562</v>
      </c>
      <c r="C357" s="6" t="s">
        <v>221</v>
      </c>
      <c r="D357" s="9">
        <v>4</v>
      </c>
      <c r="E357" s="9">
        <v>15</v>
      </c>
      <c r="F357" s="9">
        <v>2</v>
      </c>
      <c r="G357" s="9">
        <v>12</v>
      </c>
      <c r="H357" s="9">
        <v>4</v>
      </c>
      <c r="I357" s="9">
        <v>6</v>
      </c>
      <c r="J357" s="386">
        <v>5</v>
      </c>
      <c r="K357" s="405">
        <v>15</v>
      </c>
      <c r="L357" s="405">
        <v>27</v>
      </c>
      <c r="M357" s="405">
        <v>19</v>
      </c>
      <c r="N357" s="405">
        <v>14</v>
      </c>
      <c r="O357" s="388">
        <v>9</v>
      </c>
      <c r="P357" s="388">
        <v>15</v>
      </c>
      <c r="Q357" s="388">
        <v>29</v>
      </c>
      <c r="R357" s="389">
        <v>2</v>
      </c>
      <c r="S357" s="390">
        <f t="shared" si="5"/>
        <v>15.5</v>
      </c>
      <c r="T357" s="1172">
        <f>IF(P357+Q357+R357=0,"",S357/$S$547*100)</f>
        <v>0.020975566847778283</v>
      </c>
      <c r="V357" s="15"/>
      <c r="W357" s="15"/>
    </row>
    <row r="358" spans="1:23" ht="13.5" customHeight="1">
      <c r="A358" s="1227"/>
      <c r="B358" s="1229"/>
      <c r="C358" s="8" t="s">
        <v>222</v>
      </c>
      <c r="D358" s="9">
        <v>4</v>
      </c>
      <c r="E358" s="9">
        <v>15</v>
      </c>
      <c r="F358" s="9">
        <v>2</v>
      </c>
      <c r="G358" s="9">
        <v>12</v>
      </c>
      <c r="H358" s="9">
        <v>4</v>
      </c>
      <c r="I358" s="9">
        <v>6</v>
      </c>
      <c r="J358" s="386">
        <v>5</v>
      </c>
      <c r="K358" s="405">
        <v>15</v>
      </c>
      <c r="L358" s="405">
        <v>27</v>
      </c>
      <c r="M358" s="405">
        <v>19</v>
      </c>
      <c r="N358" s="405">
        <v>14</v>
      </c>
      <c r="O358" s="388">
        <v>9</v>
      </c>
      <c r="P358" s="388">
        <v>15</v>
      </c>
      <c r="Q358" s="388">
        <v>29</v>
      </c>
      <c r="R358" s="389">
        <v>2</v>
      </c>
      <c r="S358" s="390">
        <f t="shared" si="5"/>
        <v>15.5</v>
      </c>
      <c r="T358" s="1172">
        <f>IF(P358+Q358+R358=0,"",S358/$S$548*100)</f>
        <v>0.03426663866382217</v>
      </c>
      <c r="V358" s="15"/>
      <c r="W358" s="15"/>
    </row>
    <row r="359" spans="1:23" ht="13.5" customHeight="1">
      <c r="A359" s="1226" t="s">
        <v>810</v>
      </c>
      <c r="B359" s="1228" t="s">
        <v>563</v>
      </c>
      <c r="C359" s="6" t="s">
        <v>221</v>
      </c>
      <c r="D359" s="9">
        <v>0</v>
      </c>
      <c r="E359" s="9">
        <v>2</v>
      </c>
      <c r="F359" s="9">
        <v>0</v>
      </c>
      <c r="G359" s="9">
        <v>0</v>
      </c>
      <c r="H359" s="9">
        <v>2</v>
      </c>
      <c r="I359" s="9">
        <v>0</v>
      </c>
      <c r="J359" s="386">
        <v>1</v>
      </c>
      <c r="K359" s="405"/>
      <c r="L359" s="405">
        <v>1</v>
      </c>
      <c r="M359" s="405"/>
      <c r="N359" s="405"/>
      <c r="O359" s="388">
        <v>0</v>
      </c>
      <c r="P359" s="388">
        <v>0</v>
      </c>
      <c r="Q359" s="388">
        <v>1</v>
      </c>
      <c r="R359" s="389"/>
      <c r="S359" s="390">
        <f t="shared" si="5"/>
        <v>1</v>
      </c>
      <c r="T359" s="1172">
        <f>IF(P359+Q359+R359=0,"",S359/$S$547*100)</f>
        <v>0.0013532623772760182</v>
      </c>
      <c r="V359" s="15"/>
      <c r="W359" s="15"/>
    </row>
    <row r="360" spans="1:23" ht="13.5" customHeight="1">
      <c r="A360" s="1227"/>
      <c r="B360" s="1229"/>
      <c r="C360" s="8" t="s">
        <v>222</v>
      </c>
      <c r="D360" s="9">
        <v>0</v>
      </c>
      <c r="E360" s="9">
        <v>2</v>
      </c>
      <c r="F360" s="9">
        <v>0</v>
      </c>
      <c r="G360" s="9">
        <v>0</v>
      </c>
      <c r="H360" s="9">
        <v>2</v>
      </c>
      <c r="I360" s="9">
        <v>1</v>
      </c>
      <c r="J360" s="386">
        <v>1</v>
      </c>
      <c r="K360" s="405"/>
      <c r="L360" s="405">
        <v>1</v>
      </c>
      <c r="M360" s="405"/>
      <c r="N360" s="405"/>
      <c r="O360" s="388">
        <v>0</v>
      </c>
      <c r="P360" s="388">
        <v>0</v>
      </c>
      <c r="Q360" s="388">
        <v>1</v>
      </c>
      <c r="R360" s="389"/>
      <c r="S360" s="390">
        <f t="shared" si="5"/>
        <v>1</v>
      </c>
      <c r="T360" s="1172">
        <f>IF(P360+Q360+R360=0,"",S360/$S$548*100)</f>
        <v>0.0022107508815369143</v>
      </c>
      <c r="V360" s="15"/>
      <c r="W360" s="15"/>
    </row>
    <row r="361" spans="1:23" ht="13.5" customHeight="1">
      <c r="A361" s="1226" t="s">
        <v>811</v>
      </c>
      <c r="B361" s="1228" t="s">
        <v>564</v>
      </c>
      <c r="C361" s="6" t="s">
        <v>221</v>
      </c>
      <c r="D361" s="9">
        <v>76</v>
      </c>
      <c r="E361" s="9">
        <v>126</v>
      </c>
      <c r="F361" s="9">
        <v>32</v>
      </c>
      <c r="G361" s="9">
        <v>61</v>
      </c>
      <c r="H361" s="9">
        <v>51</v>
      </c>
      <c r="I361" s="9">
        <v>25</v>
      </c>
      <c r="J361" s="386">
        <v>7</v>
      </c>
      <c r="K361" s="405">
        <v>6</v>
      </c>
      <c r="L361" s="405">
        <v>6</v>
      </c>
      <c r="M361" s="405">
        <v>23</v>
      </c>
      <c r="N361" s="405">
        <v>17</v>
      </c>
      <c r="O361" s="388">
        <v>8</v>
      </c>
      <c r="P361" s="388">
        <v>13</v>
      </c>
      <c r="Q361" s="388">
        <v>69</v>
      </c>
      <c r="R361" s="389">
        <v>47</v>
      </c>
      <c r="S361" s="390">
        <f t="shared" si="5"/>
        <v>58</v>
      </c>
      <c r="T361" s="1172">
        <f>IF(P361+Q361+R361=0,"",S361/$S$547*100)</f>
        <v>0.07848921788200905</v>
      </c>
      <c r="V361" s="15"/>
      <c r="W361" s="15"/>
    </row>
    <row r="362" spans="1:23" ht="13.5" customHeight="1">
      <c r="A362" s="1227"/>
      <c r="B362" s="1229"/>
      <c r="C362" s="8" t="s">
        <v>222</v>
      </c>
      <c r="D362" s="9">
        <v>76</v>
      </c>
      <c r="E362" s="9">
        <v>126</v>
      </c>
      <c r="F362" s="9">
        <v>32</v>
      </c>
      <c r="G362" s="9">
        <v>61</v>
      </c>
      <c r="H362" s="9">
        <v>51</v>
      </c>
      <c r="I362" s="9">
        <v>25</v>
      </c>
      <c r="J362" s="386">
        <v>7</v>
      </c>
      <c r="K362" s="405">
        <v>6</v>
      </c>
      <c r="L362" s="405">
        <v>6</v>
      </c>
      <c r="M362" s="405">
        <v>24</v>
      </c>
      <c r="N362" s="405">
        <v>17</v>
      </c>
      <c r="O362" s="388">
        <v>8</v>
      </c>
      <c r="P362" s="388">
        <v>13</v>
      </c>
      <c r="Q362" s="388">
        <v>69</v>
      </c>
      <c r="R362" s="389">
        <v>47</v>
      </c>
      <c r="S362" s="390">
        <f t="shared" si="5"/>
        <v>58</v>
      </c>
      <c r="T362" s="1172">
        <f>IF(P362+Q362+R362=0,"",S362/$S$548*100)</f>
        <v>0.12822355112914102</v>
      </c>
      <c r="V362" s="15"/>
      <c r="W362" s="15"/>
    </row>
    <row r="363" spans="1:23" ht="13.5" customHeight="1">
      <c r="A363" s="1226" t="s">
        <v>812</v>
      </c>
      <c r="B363" s="1228" t="s">
        <v>565</v>
      </c>
      <c r="C363" s="6" t="s">
        <v>221</v>
      </c>
      <c r="D363" s="9">
        <v>7</v>
      </c>
      <c r="E363" s="9">
        <v>11</v>
      </c>
      <c r="F363" s="9">
        <v>13</v>
      </c>
      <c r="G363" s="9">
        <v>23</v>
      </c>
      <c r="H363" s="9">
        <v>27</v>
      </c>
      <c r="I363" s="9">
        <v>21</v>
      </c>
      <c r="J363" s="386">
        <v>17</v>
      </c>
      <c r="K363" s="405">
        <v>13</v>
      </c>
      <c r="L363" s="405">
        <v>10</v>
      </c>
      <c r="M363" s="405">
        <v>8</v>
      </c>
      <c r="N363" s="405">
        <v>10</v>
      </c>
      <c r="O363" s="388">
        <v>7</v>
      </c>
      <c r="P363" s="388">
        <v>16</v>
      </c>
      <c r="Q363" s="388">
        <v>6</v>
      </c>
      <c r="R363" s="389">
        <v>5</v>
      </c>
      <c r="S363" s="390">
        <f t="shared" si="5"/>
        <v>5.5</v>
      </c>
      <c r="T363" s="1172">
        <f>IF(P363+Q363+R363=0,"",S363/$S$547*100)</f>
        <v>0.0074429430750181</v>
      </c>
      <c r="V363" s="15"/>
      <c r="W363" s="15"/>
    </row>
    <row r="364" spans="1:23" ht="13.5" customHeight="1">
      <c r="A364" s="1227"/>
      <c r="B364" s="1229"/>
      <c r="C364" s="8" t="s">
        <v>222</v>
      </c>
      <c r="D364" s="9">
        <v>7</v>
      </c>
      <c r="E364" s="9">
        <v>11</v>
      </c>
      <c r="F364" s="9">
        <v>13</v>
      </c>
      <c r="G364" s="9">
        <v>23</v>
      </c>
      <c r="H364" s="9">
        <v>27</v>
      </c>
      <c r="I364" s="9">
        <v>21</v>
      </c>
      <c r="J364" s="386">
        <v>18</v>
      </c>
      <c r="K364" s="405">
        <v>13</v>
      </c>
      <c r="L364" s="405">
        <v>10</v>
      </c>
      <c r="M364" s="405">
        <v>8</v>
      </c>
      <c r="N364" s="405">
        <v>10</v>
      </c>
      <c r="O364" s="388">
        <v>7</v>
      </c>
      <c r="P364" s="388">
        <v>16</v>
      </c>
      <c r="Q364" s="388">
        <v>6</v>
      </c>
      <c r="R364" s="389">
        <v>5</v>
      </c>
      <c r="S364" s="390">
        <f t="shared" si="5"/>
        <v>5.5</v>
      </c>
      <c r="T364" s="1172">
        <f>IF(P364+Q364+R364=0,"",S364/$S$548*100)</f>
        <v>0.012159129848453028</v>
      </c>
      <c r="V364" s="15"/>
      <c r="W364" s="15"/>
    </row>
    <row r="365" spans="1:23" ht="13.5" customHeight="1">
      <c r="A365" s="1226" t="s">
        <v>813</v>
      </c>
      <c r="B365" s="1228" t="s">
        <v>566</v>
      </c>
      <c r="C365" s="6" t="s">
        <v>221</v>
      </c>
      <c r="D365" s="9">
        <v>0</v>
      </c>
      <c r="E365" s="9">
        <v>2</v>
      </c>
      <c r="F365" s="9">
        <v>1</v>
      </c>
      <c r="G365" s="9">
        <v>2</v>
      </c>
      <c r="H365" s="9">
        <v>0</v>
      </c>
      <c r="I365" s="9">
        <v>2</v>
      </c>
      <c r="J365" s="386">
        <v>1</v>
      </c>
      <c r="K365" s="405"/>
      <c r="L365" s="405"/>
      <c r="M365" s="405"/>
      <c r="N365" s="405"/>
      <c r="O365" s="388">
        <v>0</v>
      </c>
      <c r="P365" s="388">
        <v>0</v>
      </c>
      <c r="Q365" s="388"/>
      <c r="R365" s="389">
        <v>2</v>
      </c>
      <c r="S365" s="390">
        <f t="shared" si="5"/>
        <v>2</v>
      </c>
      <c r="T365" s="1172">
        <f>IF(P365+Q365+R365=0,"",S365/$S$547*100)</f>
        <v>0.0027065247545520364</v>
      </c>
      <c r="V365" s="15"/>
      <c r="W365" s="15"/>
    </row>
    <row r="366" spans="1:23" ht="13.5" customHeight="1">
      <c r="A366" s="1227"/>
      <c r="B366" s="1229"/>
      <c r="C366" s="8" t="s">
        <v>222</v>
      </c>
      <c r="D366" s="9">
        <v>0</v>
      </c>
      <c r="E366" s="9">
        <v>2</v>
      </c>
      <c r="F366" s="9">
        <v>1</v>
      </c>
      <c r="G366" s="9">
        <v>2</v>
      </c>
      <c r="H366" s="9">
        <v>0</v>
      </c>
      <c r="I366" s="9">
        <v>2</v>
      </c>
      <c r="J366" s="386">
        <v>1</v>
      </c>
      <c r="K366" s="405"/>
      <c r="L366" s="405"/>
      <c r="M366" s="405"/>
      <c r="N366" s="405"/>
      <c r="O366" s="388">
        <v>0</v>
      </c>
      <c r="P366" s="388">
        <v>0</v>
      </c>
      <c r="Q366" s="388"/>
      <c r="R366" s="389">
        <v>2</v>
      </c>
      <c r="S366" s="390">
        <f t="shared" si="5"/>
        <v>2</v>
      </c>
      <c r="T366" s="1172">
        <f>IF(P366+Q366+R366=0,"",S366/$S$548*100)</f>
        <v>0.0044215017630738285</v>
      </c>
      <c r="V366" s="15"/>
      <c r="W366" s="15"/>
    </row>
    <row r="367" spans="1:23" ht="13.5" customHeight="1">
      <c r="A367" s="1226" t="s">
        <v>814</v>
      </c>
      <c r="B367" s="1228" t="s">
        <v>567</v>
      </c>
      <c r="C367" s="6" t="s">
        <v>221</v>
      </c>
      <c r="D367" s="9">
        <v>6</v>
      </c>
      <c r="E367" s="9">
        <v>9</v>
      </c>
      <c r="F367" s="9">
        <v>3</v>
      </c>
      <c r="G367" s="9">
        <v>4</v>
      </c>
      <c r="H367" s="9">
        <v>12</v>
      </c>
      <c r="I367" s="9">
        <v>3</v>
      </c>
      <c r="J367" s="386">
        <v>47</v>
      </c>
      <c r="K367" s="405">
        <v>3</v>
      </c>
      <c r="L367" s="405">
        <v>51</v>
      </c>
      <c r="M367" s="405">
        <v>35</v>
      </c>
      <c r="N367" s="405">
        <v>34</v>
      </c>
      <c r="O367" s="388">
        <v>44</v>
      </c>
      <c r="P367" s="388">
        <v>13</v>
      </c>
      <c r="Q367" s="388">
        <v>13</v>
      </c>
      <c r="R367" s="389">
        <v>9</v>
      </c>
      <c r="S367" s="390">
        <f t="shared" si="5"/>
        <v>11</v>
      </c>
      <c r="T367" s="1172">
        <f>IF(P367+Q367+R367=0,"",S367/$S$547*100)</f>
        <v>0.0148858861500362</v>
      </c>
      <c r="V367" s="15"/>
      <c r="W367" s="15"/>
    </row>
    <row r="368" spans="1:23" ht="13.5" customHeight="1">
      <c r="A368" s="1227"/>
      <c r="B368" s="1229"/>
      <c r="C368" s="8" t="s">
        <v>222</v>
      </c>
      <c r="D368" s="9">
        <v>6</v>
      </c>
      <c r="E368" s="9">
        <v>9</v>
      </c>
      <c r="F368" s="9">
        <v>2</v>
      </c>
      <c r="G368" s="9">
        <v>4</v>
      </c>
      <c r="H368" s="9">
        <v>12</v>
      </c>
      <c r="I368" s="9">
        <v>3</v>
      </c>
      <c r="J368" s="386">
        <v>47</v>
      </c>
      <c r="K368" s="405">
        <v>3</v>
      </c>
      <c r="L368" s="405">
        <v>51</v>
      </c>
      <c r="M368" s="405">
        <v>35</v>
      </c>
      <c r="N368" s="405">
        <v>34</v>
      </c>
      <c r="O368" s="388">
        <v>44</v>
      </c>
      <c r="P368" s="388">
        <v>13</v>
      </c>
      <c r="Q368" s="388">
        <v>14</v>
      </c>
      <c r="R368" s="389">
        <v>9</v>
      </c>
      <c r="S368" s="390">
        <f t="shared" si="5"/>
        <v>11.5</v>
      </c>
      <c r="T368" s="1172">
        <f>IF(P368+Q368+R368=0,"",S368/$S$548*100)</f>
        <v>0.02542363513767451</v>
      </c>
      <c r="V368" s="15"/>
      <c r="W368" s="15"/>
    </row>
    <row r="369" spans="1:20" ht="15.75" customHeight="1">
      <c r="A369" s="1226" t="s">
        <v>815</v>
      </c>
      <c r="B369" s="1228" t="s">
        <v>568</v>
      </c>
      <c r="C369" s="6" t="s">
        <v>221</v>
      </c>
      <c r="D369" s="9">
        <v>92</v>
      </c>
      <c r="E369" s="9">
        <v>79</v>
      </c>
      <c r="F369" s="9">
        <v>47</v>
      </c>
      <c r="G369" s="9">
        <v>17</v>
      </c>
      <c r="H369" s="9">
        <v>48</v>
      </c>
      <c r="I369" s="9">
        <v>32</v>
      </c>
      <c r="J369" s="386">
        <v>50</v>
      </c>
      <c r="K369" s="405">
        <v>122</v>
      </c>
      <c r="L369" s="405">
        <v>279</v>
      </c>
      <c r="M369" s="405">
        <v>202</v>
      </c>
      <c r="N369" s="405">
        <v>204</v>
      </c>
      <c r="O369" s="388">
        <v>155</v>
      </c>
      <c r="P369" s="388">
        <v>156</v>
      </c>
      <c r="Q369" s="388">
        <v>138</v>
      </c>
      <c r="R369" s="389">
        <v>188</v>
      </c>
      <c r="S369" s="390">
        <f t="shared" si="5"/>
        <v>163</v>
      </c>
      <c r="T369" s="1172">
        <f>IF(P369+Q369+R369=0,"",S369/$S$547*100)</f>
        <v>0.22058176749599095</v>
      </c>
    </row>
    <row r="370" spans="1:20" ht="15" customHeight="1">
      <c r="A370" s="1227"/>
      <c r="B370" s="1229"/>
      <c r="C370" s="8" t="s">
        <v>222</v>
      </c>
      <c r="D370" s="9">
        <v>92</v>
      </c>
      <c r="E370" s="9">
        <v>79</v>
      </c>
      <c r="F370" s="9">
        <v>47</v>
      </c>
      <c r="G370" s="9">
        <v>18</v>
      </c>
      <c r="H370" s="9">
        <v>47</v>
      </c>
      <c r="I370" s="9">
        <v>32</v>
      </c>
      <c r="J370" s="386">
        <v>48</v>
      </c>
      <c r="K370" s="405">
        <v>118</v>
      </c>
      <c r="L370" s="405">
        <v>279</v>
      </c>
      <c r="M370" s="405">
        <v>201</v>
      </c>
      <c r="N370" s="405">
        <v>204</v>
      </c>
      <c r="O370" s="388">
        <v>155</v>
      </c>
      <c r="P370" s="388">
        <v>155</v>
      </c>
      <c r="Q370" s="388">
        <v>139</v>
      </c>
      <c r="R370" s="389">
        <v>188</v>
      </c>
      <c r="S370" s="390">
        <f t="shared" si="5"/>
        <v>163.5</v>
      </c>
      <c r="T370" s="1172">
        <f>IF(P370+Q370+R370=0,"",S370/$S$548*100)</f>
        <v>0.36145776913128547</v>
      </c>
    </row>
    <row r="371" spans="1:20" ht="13.5" customHeight="1">
      <c r="A371" s="1226" t="s">
        <v>816</v>
      </c>
      <c r="B371" s="1228" t="s">
        <v>569</v>
      </c>
      <c r="C371" s="6" t="s">
        <v>221</v>
      </c>
      <c r="D371" s="9">
        <v>43</v>
      </c>
      <c r="E371" s="9">
        <v>59</v>
      </c>
      <c r="F371" s="9">
        <v>60</v>
      </c>
      <c r="G371" s="9">
        <v>60</v>
      </c>
      <c r="H371" s="9">
        <v>44</v>
      </c>
      <c r="I371" s="9">
        <v>24</v>
      </c>
      <c r="J371" s="386">
        <v>42</v>
      </c>
      <c r="K371" s="405">
        <v>98</v>
      </c>
      <c r="L371" s="405">
        <v>68</v>
      </c>
      <c r="M371" s="405">
        <v>67</v>
      </c>
      <c r="N371" s="405">
        <v>73</v>
      </c>
      <c r="O371" s="388">
        <v>81</v>
      </c>
      <c r="P371" s="388">
        <v>53</v>
      </c>
      <c r="Q371" s="388">
        <v>63</v>
      </c>
      <c r="R371" s="389">
        <v>31</v>
      </c>
      <c r="S371" s="390">
        <f t="shared" si="5"/>
        <v>47</v>
      </c>
      <c r="T371" s="1172">
        <f>IF(P371+Q371+R371=0,"",S371/$S$547*100)</f>
        <v>0.06360333173197286</v>
      </c>
    </row>
    <row r="372" spans="1:20" ht="13.5" customHeight="1">
      <c r="A372" s="1227"/>
      <c r="B372" s="1229"/>
      <c r="C372" s="8" t="s">
        <v>222</v>
      </c>
      <c r="D372" s="9">
        <v>43</v>
      </c>
      <c r="E372" s="9">
        <v>59</v>
      </c>
      <c r="F372" s="9">
        <v>59</v>
      </c>
      <c r="G372" s="9">
        <v>60</v>
      </c>
      <c r="H372" s="9">
        <v>44</v>
      </c>
      <c r="I372" s="9">
        <v>24</v>
      </c>
      <c r="J372" s="386">
        <v>42</v>
      </c>
      <c r="K372" s="405">
        <v>98</v>
      </c>
      <c r="L372" s="405">
        <v>68</v>
      </c>
      <c r="M372" s="405">
        <v>68</v>
      </c>
      <c r="N372" s="405">
        <v>73</v>
      </c>
      <c r="O372" s="388">
        <v>81</v>
      </c>
      <c r="P372" s="388">
        <v>53</v>
      </c>
      <c r="Q372" s="388">
        <v>63</v>
      </c>
      <c r="R372" s="389">
        <v>31</v>
      </c>
      <c r="S372" s="390">
        <f t="shared" si="5"/>
        <v>47</v>
      </c>
      <c r="T372" s="1172">
        <f>IF(P372+Q372+R372=0,"",S372/$S$548*100)</f>
        <v>0.10390529143223495</v>
      </c>
    </row>
    <row r="373" spans="1:20" ht="13.5" customHeight="1">
      <c r="A373" s="1226" t="s">
        <v>817</v>
      </c>
      <c r="B373" s="1228" t="s">
        <v>570</v>
      </c>
      <c r="C373" s="6" t="s">
        <v>221</v>
      </c>
      <c r="D373" s="9">
        <v>37</v>
      </c>
      <c r="E373" s="9">
        <v>44</v>
      </c>
      <c r="F373" s="9">
        <v>73</v>
      </c>
      <c r="G373" s="9">
        <v>109</v>
      </c>
      <c r="H373" s="9">
        <v>101</v>
      </c>
      <c r="I373" s="9">
        <v>97</v>
      </c>
      <c r="J373" s="386">
        <v>96</v>
      </c>
      <c r="K373" s="405">
        <v>121</v>
      </c>
      <c r="L373" s="405">
        <v>193</v>
      </c>
      <c r="M373" s="405">
        <v>155</v>
      </c>
      <c r="N373" s="405">
        <v>152</v>
      </c>
      <c r="O373" s="388">
        <v>124</v>
      </c>
      <c r="P373" s="388">
        <v>127</v>
      </c>
      <c r="Q373" s="388">
        <v>178</v>
      </c>
      <c r="R373" s="389">
        <v>136</v>
      </c>
      <c r="S373" s="390">
        <f t="shared" si="5"/>
        <v>157</v>
      </c>
      <c r="T373" s="1172">
        <f>IF(P373+Q373+R373=0,"",S373/$S$547*100)</f>
        <v>0.21246219323233484</v>
      </c>
    </row>
    <row r="374" spans="1:20" ht="13.5" customHeight="1">
      <c r="A374" s="1227"/>
      <c r="B374" s="1229"/>
      <c r="C374" s="8" t="s">
        <v>222</v>
      </c>
      <c r="D374" s="9">
        <v>37</v>
      </c>
      <c r="E374" s="9">
        <v>44</v>
      </c>
      <c r="F374" s="9">
        <v>73</v>
      </c>
      <c r="G374" s="9">
        <v>109</v>
      </c>
      <c r="H374" s="9">
        <v>101</v>
      </c>
      <c r="I374" s="9">
        <v>97</v>
      </c>
      <c r="J374" s="386">
        <v>96</v>
      </c>
      <c r="K374" s="405">
        <v>121</v>
      </c>
      <c r="L374" s="405">
        <v>194</v>
      </c>
      <c r="M374" s="405">
        <v>156</v>
      </c>
      <c r="N374" s="405">
        <v>152</v>
      </c>
      <c r="O374" s="388">
        <v>123</v>
      </c>
      <c r="P374" s="388">
        <v>127</v>
      </c>
      <c r="Q374" s="388">
        <v>178</v>
      </c>
      <c r="R374" s="389">
        <v>136</v>
      </c>
      <c r="S374" s="390">
        <f t="shared" si="5"/>
        <v>157</v>
      </c>
      <c r="T374" s="1172">
        <f>IF(P374+Q374+R374=0,"",S374/$S$548*100)</f>
        <v>0.3470878884012955</v>
      </c>
    </row>
    <row r="375" spans="1:20" ht="13.5" customHeight="1" hidden="1">
      <c r="A375" s="1226" t="s">
        <v>818</v>
      </c>
      <c r="B375" s="1228" t="s">
        <v>571</v>
      </c>
      <c r="C375" s="6" t="s">
        <v>221</v>
      </c>
      <c r="D375" s="9">
        <v>0</v>
      </c>
      <c r="E375" s="9">
        <v>0</v>
      </c>
      <c r="F375" s="9">
        <v>0</v>
      </c>
      <c r="G375" s="9">
        <v>2</v>
      </c>
      <c r="H375" s="9">
        <v>0</v>
      </c>
      <c r="I375" s="9">
        <v>0</v>
      </c>
      <c r="J375" s="386">
        <v>0</v>
      </c>
      <c r="K375" s="405"/>
      <c r="L375" s="405"/>
      <c r="M375" s="405"/>
      <c r="N375" s="405"/>
      <c r="O375" s="388">
        <v>0</v>
      </c>
      <c r="P375" s="388">
        <v>0</v>
      </c>
      <c r="Q375" s="388"/>
      <c r="R375" s="389"/>
      <c r="S375" s="390" t="e">
        <f t="shared" si="5"/>
        <v>#DIV/0!</v>
      </c>
      <c r="T375" s="1172">
        <f>IF(P375+Q375+R375=0,"",S375/$S$547*100)</f>
      </c>
    </row>
    <row r="376" spans="1:20" ht="13.5" customHeight="1" hidden="1">
      <c r="A376" s="1227"/>
      <c r="B376" s="1229"/>
      <c r="C376" s="8" t="s">
        <v>222</v>
      </c>
      <c r="D376" s="9">
        <v>0</v>
      </c>
      <c r="E376" s="9">
        <v>0</v>
      </c>
      <c r="F376" s="9">
        <v>0</v>
      </c>
      <c r="G376" s="9">
        <v>2</v>
      </c>
      <c r="H376" s="9">
        <v>0</v>
      </c>
      <c r="I376" s="9">
        <v>0</v>
      </c>
      <c r="J376" s="386">
        <v>0</v>
      </c>
      <c r="K376" s="405"/>
      <c r="L376" s="405"/>
      <c r="M376" s="405"/>
      <c r="N376" s="405"/>
      <c r="O376" s="388">
        <v>0</v>
      </c>
      <c r="P376" s="388">
        <v>0</v>
      </c>
      <c r="Q376" s="388"/>
      <c r="R376" s="389"/>
      <c r="S376" s="390" t="e">
        <f t="shared" si="5"/>
        <v>#DIV/0!</v>
      </c>
      <c r="T376" s="1172">
        <f>IF(P376+Q376+R376=0,"",S376/$S$548*100)</f>
      </c>
    </row>
    <row r="377" spans="1:20" ht="13.5" customHeight="1" hidden="1">
      <c r="A377" s="1226" t="s">
        <v>819</v>
      </c>
      <c r="B377" s="1228" t="s">
        <v>572</v>
      </c>
      <c r="C377" s="6" t="s">
        <v>221</v>
      </c>
      <c r="D377" s="9">
        <v>0</v>
      </c>
      <c r="E377" s="9">
        <v>1</v>
      </c>
      <c r="F377" s="9">
        <v>0</v>
      </c>
      <c r="G377" s="9">
        <v>0</v>
      </c>
      <c r="H377" s="9">
        <v>0</v>
      </c>
      <c r="I377" s="9">
        <v>0</v>
      </c>
      <c r="J377" s="386">
        <v>0</v>
      </c>
      <c r="K377" s="405"/>
      <c r="L377" s="405"/>
      <c r="M377" s="405"/>
      <c r="N377" s="405"/>
      <c r="O377" s="388">
        <v>1</v>
      </c>
      <c r="P377" s="388">
        <v>0</v>
      </c>
      <c r="Q377" s="388"/>
      <c r="R377" s="389"/>
      <c r="S377" s="390" t="e">
        <f t="shared" si="5"/>
        <v>#DIV/0!</v>
      </c>
      <c r="T377" s="1172">
        <f>IF(P377+Q377+R377=0,"",S377/$S$547*100)</f>
      </c>
    </row>
    <row r="378" spans="1:20" ht="13.5" customHeight="1" hidden="1">
      <c r="A378" s="1227"/>
      <c r="B378" s="1229"/>
      <c r="C378" s="8" t="s">
        <v>222</v>
      </c>
      <c r="D378" s="9">
        <v>0</v>
      </c>
      <c r="E378" s="9">
        <v>1</v>
      </c>
      <c r="F378" s="9">
        <v>0</v>
      </c>
      <c r="G378" s="9">
        <v>0</v>
      </c>
      <c r="H378" s="9">
        <v>0</v>
      </c>
      <c r="I378" s="9">
        <v>0</v>
      </c>
      <c r="J378" s="386">
        <v>0</v>
      </c>
      <c r="K378" s="405"/>
      <c r="L378" s="405"/>
      <c r="M378" s="405"/>
      <c r="N378" s="405"/>
      <c r="O378" s="388">
        <v>1</v>
      </c>
      <c r="P378" s="388">
        <v>0</v>
      </c>
      <c r="Q378" s="388"/>
      <c r="R378" s="389"/>
      <c r="S378" s="390" t="e">
        <f t="shared" si="5"/>
        <v>#DIV/0!</v>
      </c>
      <c r="T378" s="1172">
        <f>IF(P378+Q378+R378=0,"",S378/$S$548*100)</f>
      </c>
    </row>
    <row r="379" spans="1:20" ht="13.5" customHeight="1" hidden="1">
      <c r="A379" s="1226" t="s">
        <v>820</v>
      </c>
      <c r="B379" s="1228" t="s">
        <v>573</v>
      </c>
      <c r="C379" s="6" t="s">
        <v>221</v>
      </c>
      <c r="D379" s="9">
        <v>1</v>
      </c>
      <c r="E379" s="9">
        <v>1</v>
      </c>
      <c r="F379" s="9">
        <v>1</v>
      </c>
      <c r="G379" s="9">
        <v>1</v>
      </c>
      <c r="H379" s="9">
        <v>15</v>
      </c>
      <c r="I379" s="9">
        <v>0</v>
      </c>
      <c r="J379" s="386">
        <v>0</v>
      </c>
      <c r="K379" s="405">
        <v>1</v>
      </c>
      <c r="L379" s="405"/>
      <c r="M379" s="405">
        <v>1</v>
      </c>
      <c r="N379" s="405"/>
      <c r="O379" s="388">
        <v>0</v>
      </c>
      <c r="P379" s="388">
        <v>0</v>
      </c>
      <c r="Q379" s="388"/>
      <c r="R379" s="389"/>
      <c r="S379" s="390" t="e">
        <f t="shared" si="5"/>
        <v>#DIV/0!</v>
      </c>
      <c r="T379" s="1172">
        <f>IF(P379+Q379+R379=0,"",S379/$S$547*100)</f>
      </c>
    </row>
    <row r="380" spans="1:20" ht="13.5" customHeight="1" hidden="1">
      <c r="A380" s="1227"/>
      <c r="B380" s="1229"/>
      <c r="C380" s="8" t="s">
        <v>222</v>
      </c>
      <c r="D380" s="9">
        <v>1</v>
      </c>
      <c r="E380" s="9">
        <v>1</v>
      </c>
      <c r="F380" s="9">
        <v>1</v>
      </c>
      <c r="G380" s="9">
        <v>1</v>
      </c>
      <c r="H380" s="9">
        <v>15</v>
      </c>
      <c r="I380" s="9">
        <v>0</v>
      </c>
      <c r="J380" s="386">
        <v>0</v>
      </c>
      <c r="K380" s="405">
        <v>1</v>
      </c>
      <c r="L380" s="405"/>
      <c r="M380" s="405">
        <v>1</v>
      </c>
      <c r="N380" s="405"/>
      <c r="O380" s="388">
        <v>0</v>
      </c>
      <c r="P380" s="388">
        <v>0</v>
      </c>
      <c r="Q380" s="388"/>
      <c r="R380" s="389"/>
      <c r="S380" s="390" t="e">
        <f t="shared" si="5"/>
        <v>#DIV/0!</v>
      </c>
      <c r="T380" s="1172">
        <f>IF(P380+Q380+R380=0,"",S380/$S$548*100)</f>
      </c>
    </row>
    <row r="381" spans="1:20" ht="13.5" customHeight="1">
      <c r="A381" s="1226" t="s">
        <v>821</v>
      </c>
      <c r="B381" s="1228" t="s">
        <v>574</v>
      </c>
      <c r="C381" s="6" t="s">
        <v>221</v>
      </c>
      <c r="D381" s="9">
        <v>57</v>
      </c>
      <c r="E381" s="9">
        <v>27</v>
      </c>
      <c r="F381" s="9">
        <v>34</v>
      </c>
      <c r="G381" s="9">
        <v>33</v>
      </c>
      <c r="H381" s="9">
        <v>28</v>
      </c>
      <c r="I381" s="9">
        <v>27</v>
      </c>
      <c r="J381" s="386">
        <v>28</v>
      </c>
      <c r="K381" s="405">
        <v>19</v>
      </c>
      <c r="L381" s="405">
        <v>17</v>
      </c>
      <c r="M381" s="405">
        <v>18</v>
      </c>
      <c r="N381" s="405">
        <v>14</v>
      </c>
      <c r="O381" s="388">
        <v>6</v>
      </c>
      <c r="P381" s="388">
        <v>25</v>
      </c>
      <c r="Q381" s="388">
        <v>36</v>
      </c>
      <c r="R381" s="389">
        <v>14</v>
      </c>
      <c r="S381" s="390">
        <f t="shared" si="5"/>
        <v>25</v>
      </c>
      <c r="T381" s="1172">
        <f>IF(P381+Q381+R381=0,"",S381/$S$547*100)</f>
        <v>0.03383155943190046</v>
      </c>
    </row>
    <row r="382" spans="1:20" ht="13.5" customHeight="1">
      <c r="A382" s="1227"/>
      <c r="B382" s="1229"/>
      <c r="C382" s="8" t="s">
        <v>222</v>
      </c>
      <c r="D382" s="9">
        <v>57</v>
      </c>
      <c r="E382" s="9">
        <v>27</v>
      </c>
      <c r="F382" s="9">
        <v>33</v>
      </c>
      <c r="G382" s="9">
        <v>33</v>
      </c>
      <c r="H382" s="9">
        <v>28</v>
      </c>
      <c r="I382" s="9">
        <v>27</v>
      </c>
      <c r="J382" s="386">
        <v>28</v>
      </c>
      <c r="K382" s="405">
        <v>19</v>
      </c>
      <c r="L382" s="405">
        <v>17</v>
      </c>
      <c r="M382" s="405">
        <v>18</v>
      </c>
      <c r="N382" s="405">
        <v>14</v>
      </c>
      <c r="O382" s="388">
        <v>6</v>
      </c>
      <c r="P382" s="388">
        <v>25</v>
      </c>
      <c r="Q382" s="388">
        <v>37</v>
      </c>
      <c r="R382" s="389">
        <v>14</v>
      </c>
      <c r="S382" s="390">
        <f t="shared" si="5"/>
        <v>25.5</v>
      </c>
      <c r="T382" s="1172">
        <f>IF(P382+Q382+R382=0,"",S382/$S$548*100)</f>
        <v>0.05637414747919131</v>
      </c>
    </row>
    <row r="383" spans="1:20" ht="13.5" customHeight="1">
      <c r="A383" s="1226" t="s">
        <v>822</v>
      </c>
      <c r="B383" s="1228" t="s">
        <v>575</v>
      </c>
      <c r="C383" s="6" t="s">
        <v>221</v>
      </c>
      <c r="D383" s="9">
        <v>306</v>
      </c>
      <c r="E383" s="9">
        <v>587</v>
      </c>
      <c r="F383" s="9">
        <v>932</v>
      </c>
      <c r="G383" s="9">
        <v>857</v>
      </c>
      <c r="H383" s="9">
        <v>643</v>
      </c>
      <c r="I383" s="9">
        <v>495</v>
      </c>
      <c r="J383" s="386">
        <v>361</v>
      </c>
      <c r="K383" s="405">
        <v>472</v>
      </c>
      <c r="L383" s="405">
        <v>409</v>
      </c>
      <c r="M383" s="405">
        <v>398</v>
      </c>
      <c r="N383" s="405">
        <v>483</v>
      </c>
      <c r="O383" s="388">
        <v>392</v>
      </c>
      <c r="P383" s="388">
        <v>420</v>
      </c>
      <c r="Q383" s="388">
        <v>497</v>
      </c>
      <c r="R383" s="389">
        <v>445</v>
      </c>
      <c r="S383" s="390">
        <f t="shared" si="5"/>
        <v>471</v>
      </c>
      <c r="T383" s="1172">
        <f>IF(P383+Q383+R383=0,"",S383/$S$547*100)</f>
        <v>0.6373865796970046</v>
      </c>
    </row>
    <row r="384" spans="1:20" ht="13.5" customHeight="1">
      <c r="A384" s="1227"/>
      <c r="B384" s="1229"/>
      <c r="C384" s="8" t="s">
        <v>222</v>
      </c>
      <c r="D384" s="9">
        <v>305</v>
      </c>
      <c r="E384" s="9">
        <v>587</v>
      </c>
      <c r="F384" s="9">
        <v>931</v>
      </c>
      <c r="G384" s="9">
        <v>857</v>
      </c>
      <c r="H384" s="9">
        <v>644</v>
      </c>
      <c r="I384" s="9">
        <v>495</v>
      </c>
      <c r="J384" s="386">
        <v>361</v>
      </c>
      <c r="K384" s="405">
        <v>472</v>
      </c>
      <c r="L384" s="405">
        <v>411</v>
      </c>
      <c r="M384" s="405">
        <v>398</v>
      </c>
      <c r="N384" s="405">
        <v>483</v>
      </c>
      <c r="O384" s="388">
        <v>395</v>
      </c>
      <c r="P384" s="388">
        <v>420</v>
      </c>
      <c r="Q384" s="388">
        <v>498</v>
      </c>
      <c r="R384" s="389">
        <v>442</v>
      </c>
      <c r="S384" s="390">
        <f t="shared" si="5"/>
        <v>470</v>
      </c>
      <c r="T384" s="1172">
        <f>IF(P384+Q384+R384=0,"",S384/$S$548*100)</f>
        <v>1.0390529143223497</v>
      </c>
    </row>
    <row r="385" spans="1:20" ht="13.5" customHeight="1">
      <c r="A385" s="1226" t="s">
        <v>823</v>
      </c>
      <c r="B385" s="1228" t="s">
        <v>576</v>
      </c>
      <c r="C385" s="6" t="s">
        <v>221</v>
      </c>
      <c r="D385" s="9">
        <v>623</v>
      </c>
      <c r="E385" s="9">
        <v>1373</v>
      </c>
      <c r="F385" s="9">
        <v>1247</v>
      </c>
      <c r="G385" s="9">
        <v>1343</v>
      </c>
      <c r="H385" s="9">
        <v>958</v>
      </c>
      <c r="I385" s="9">
        <v>648</v>
      </c>
      <c r="J385" s="386">
        <v>493</v>
      </c>
      <c r="K385" s="405">
        <v>521</v>
      </c>
      <c r="L385" s="405">
        <v>472</v>
      </c>
      <c r="M385" s="405">
        <v>507</v>
      </c>
      <c r="N385" s="405">
        <v>572</v>
      </c>
      <c r="O385" s="388">
        <v>616</v>
      </c>
      <c r="P385" s="388">
        <v>624</v>
      </c>
      <c r="Q385" s="388">
        <v>688</v>
      </c>
      <c r="R385" s="389">
        <v>491</v>
      </c>
      <c r="S385" s="390">
        <f t="shared" si="5"/>
        <v>589.5</v>
      </c>
      <c r="T385" s="1172">
        <f>IF(P385+Q385+R385=0,"",S385/$S$547*100)</f>
        <v>0.7977481714042127</v>
      </c>
    </row>
    <row r="386" spans="1:20" ht="13.5" customHeight="1">
      <c r="A386" s="1227"/>
      <c r="B386" s="1229"/>
      <c r="C386" s="8" t="s">
        <v>222</v>
      </c>
      <c r="D386" s="9">
        <v>622</v>
      </c>
      <c r="E386" s="9">
        <v>1372</v>
      </c>
      <c r="F386" s="9">
        <v>1239</v>
      </c>
      <c r="G386" s="9">
        <v>1338</v>
      </c>
      <c r="H386" s="9">
        <v>961</v>
      </c>
      <c r="I386" s="9">
        <v>648</v>
      </c>
      <c r="J386" s="386">
        <v>494</v>
      </c>
      <c r="K386" s="405">
        <v>534</v>
      </c>
      <c r="L386" s="405">
        <v>473</v>
      </c>
      <c r="M386" s="405">
        <v>510</v>
      </c>
      <c r="N386" s="405">
        <v>572</v>
      </c>
      <c r="O386" s="388">
        <v>613</v>
      </c>
      <c r="P386" s="388">
        <v>626</v>
      </c>
      <c r="Q386" s="388">
        <v>687</v>
      </c>
      <c r="R386" s="389">
        <v>493</v>
      </c>
      <c r="S386" s="390">
        <f t="shared" si="5"/>
        <v>590</v>
      </c>
      <c r="T386" s="1172">
        <f>IF(P386+Q386+R386=0,"",S386/$S$548*100)</f>
        <v>1.3043430201067792</v>
      </c>
    </row>
    <row r="387" spans="1:20" ht="13.5" customHeight="1">
      <c r="A387" s="1226" t="s">
        <v>824</v>
      </c>
      <c r="B387" s="1228" t="s">
        <v>577</v>
      </c>
      <c r="C387" s="6" t="s">
        <v>221</v>
      </c>
      <c r="D387" s="9">
        <v>34</v>
      </c>
      <c r="E387" s="9">
        <v>65</v>
      </c>
      <c r="F387" s="9">
        <v>93</v>
      </c>
      <c r="G387" s="9">
        <v>72</v>
      </c>
      <c r="H387" s="9">
        <v>88</v>
      </c>
      <c r="I387" s="9">
        <v>30</v>
      </c>
      <c r="J387" s="386">
        <v>12</v>
      </c>
      <c r="K387" s="405">
        <v>31</v>
      </c>
      <c r="L387" s="405">
        <v>24</v>
      </c>
      <c r="M387" s="405">
        <v>22</v>
      </c>
      <c r="N387" s="405">
        <v>12</v>
      </c>
      <c r="O387" s="388">
        <v>12</v>
      </c>
      <c r="P387" s="388">
        <v>24</v>
      </c>
      <c r="Q387" s="388">
        <v>12</v>
      </c>
      <c r="R387" s="389">
        <v>11</v>
      </c>
      <c r="S387" s="390">
        <f t="shared" si="5"/>
        <v>11.5</v>
      </c>
      <c r="T387" s="1172">
        <f>IF(P387+Q387+R387=0,"",S387/$S$547*100)</f>
        <v>0.015562517338674208</v>
      </c>
    </row>
    <row r="388" spans="1:20" ht="13.5" customHeight="1">
      <c r="A388" s="1227"/>
      <c r="B388" s="1229"/>
      <c r="C388" s="8" t="s">
        <v>222</v>
      </c>
      <c r="D388" s="9">
        <v>34</v>
      </c>
      <c r="E388" s="9">
        <v>65</v>
      </c>
      <c r="F388" s="9">
        <v>93</v>
      </c>
      <c r="G388" s="9">
        <v>72</v>
      </c>
      <c r="H388" s="9">
        <v>88</v>
      </c>
      <c r="I388" s="9">
        <v>30</v>
      </c>
      <c r="J388" s="386">
        <v>12</v>
      </c>
      <c r="K388" s="405">
        <v>31</v>
      </c>
      <c r="L388" s="405">
        <v>24</v>
      </c>
      <c r="M388" s="405">
        <v>22</v>
      </c>
      <c r="N388" s="405">
        <v>12</v>
      </c>
      <c r="O388" s="388">
        <v>12</v>
      </c>
      <c r="P388" s="388">
        <v>24</v>
      </c>
      <c r="Q388" s="388">
        <v>12</v>
      </c>
      <c r="R388" s="389">
        <v>11</v>
      </c>
      <c r="S388" s="390">
        <f t="shared" si="5"/>
        <v>11.5</v>
      </c>
      <c r="T388" s="1172">
        <f>IF(P388+Q388+R388=0,"",S388/$S$548*100)</f>
        <v>0.02542363513767451</v>
      </c>
    </row>
    <row r="389" spans="1:20" ht="13.5" customHeight="1">
      <c r="A389" s="1226" t="s">
        <v>217</v>
      </c>
      <c r="B389" s="1228" t="s">
        <v>550</v>
      </c>
      <c r="C389" s="6" t="s">
        <v>221</v>
      </c>
      <c r="D389" s="9"/>
      <c r="E389" s="9"/>
      <c r="F389" s="9"/>
      <c r="G389" s="9"/>
      <c r="H389" s="9"/>
      <c r="I389" s="9"/>
      <c r="J389" s="386"/>
      <c r="K389" s="405"/>
      <c r="L389" s="405"/>
      <c r="M389" s="405"/>
      <c r="N389" s="405">
        <v>2</v>
      </c>
      <c r="O389" s="388">
        <v>0</v>
      </c>
      <c r="P389" s="388">
        <v>2</v>
      </c>
      <c r="Q389" s="388">
        <v>4</v>
      </c>
      <c r="R389" s="389">
        <v>4</v>
      </c>
      <c r="S389" s="390">
        <f aca="true" t="shared" si="6" ref="S389:S452">AVERAGE(Q389:R389)</f>
        <v>4</v>
      </c>
      <c r="T389" s="1172">
        <f>IF(P389+Q389+R389=0,"",S389/$S$547*100)</f>
        <v>0.005413049509104073</v>
      </c>
    </row>
    <row r="390" spans="1:20" ht="13.5" customHeight="1">
      <c r="A390" s="1227"/>
      <c r="B390" s="1229"/>
      <c r="C390" s="8" t="s">
        <v>222</v>
      </c>
      <c r="D390" s="9"/>
      <c r="E390" s="9"/>
      <c r="F390" s="9"/>
      <c r="G390" s="9"/>
      <c r="H390" s="9"/>
      <c r="I390" s="9"/>
      <c r="J390" s="386"/>
      <c r="K390" s="405"/>
      <c r="L390" s="405"/>
      <c r="M390" s="405"/>
      <c r="N390" s="405">
        <v>2</v>
      </c>
      <c r="O390" s="388">
        <v>0</v>
      </c>
      <c r="P390" s="388">
        <v>2</v>
      </c>
      <c r="Q390" s="388">
        <v>4</v>
      </c>
      <c r="R390" s="389">
        <v>4</v>
      </c>
      <c r="S390" s="390">
        <f t="shared" si="6"/>
        <v>4</v>
      </c>
      <c r="T390" s="1172">
        <f>IF(P390+Q390+R390=0,"",S390/$S$548*100)</f>
        <v>0.008843003526147657</v>
      </c>
    </row>
    <row r="391" spans="1:20" ht="13.5" customHeight="1">
      <c r="A391" s="1226" t="s">
        <v>218</v>
      </c>
      <c r="B391" s="1253" t="s">
        <v>549</v>
      </c>
      <c r="C391" s="6" t="s">
        <v>221</v>
      </c>
      <c r="D391" s="9"/>
      <c r="E391" s="9"/>
      <c r="F391" s="9"/>
      <c r="G391" s="9"/>
      <c r="H391" s="9"/>
      <c r="I391" s="9"/>
      <c r="J391" s="386"/>
      <c r="K391" s="405"/>
      <c r="L391" s="405"/>
      <c r="M391" s="405"/>
      <c r="N391" s="405">
        <v>1</v>
      </c>
      <c r="O391" s="388">
        <v>0</v>
      </c>
      <c r="P391" s="388">
        <v>2</v>
      </c>
      <c r="Q391" s="388">
        <v>1</v>
      </c>
      <c r="R391" s="389">
        <v>4</v>
      </c>
      <c r="S391" s="390">
        <f t="shared" si="6"/>
        <v>2.5</v>
      </c>
      <c r="T391" s="1172">
        <f>IF(P391+Q391+R391=0,"",S391/$S$547*100)</f>
        <v>0.0033831559431900453</v>
      </c>
    </row>
    <row r="392" spans="1:20" ht="13.5" customHeight="1">
      <c r="A392" s="1227"/>
      <c r="B392" s="1254"/>
      <c r="C392" s="8" t="s">
        <v>222</v>
      </c>
      <c r="D392" s="9"/>
      <c r="E392" s="9"/>
      <c r="F392" s="9"/>
      <c r="G392" s="9"/>
      <c r="H392" s="9"/>
      <c r="I392" s="9"/>
      <c r="J392" s="386"/>
      <c r="K392" s="405"/>
      <c r="L392" s="405"/>
      <c r="M392" s="405"/>
      <c r="N392" s="405">
        <v>1</v>
      </c>
      <c r="O392" s="388">
        <v>0</v>
      </c>
      <c r="P392" s="388">
        <v>2</v>
      </c>
      <c r="Q392" s="388">
        <v>1</v>
      </c>
      <c r="R392" s="389">
        <v>4</v>
      </c>
      <c r="S392" s="390">
        <f t="shared" si="6"/>
        <v>2.5</v>
      </c>
      <c r="T392" s="1172">
        <f>IF(P392+Q392+R392=0,"",S392/$S$548*100)</f>
        <v>0.0055268772038422845</v>
      </c>
    </row>
    <row r="393" spans="1:20" ht="15" customHeight="1">
      <c r="A393" s="1226" t="s">
        <v>825</v>
      </c>
      <c r="B393" s="1228" t="s">
        <v>578</v>
      </c>
      <c r="C393" s="6" t="s">
        <v>221</v>
      </c>
      <c r="D393" s="9">
        <v>3</v>
      </c>
      <c r="E393" s="9">
        <v>2</v>
      </c>
      <c r="F393" s="9">
        <v>0</v>
      </c>
      <c r="G393" s="9">
        <v>0</v>
      </c>
      <c r="H393" s="9">
        <v>0</v>
      </c>
      <c r="I393" s="9">
        <v>0</v>
      </c>
      <c r="J393" s="386">
        <v>0</v>
      </c>
      <c r="K393" s="405"/>
      <c r="L393" s="405">
        <v>1</v>
      </c>
      <c r="M393" s="405">
        <v>1</v>
      </c>
      <c r="N393" s="405"/>
      <c r="O393" s="388">
        <v>1</v>
      </c>
      <c r="P393" s="388">
        <v>0</v>
      </c>
      <c r="Q393" s="388">
        <v>2</v>
      </c>
      <c r="R393" s="389">
        <v>1</v>
      </c>
      <c r="S393" s="390">
        <f t="shared" si="6"/>
        <v>1.5</v>
      </c>
      <c r="T393" s="1172">
        <f>IF(P393+Q393+R393=0,"",S393/$S$547*100)</f>
        <v>0.002029893565914027</v>
      </c>
    </row>
    <row r="394" spans="1:20" ht="13.5" customHeight="1">
      <c r="A394" s="1227"/>
      <c r="B394" s="1229"/>
      <c r="C394" s="8" t="s">
        <v>222</v>
      </c>
      <c r="D394" s="9">
        <v>3</v>
      </c>
      <c r="E394" s="9">
        <v>2</v>
      </c>
      <c r="F394" s="9">
        <v>0</v>
      </c>
      <c r="G394" s="9">
        <v>0</v>
      </c>
      <c r="H394" s="9">
        <v>0</v>
      </c>
      <c r="I394" s="9">
        <v>0</v>
      </c>
      <c r="J394" s="386">
        <v>0</v>
      </c>
      <c r="K394" s="405"/>
      <c r="L394" s="405">
        <v>1</v>
      </c>
      <c r="M394" s="405">
        <v>1</v>
      </c>
      <c r="N394" s="405"/>
      <c r="O394" s="388">
        <v>1</v>
      </c>
      <c r="P394" s="388">
        <v>0</v>
      </c>
      <c r="Q394" s="388">
        <v>2</v>
      </c>
      <c r="R394" s="389">
        <v>1</v>
      </c>
      <c r="S394" s="390">
        <f t="shared" si="6"/>
        <v>1.5</v>
      </c>
      <c r="T394" s="1172">
        <f>IF(P394+Q394+R394=0,"",S394/$S$548*100)</f>
        <v>0.0033161263223053707</v>
      </c>
    </row>
    <row r="395" spans="1:20" ht="13.5" customHeight="1">
      <c r="A395" s="1226" t="s">
        <v>826</v>
      </c>
      <c r="B395" s="1228" t="s">
        <v>579</v>
      </c>
      <c r="C395" s="6" t="s">
        <v>221</v>
      </c>
      <c r="D395" s="9">
        <v>3</v>
      </c>
      <c r="E395" s="9">
        <v>5</v>
      </c>
      <c r="F395" s="9">
        <v>1</v>
      </c>
      <c r="G395" s="9">
        <v>2</v>
      </c>
      <c r="H395" s="9">
        <v>1</v>
      </c>
      <c r="I395" s="9">
        <v>0</v>
      </c>
      <c r="J395" s="386">
        <v>1</v>
      </c>
      <c r="K395" s="405">
        <v>1</v>
      </c>
      <c r="L395" s="405"/>
      <c r="M395" s="405"/>
      <c r="N395" s="405">
        <v>2</v>
      </c>
      <c r="O395" s="388">
        <v>2</v>
      </c>
      <c r="P395" s="388">
        <v>2</v>
      </c>
      <c r="Q395" s="388">
        <v>3</v>
      </c>
      <c r="R395" s="389">
        <v>1</v>
      </c>
      <c r="S395" s="390">
        <f t="shared" si="6"/>
        <v>2</v>
      </c>
      <c r="T395" s="1172">
        <f>IF(P395+Q395+R395=0,"",S395/$S$547*100)</f>
        <v>0.0027065247545520364</v>
      </c>
    </row>
    <row r="396" spans="1:20" ht="13.5" customHeight="1">
      <c r="A396" s="1227"/>
      <c r="B396" s="1229"/>
      <c r="C396" s="8" t="s">
        <v>222</v>
      </c>
      <c r="D396" s="9">
        <v>3</v>
      </c>
      <c r="E396" s="9">
        <v>5</v>
      </c>
      <c r="F396" s="9">
        <v>1</v>
      </c>
      <c r="G396" s="9">
        <v>2</v>
      </c>
      <c r="H396" s="9">
        <v>1</v>
      </c>
      <c r="I396" s="9">
        <v>0</v>
      </c>
      <c r="J396" s="386">
        <v>1</v>
      </c>
      <c r="K396" s="405">
        <v>1</v>
      </c>
      <c r="L396" s="405"/>
      <c r="M396" s="405"/>
      <c r="N396" s="405">
        <v>2</v>
      </c>
      <c r="O396" s="388">
        <v>2</v>
      </c>
      <c r="P396" s="388">
        <v>2</v>
      </c>
      <c r="Q396" s="388">
        <v>3</v>
      </c>
      <c r="R396" s="389">
        <v>1</v>
      </c>
      <c r="S396" s="390">
        <f t="shared" si="6"/>
        <v>2</v>
      </c>
      <c r="T396" s="1172">
        <f>IF(P396+Q396+R396=0,"",S396/$S$548*100)</f>
        <v>0.0044215017630738285</v>
      </c>
    </row>
    <row r="397" spans="1:20" ht="13.5" customHeight="1">
      <c r="A397" s="1226" t="s">
        <v>827</v>
      </c>
      <c r="B397" s="1228" t="s">
        <v>580</v>
      </c>
      <c r="C397" s="6" t="s">
        <v>221</v>
      </c>
      <c r="D397" s="9">
        <v>135</v>
      </c>
      <c r="E397" s="9">
        <v>355</v>
      </c>
      <c r="F397" s="9">
        <v>677</v>
      </c>
      <c r="G397" s="9">
        <v>429</v>
      </c>
      <c r="H397" s="9">
        <v>344</v>
      </c>
      <c r="I397" s="9">
        <v>275</v>
      </c>
      <c r="J397" s="386">
        <v>309</v>
      </c>
      <c r="K397" s="405">
        <v>280</v>
      </c>
      <c r="L397" s="405">
        <v>315</v>
      </c>
      <c r="M397" s="405">
        <v>241</v>
      </c>
      <c r="N397" s="405">
        <v>271</v>
      </c>
      <c r="O397" s="388">
        <v>262</v>
      </c>
      <c r="P397" s="388">
        <v>218</v>
      </c>
      <c r="Q397" s="388">
        <v>244</v>
      </c>
      <c r="R397" s="389">
        <v>312</v>
      </c>
      <c r="S397" s="390">
        <f t="shared" si="6"/>
        <v>278</v>
      </c>
      <c r="T397" s="1172">
        <f>IF(P397+Q397+R397=0,"",S397/$S$547*100)</f>
        <v>0.37620694088273304</v>
      </c>
    </row>
    <row r="398" spans="1:20" ht="13.5" customHeight="1">
      <c r="A398" s="1227"/>
      <c r="B398" s="1229"/>
      <c r="C398" s="8" t="s">
        <v>222</v>
      </c>
      <c r="D398" s="9">
        <v>137</v>
      </c>
      <c r="E398" s="9">
        <v>353</v>
      </c>
      <c r="F398" s="9">
        <v>677</v>
      </c>
      <c r="G398" s="9">
        <v>429</v>
      </c>
      <c r="H398" s="9">
        <v>344</v>
      </c>
      <c r="I398" s="9">
        <v>270</v>
      </c>
      <c r="J398" s="386">
        <v>310</v>
      </c>
      <c r="K398" s="405">
        <v>280</v>
      </c>
      <c r="L398" s="405">
        <v>312</v>
      </c>
      <c r="M398" s="405">
        <v>242</v>
      </c>
      <c r="N398" s="405">
        <v>270</v>
      </c>
      <c r="O398" s="388">
        <v>263</v>
      </c>
      <c r="P398" s="388">
        <v>217</v>
      </c>
      <c r="Q398" s="388">
        <v>246</v>
      </c>
      <c r="R398" s="389">
        <v>313</v>
      </c>
      <c r="S398" s="390">
        <f t="shared" si="6"/>
        <v>279.5</v>
      </c>
      <c r="T398" s="1172">
        <f>IF(P398+Q398+R398=0,"",S398/$S$548*100)</f>
        <v>0.6179048713895675</v>
      </c>
    </row>
    <row r="399" spans="1:20" ht="13.5" customHeight="1">
      <c r="A399" s="1226" t="s">
        <v>828</v>
      </c>
      <c r="B399" s="1228" t="s">
        <v>581</v>
      </c>
      <c r="C399" s="6" t="s">
        <v>221</v>
      </c>
      <c r="D399" s="9">
        <v>302</v>
      </c>
      <c r="E399" s="9">
        <v>467</v>
      </c>
      <c r="F399" s="9">
        <v>767</v>
      </c>
      <c r="G399" s="9">
        <v>646</v>
      </c>
      <c r="H399" s="9">
        <v>583</v>
      </c>
      <c r="I399" s="9">
        <v>526</v>
      </c>
      <c r="J399" s="386">
        <v>764</v>
      </c>
      <c r="K399" s="405">
        <v>676</v>
      </c>
      <c r="L399" s="405">
        <v>631</v>
      </c>
      <c r="M399" s="405">
        <v>469</v>
      </c>
      <c r="N399" s="405">
        <v>1107</v>
      </c>
      <c r="O399" s="388">
        <v>1294</v>
      </c>
      <c r="P399" s="388">
        <v>804</v>
      </c>
      <c r="Q399" s="388">
        <v>283</v>
      </c>
      <c r="R399" s="389">
        <v>306</v>
      </c>
      <c r="S399" s="390">
        <f t="shared" si="6"/>
        <v>294.5</v>
      </c>
      <c r="T399" s="1172">
        <f>IF(P399+Q399+R399=0,"",S399/$S$547*100)</f>
        <v>0.3985357701077874</v>
      </c>
    </row>
    <row r="400" spans="1:20" ht="13.5" customHeight="1" thickBot="1">
      <c r="A400" s="1227"/>
      <c r="B400" s="1229"/>
      <c r="C400" s="8" t="s">
        <v>222</v>
      </c>
      <c r="D400" s="26">
        <v>302</v>
      </c>
      <c r="E400" s="26">
        <v>465</v>
      </c>
      <c r="F400" s="26">
        <v>766</v>
      </c>
      <c r="G400" s="26">
        <v>645</v>
      </c>
      <c r="H400" s="26">
        <v>576</v>
      </c>
      <c r="I400" s="26">
        <v>516</v>
      </c>
      <c r="J400" s="423">
        <v>756</v>
      </c>
      <c r="K400" s="424">
        <v>674</v>
      </c>
      <c r="L400" s="424">
        <v>621</v>
      </c>
      <c r="M400" s="424">
        <v>465</v>
      </c>
      <c r="N400" s="424">
        <v>1101</v>
      </c>
      <c r="O400" s="425">
        <v>1294</v>
      </c>
      <c r="P400" s="425">
        <v>798</v>
      </c>
      <c r="Q400" s="425">
        <v>284</v>
      </c>
      <c r="R400" s="426">
        <v>303</v>
      </c>
      <c r="S400" s="427">
        <f t="shared" si="6"/>
        <v>293.5</v>
      </c>
      <c r="T400" s="1182">
        <f>IF(P400+Q400+R400=0,"",S400/$S$548*100)</f>
        <v>0.6488553837310842</v>
      </c>
    </row>
    <row r="401" spans="1:20" ht="13.5" customHeight="1">
      <c r="A401" s="1244" t="s">
        <v>582</v>
      </c>
      <c r="B401" s="1245"/>
      <c r="C401" s="286" t="s">
        <v>221</v>
      </c>
      <c r="D401" s="21">
        <v>361</v>
      </c>
      <c r="E401" s="21">
        <v>380</v>
      </c>
      <c r="F401" s="21">
        <v>477</v>
      </c>
      <c r="G401" s="21">
        <v>426</v>
      </c>
      <c r="H401" s="21">
        <v>386</v>
      </c>
      <c r="I401" s="21">
        <v>312</v>
      </c>
      <c r="J401" s="413">
        <v>321</v>
      </c>
      <c r="K401" s="413">
        <v>391</v>
      </c>
      <c r="L401" s="413">
        <v>340</v>
      </c>
      <c r="M401" s="413">
        <v>305</v>
      </c>
      <c r="N401" s="413">
        <v>285</v>
      </c>
      <c r="O401" s="413">
        <v>3714</v>
      </c>
      <c r="P401" s="413">
        <v>3255</v>
      </c>
      <c r="Q401" s="413">
        <v>3040</v>
      </c>
      <c r="R401" s="433">
        <v>3128</v>
      </c>
      <c r="S401" s="456">
        <f t="shared" si="6"/>
        <v>3084</v>
      </c>
      <c r="T401" s="1183">
        <f>IF(P401+Q401+R401=0,"",S401/$S$547*100)</f>
        <v>4.17346117151924</v>
      </c>
    </row>
    <row r="402" spans="1:20" ht="13.5" customHeight="1" thickBot="1">
      <c r="A402" s="1246"/>
      <c r="B402" s="1247"/>
      <c r="C402" s="288" t="s">
        <v>222</v>
      </c>
      <c r="D402" s="22">
        <v>362</v>
      </c>
      <c r="E402" s="22">
        <v>380</v>
      </c>
      <c r="F402" s="22">
        <v>479</v>
      </c>
      <c r="G402" s="22">
        <v>425</v>
      </c>
      <c r="H402" s="22">
        <v>389</v>
      </c>
      <c r="I402" s="22">
        <v>315</v>
      </c>
      <c r="J402" s="418">
        <v>321</v>
      </c>
      <c r="K402" s="418">
        <v>391</v>
      </c>
      <c r="L402" s="418">
        <v>343</v>
      </c>
      <c r="M402" s="418">
        <v>306</v>
      </c>
      <c r="N402" s="418">
        <v>285</v>
      </c>
      <c r="O402" s="418">
        <v>3715</v>
      </c>
      <c r="P402" s="418">
        <v>3257</v>
      </c>
      <c r="Q402" s="418">
        <v>3040</v>
      </c>
      <c r="R402" s="434">
        <v>3126</v>
      </c>
      <c r="S402" s="395">
        <f t="shared" si="6"/>
        <v>3083</v>
      </c>
      <c r="T402" s="1174">
        <f>IF(P402+Q402+R402=0,"",S402/$S$548*100)</f>
        <v>6.815744967778306</v>
      </c>
    </row>
    <row r="403" spans="1:20" ht="13.5" customHeight="1" hidden="1">
      <c r="A403" s="1249" t="s">
        <v>829</v>
      </c>
      <c r="B403" s="1251" t="s">
        <v>583</v>
      </c>
      <c r="C403" s="6" t="s">
        <v>221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1</v>
      </c>
      <c r="J403" s="428">
        <v>1</v>
      </c>
      <c r="K403" s="429">
        <v>2</v>
      </c>
      <c r="L403" s="429">
        <v>2</v>
      </c>
      <c r="M403" s="429">
        <v>1</v>
      </c>
      <c r="N403" s="429"/>
      <c r="O403" s="430">
        <v>0</v>
      </c>
      <c r="P403" s="430">
        <v>0</v>
      </c>
      <c r="Q403" s="430"/>
      <c r="R403" s="431"/>
      <c r="S403" s="432" t="e">
        <f t="shared" si="6"/>
        <v>#DIV/0!</v>
      </c>
      <c r="T403" s="1181">
        <f>IF(P403+Q403+R403=0,"",S403/$S$547*100)</f>
      </c>
    </row>
    <row r="404" spans="1:20" ht="13.5" customHeight="1" hidden="1">
      <c r="A404" s="1250"/>
      <c r="B404" s="1252"/>
      <c r="C404" s="8" t="s">
        <v>222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1</v>
      </c>
      <c r="J404" s="428">
        <v>1</v>
      </c>
      <c r="K404" s="429">
        <v>2</v>
      </c>
      <c r="L404" s="429">
        <v>2</v>
      </c>
      <c r="M404" s="429">
        <v>1</v>
      </c>
      <c r="N404" s="429"/>
      <c r="O404" s="430">
        <v>0</v>
      </c>
      <c r="P404" s="430">
        <v>0</v>
      </c>
      <c r="Q404" s="430"/>
      <c r="R404" s="431"/>
      <c r="S404" s="432" t="e">
        <f t="shared" si="6"/>
        <v>#DIV/0!</v>
      </c>
      <c r="T404" s="1181">
        <f>IF(P404+Q404+R404=0,"",S404/$S$548*100)</f>
      </c>
    </row>
    <row r="405" spans="1:20" ht="13.5" customHeight="1">
      <c r="A405" s="1249" t="s">
        <v>830</v>
      </c>
      <c r="B405" s="1251" t="s">
        <v>584</v>
      </c>
      <c r="C405" s="6" t="s">
        <v>221</v>
      </c>
      <c r="D405" s="9">
        <v>3</v>
      </c>
      <c r="E405" s="9">
        <v>7</v>
      </c>
      <c r="F405" s="9">
        <v>3</v>
      </c>
      <c r="G405" s="9">
        <v>4</v>
      </c>
      <c r="H405" s="9">
        <v>5</v>
      </c>
      <c r="I405" s="9">
        <v>2</v>
      </c>
      <c r="J405" s="386">
        <v>5</v>
      </c>
      <c r="K405" s="405">
        <v>7</v>
      </c>
      <c r="L405" s="405">
        <v>2</v>
      </c>
      <c r="M405" s="405">
        <v>4</v>
      </c>
      <c r="N405" s="405">
        <v>3</v>
      </c>
      <c r="O405" s="388">
        <v>2</v>
      </c>
      <c r="P405" s="388">
        <v>4</v>
      </c>
      <c r="Q405" s="388">
        <v>1</v>
      </c>
      <c r="R405" s="389">
        <v>1</v>
      </c>
      <c r="S405" s="390">
        <f t="shared" si="6"/>
        <v>1</v>
      </c>
      <c r="T405" s="1172">
        <f>IF(P405+Q405+R405=0,"",S405/$S$547*100)</f>
        <v>0.0013532623772760182</v>
      </c>
    </row>
    <row r="406" spans="1:20" ht="13.5" customHeight="1">
      <c r="A406" s="1250"/>
      <c r="B406" s="1252"/>
      <c r="C406" s="8" t="s">
        <v>222</v>
      </c>
      <c r="D406" s="9">
        <v>3</v>
      </c>
      <c r="E406" s="9">
        <v>7</v>
      </c>
      <c r="F406" s="9">
        <v>3</v>
      </c>
      <c r="G406" s="9">
        <v>4</v>
      </c>
      <c r="H406" s="9">
        <v>5</v>
      </c>
      <c r="I406" s="9">
        <v>2</v>
      </c>
      <c r="J406" s="386">
        <v>5</v>
      </c>
      <c r="K406" s="405">
        <v>7</v>
      </c>
      <c r="L406" s="405">
        <v>2</v>
      </c>
      <c r="M406" s="405">
        <v>4</v>
      </c>
      <c r="N406" s="405">
        <v>3</v>
      </c>
      <c r="O406" s="388">
        <v>2</v>
      </c>
      <c r="P406" s="388">
        <v>4</v>
      </c>
      <c r="Q406" s="388">
        <v>1</v>
      </c>
      <c r="R406" s="389">
        <v>1</v>
      </c>
      <c r="S406" s="390">
        <f t="shared" si="6"/>
        <v>1</v>
      </c>
      <c r="T406" s="1172">
        <f>IF(P406+Q406+R406=0,"",S406/$S$548*100)</f>
        <v>0.0022107508815369143</v>
      </c>
    </row>
    <row r="407" spans="1:20" ht="13.5" customHeight="1">
      <c r="A407" s="1249" t="s">
        <v>831</v>
      </c>
      <c r="B407" s="1251" t="s">
        <v>585</v>
      </c>
      <c r="C407" s="6" t="s">
        <v>221</v>
      </c>
      <c r="D407" s="9">
        <v>6</v>
      </c>
      <c r="E407" s="9">
        <v>4</v>
      </c>
      <c r="F407" s="9">
        <v>11</v>
      </c>
      <c r="G407" s="9">
        <v>5</v>
      </c>
      <c r="H407" s="9">
        <v>7</v>
      </c>
      <c r="I407" s="9">
        <v>3</v>
      </c>
      <c r="J407" s="386">
        <v>6</v>
      </c>
      <c r="K407" s="405">
        <v>11</v>
      </c>
      <c r="L407" s="405">
        <v>13</v>
      </c>
      <c r="M407" s="405">
        <v>11</v>
      </c>
      <c r="N407" s="405">
        <v>5</v>
      </c>
      <c r="O407" s="388">
        <v>6</v>
      </c>
      <c r="P407" s="388">
        <v>9</v>
      </c>
      <c r="Q407" s="388">
        <v>8</v>
      </c>
      <c r="R407" s="389">
        <v>11</v>
      </c>
      <c r="S407" s="390">
        <f t="shared" si="6"/>
        <v>9.5</v>
      </c>
      <c r="T407" s="1172">
        <f>IF(P407+Q407+R407=0,"",S407/$S$547*100)</f>
        <v>0.012855992584122174</v>
      </c>
    </row>
    <row r="408" spans="1:20" ht="13.5" customHeight="1">
      <c r="A408" s="1250"/>
      <c r="B408" s="1252"/>
      <c r="C408" s="8" t="s">
        <v>222</v>
      </c>
      <c r="D408" s="9">
        <v>6</v>
      </c>
      <c r="E408" s="9">
        <v>4</v>
      </c>
      <c r="F408" s="9">
        <v>11</v>
      </c>
      <c r="G408" s="9">
        <v>5</v>
      </c>
      <c r="H408" s="9">
        <v>7</v>
      </c>
      <c r="I408" s="9">
        <v>3</v>
      </c>
      <c r="J408" s="386">
        <v>6</v>
      </c>
      <c r="K408" s="405">
        <v>12</v>
      </c>
      <c r="L408" s="405">
        <v>13</v>
      </c>
      <c r="M408" s="405">
        <v>11</v>
      </c>
      <c r="N408" s="405">
        <v>5</v>
      </c>
      <c r="O408" s="388">
        <v>6</v>
      </c>
      <c r="P408" s="388">
        <v>9</v>
      </c>
      <c r="Q408" s="388">
        <v>8</v>
      </c>
      <c r="R408" s="389">
        <v>11</v>
      </c>
      <c r="S408" s="390">
        <f t="shared" si="6"/>
        <v>9.5</v>
      </c>
      <c r="T408" s="1172">
        <f>IF(P408+Q408+R408=0,"",S408/$S$548*100)</f>
        <v>0.021002133374600683</v>
      </c>
    </row>
    <row r="409" spans="1:20" ht="13.5" customHeight="1">
      <c r="A409" s="1249" t="s">
        <v>832</v>
      </c>
      <c r="B409" s="1251" t="s">
        <v>586</v>
      </c>
      <c r="C409" s="6" t="s">
        <v>221</v>
      </c>
      <c r="D409" s="9">
        <v>142</v>
      </c>
      <c r="E409" s="9">
        <v>116</v>
      </c>
      <c r="F409" s="9">
        <v>143</v>
      </c>
      <c r="G409" s="9">
        <v>166</v>
      </c>
      <c r="H409" s="9">
        <v>174</v>
      </c>
      <c r="I409" s="9">
        <v>151</v>
      </c>
      <c r="J409" s="386">
        <v>163</v>
      </c>
      <c r="K409" s="405">
        <v>179</v>
      </c>
      <c r="L409" s="405">
        <v>195</v>
      </c>
      <c r="M409" s="405">
        <v>153</v>
      </c>
      <c r="N409" s="405">
        <v>138</v>
      </c>
      <c r="O409" s="388">
        <v>134</v>
      </c>
      <c r="P409" s="388">
        <v>169</v>
      </c>
      <c r="Q409" s="388">
        <v>134</v>
      </c>
      <c r="R409" s="389">
        <v>116</v>
      </c>
      <c r="S409" s="390">
        <f t="shared" si="6"/>
        <v>125</v>
      </c>
      <c r="T409" s="1172">
        <f>IF(P409+Q409+R409=0,"",S409/$S$547*100)</f>
        <v>0.16915779715950227</v>
      </c>
    </row>
    <row r="410" spans="1:20" ht="13.5" customHeight="1">
      <c r="A410" s="1250"/>
      <c r="B410" s="1252"/>
      <c r="C410" s="8" t="s">
        <v>222</v>
      </c>
      <c r="D410" s="9">
        <v>143</v>
      </c>
      <c r="E410" s="9">
        <v>117</v>
      </c>
      <c r="F410" s="9">
        <v>145</v>
      </c>
      <c r="G410" s="9">
        <v>165</v>
      </c>
      <c r="H410" s="9">
        <v>175</v>
      </c>
      <c r="I410" s="9">
        <v>154</v>
      </c>
      <c r="J410" s="386">
        <v>164</v>
      </c>
      <c r="K410" s="405">
        <v>178</v>
      </c>
      <c r="L410" s="405">
        <v>197</v>
      </c>
      <c r="M410" s="405">
        <v>155</v>
      </c>
      <c r="N410" s="405">
        <v>137</v>
      </c>
      <c r="O410" s="388">
        <v>136</v>
      </c>
      <c r="P410" s="388">
        <v>171</v>
      </c>
      <c r="Q410" s="388">
        <v>136</v>
      </c>
      <c r="R410" s="389">
        <v>116</v>
      </c>
      <c r="S410" s="390">
        <f t="shared" si="6"/>
        <v>126</v>
      </c>
      <c r="T410" s="1172">
        <f>IF(P410+Q410+R410=0,"",S410/$S$548*100)</f>
        <v>0.2785546110736512</v>
      </c>
    </row>
    <row r="411" spans="1:20" ht="13.5" customHeight="1">
      <c r="A411" s="1249" t="s">
        <v>833</v>
      </c>
      <c r="B411" s="1251" t="s">
        <v>587</v>
      </c>
      <c r="C411" s="6" t="s">
        <v>221</v>
      </c>
      <c r="D411" s="9">
        <v>195</v>
      </c>
      <c r="E411" s="9">
        <v>229</v>
      </c>
      <c r="F411" s="9">
        <v>286</v>
      </c>
      <c r="G411" s="9">
        <v>229</v>
      </c>
      <c r="H411" s="9">
        <v>187</v>
      </c>
      <c r="I411" s="9">
        <v>138</v>
      </c>
      <c r="J411" s="386">
        <v>126</v>
      </c>
      <c r="K411" s="405">
        <v>142</v>
      </c>
      <c r="L411" s="405">
        <v>97</v>
      </c>
      <c r="M411" s="405">
        <v>98</v>
      </c>
      <c r="N411" s="405">
        <v>91</v>
      </c>
      <c r="O411" s="388">
        <v>89</v>
      </c>
      <c r="P411" s="388">
        <v>107</v>
      </c>
      <c r="Q411" s="388">
        <v>73</v>
      </c>
      <c r="R411" s="389">
        <v>57</v>
      </c>
      <c r="S411" s="390">
        <f t="shared" si="6"/>
        <v>65</v>
      </c>
      <c r="T411" s="1172">
        <f>IF(P411+Q411+R411=0,"",S411/$S$547*100)</f>
        <v>0.08796205452294117</v>
      </c>
    </row>
    <row r="412" spans="1:20" ht="13.5" customHeight="1">
      <c r="A412" s="1250"/>
      <c r="B412" s="1252"/>
      <c r="C412" s="8" t="s">
        <v>222</v>
      </c>
      <c r="D412" s="9">
        <v>195</v>
      </c>
      <c r="E412" s="9">
        <v>229</v>
      </c>
      <c r="F412" s="9">
        <v>286</v>
      </c>
      <c r="G412" s="9">
        <v>229</v>
      </c>
      <c r="H412" s="9">
        <v>189</v>
      </c>
      <c r="I412" s="9">
        <v>138</v>
      </c>
      <c r="J412" s="386">
        <v>126</v>
      </c>
      <c r="K412" s="405">
        <v>142</v>
      </c>
      <c r="L412" s="405">
        <v>98</v>
      </c>
      <c r="M412" s="405">
        <v>98</v>
      </c>
      <c r="N412" s="405">
        <v>91</v>
      </c>
      <c r="O412" s="388">
        <v>89</v>
      </c>
      <c r="P412" s="388">
        <v>107</v>
      </c>
      <c r="Q412" s="388">
        <v>72</v>
      </c>
      <c r="R412" s="389">
        <v>57</v>
      </c>
      <c r="S412" s="390">
        <f t="shared" si="6"/>
        <v>64.5</v>
      </c>
      <c r="T412" s="1172">
        <f>IF(P412+Q412+R412=0,"",S412/$S$548*100)</f>
        <v>0.14259343185913095</v>
      </c>
    </row>
    <row r="413" spans="1:20" ht="13.5" customHeight="1">
      <c r="A413" s="1249" t="s">
        <v>834</v>
      </c>
      <c r="B413" s="1251" t="s">
        <v>588</v>
      </c>
      <c r="C413" s="6" t="s">
        <v>221</v>
      </c>
      <c r="D413" s="9">
        <v>6</v>
      </c>
      <c r="E413" s="9">
        <v>17</v>
      </c>
      <c r="F413" s="9">
        <v>15</v>
      </c>
      <c r="G413" s="9">
        <v>14</v>
      </c>
      <c r="H413" s="9">
        <v>9</v>
      </c>
      <c r="I413" s="9">
        <v>13</v>
      </c>
      <c r="J413" s="386">
        <v>7</v>
      </c>
      <c r="K413" s="405">
        <v>20</v>
      </c>
      <c r="L413" s="405">
        <v>16</v>
      </c>
      <c r="M413" s="405">
        <v>27</v>
      </c>
      <c r="N413" s="405">
        <v>31</v>
      </c>
      <c r="O413" s="388">
        <v>21</v>
      </c>
      <c r="P413" s="388">
        <v>20</v>
      </c>
      <c r="Q413" s="388">
        <v>25</v>
      </c>
      <c r="R413" s="389">
        <v>8</v>
      </c>
      <c r="S413" s="390">
        <f t="shared" si="6"/>
        <v>16.5</v>
      </c>
      <c r="T413" s="1172">
        <f>IF(P413+Q413+R413=0,"",S413/$S$547*100)</f>
        <v>0.0223288292250543</v>
      </c>
    </row>
    <row r="414" spans="1:20" ht="13.5" customHeight="1">
      <c r="A414" s="1250"/>
      <c r="B414" s="1252"/>
      <c r="C414" s="8" t="s">
        <v>222</v>
      </c>
      <c r="D414" s="9">
        <v>6</v>
      </c>
      <c r="E414" s="9">
        <v>16</v>
      </c>
      <c r="F414" s="9">
        <v>15</v>
      </c>
      <c r="G414" s="9">
        <v>14</v>
      </c>
      <c r="H414" s="9">
        <v>9</v>
      </c>
      <c r="I414" s="9">
        <v>13</v>
      </c>
      <c r="J414" s="386">
        <v>7</v>
      </c>
      <c r="K414" s="405">
        <v>20</v>
      </c>
      <c r="L414" s="405">
        <v>16</v>
      </c>
      <c r="M414" s="405">
        <v>26</v>
      </c>
      <c r="N414" s="405">
        <v>32</v>
      </c>
      <c r="O414" s="388">
        <v>20</v>
      </c>
      <c r="P414" s="388">
        <v>20</v>
      </c>
      <c r="Q414" s="388">
        <v>24</v>
      </c>
      <c r="R414" s="389">
        <v>8</v>
      </c>
      <c r="S414" s="390">
        <f t="shared" si="6"/>
        <v>16</v>
      </c>
      <c r="T414" s="1172">
        <f>IF(P414+Q414+R414=0,"",S414/$S$548*100)</f>
        <v>0.03537201410459063</v>
      </c>
    </row>
    <row r="415" spans="1:20" ht="13.5" customHeight="1">
      <c r="A415" s="1249" t="s">
        <v>835</v>
      </c>
      <c r="B415" s="1251" t="s">
        <v>589</v>
      </c>
      <c r="C415" s="6" t="s">
        <v>221</v>
      </c>
      <c r="D415" s="9">
        <v>1</v>
      </c>
      <c r="E415" s="9">
        <v>0</v>
      </c>
      <c r="F415" s="9">
        <v>1</v>
      </c>
      <c r="G415" s="9">
        <v>0</v>
      </c>
      <c r="H415" s="9">
        <v>0</v>
      </c>
      <c r="I415" s="9">
        <v>0</v>
      </c>
      <c r="J415" s="386">
        <v>1</v>
      </c>
      <c r="K415" s="405"/>
      <c r="L415" s="405">
        <v>1</v>
      </c>
      <c r="M415" s="405"/>
      <c r="N415" s="405"/>
      <c r="O415" s="388">
        <v>0</v>
      </c>
      <c r="P415" s="388">
        <v>0</v>
      </c>
      <c r="Q415" s="388"/>
      <c r="R415" s="389">
        <v>1</v>
      </c>
      <c r="S415" s="390">
        <f t="shared" si="6"/>
        <v>1</v>
      </c>
      <c r="T415" s="1172">
        <f>IF(P415+Q415+R415=0,"",S415/$S$547*100)</f>
        <v>0.0013532623772760182</v>
      </c>
    </row>
    <row r="416" spans="1:20" ht="13.5" customHeight="1">
      <c r="A416" s="1250"/>
      <c r="B416" s="1252"/>
      <c r="C416" s="8" t="s">
        <v>222</v>
      </c>
      <c r="D416" s="9">
        <v>1</v>
      </c>
      <c r="E416" s="9">
        <v>0</v>
      </c>
      <c r="F416" s="9">
        <v>1</v>
      </c>
      <c r="G416" s="9">
        <v>0</v>
      </c>
      <c r="H416" s="9">
        <v>0</v>
      </c>
      <c r="I416" s="9">
        <v>0</v>
      </c>
      <c r="J416" s="386">
        <v>1</v>
      </c>
      <c r="K416" s="405"/>
      <c r="L416" s="405">
        <v>1</v>
      </c>
      <c r="M416" s="405"/>
      <c r="N416" s="405"/>
      <c r="O416" s="388">
        <v>0</v>
      </c>
      <c r="P416" s="388">
        <v>0</v>
      </c>
      <c r="Q416" s="388"/>
      <c r="R416" s="389">
        <v>1</v>
      </c>
      <c r="S416" s="390">
        <f t="shared" si="6"/>
        <v>1</v>
      </c>
      <c r="T416" s="1172">
        <f>IF(P416+Q416+R416=0,"",S416/$S$548*100)</f>
        <v>0.0022107508815369143</v>
      </c>
    </row>
    <row r="417" spans="1:20" ht="13.5" customHeight="1" hidden="1">
      <c r="A417" s="1249" t="s">
        <v>836</v>
      </c>
      <c r="B417" s="1251" t="s">
        <v>590</v>
      </c>
      <c r="C417" s="6" t="s">
        <v>221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386">
        <v>2</v>
      </c>
      <c r="K417" s="405"/>
      <c r="L417" s="405"/>
      <c r="M417" s="405"/>
      <c r="N417" s="405"/>
      <c r="O417" s="388"/>
      <c r="P417" s="388">
        <v>1</v>
      </c>
      <c r="Q417" s="388"/>
      <c r="R417" s="389"/>
      <c r="S417" s="390" t="e">
        <f t="shared" si="6"/>
        <v>#DIV/0!</v>
      </c>
      <c r="T417" s="1172"/>
    </row>
    <row r="418" spans="1:20" ht="13.5" customHeight="1" hidden="1">
      <c r="A418" s="1250"/>
      <c r="B418" s="1252"/>
      <c r="C418" s="8" t="s">
        <v>222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386">
        <v>2</v>
      </c>
      <c r="K418" s="405"/>
      <c r="L418" s="405"/>
      <c r="M418" s="405"/>
      <c r="N418" s="405"/>
      <c r="O418" s="388"/>
      <c r="P418" s="388">
        <v>1</v>
      </c>
      <c r="Q418" s="388"/>
      <c r="R418" s="389"/>
      <c r="S418" s="390" t="e">
        <f t="shared" si="6"/>
        <v>#DIV/0!</v>
      </c>
      <c r="T418" s="1172"/>
    </row>
    <row r="419" spans="1:20" ht="16.5" customHeight="1">
      <c r="A419" s="1249" t="s">
        <v>557</v>
      </c>
      <c r="B419" s="1251" t="s">
        <v>456</v>
      </c>
      <c r="C419" s="8" t="s">
        <v>222</v>
      </c>
      <c r="D419" s="9"/>
      <c r="E419" s="9"/>
      <c r="F419" s="9"/>
      <c r="G419" s="9"/>
      <c r="H419" s="9"/>
      <c r="I419" s="9"/>
      <c r="J419" s="386"/>
      <c r="K419" s="405"/>
      <c r="L419" s="405"/>
      <c r="M419" s="405"/>
      <c r="N419" s="405"/>
      <c r="O419" s="388">
        <v>3457</v>
      </c>
      <c r="P419" s="388">
        <v>2937</v>
      </c>
      <c r="Q419" s="388">
        <v>2795</v>
      </c>
      <c r="R419" s="389">
        <v>2920</v>
      </c>
      <c r="S419" s="390">
        <f t="shared" si="6"/>
        <v>2857.5</v>
      </c>
      <c r="T419" s="1172">
        <f>IF(P419+Q419+R419=0,"",S419/$S$547*100)</f>
        <v>3.866947243066222</v>
      </c>
    </row>
    <row r="420" spans="1:20" ht="15" customHeight="1">
      <c r="A420" s="1250"/>
      <c r="B420" s="1252"/>
      <c r="C420" s="8" t="s">
        <v>222</v>
      </c>
      <c r="D420" s="9"/>
      <c r="E420" s="9"/>
      <c r="F420" s="9"/>
      <c r="G420" s="9"/>
      <c r="H420" s="9"/>
      <c r="I420" s="9"/>
      <c r="J420" s="386"/>
      <c r="K420" s="405"/>
      <c r="L420" s="405"/>
      <c r="M420" s="405"/>
      <c r="N420" s="405"/>
      <c r="O420" s="388">
        <v>3457</v>
      </c>
      <c r="P420" s="388">
        <v>2937</v>
      </c>
      <c r="Q420" s="388">
        <v>2795</v>
      </c>
      <c r="R420" s="389">
        <v>2918</v>
      </c>
      <c r="S420" s="390">
        <f t="shared" si="6"/>
        <v>2856.5</v>
      </c>
      <c r="T420" s="1172">
        <f>IF(P420+Q420+R420=0,"",S420/$S$548*100)</f>
        <v>6.315009893110195</v>
      </c>
    </row>
    <row r="421" spans="1:20" ht="13.5" customHeight="1">
      <c r="A421" s="1249" t="s">
        <v>837</v>
      </c>
      <c r="B421" s="1251" t="s">
        <v>591</v>
      </c>
      <c r="C421" s="6" t="s">
        <v>221</v>
      </c>
      <c r="D421" s="9">
        <v>2</v>
      </c>
      <c r="E421" s="9">
        <v>3</v>
      </c>
      <c r="F421" s="9">
        <v>3</v>
      </c>
      <c r="G421" s="9">
        <v>1</v>
      </c>
      <c r="H421" s="9">
        <v>2</v>
      </c>
      <c r="I421" s="9">
        <v>2</v>
      </c>
      <c r="J421" s="386">
        <v>2</v>
      </c>
      <c r="K421" s="405">
        <v>3</v>
      </c>
      <c r="L421" s="405">
        <v>2</v>
      </c>
      <c r="M421" s="405">
        <v>8</v>
      </c>
      <c r="N421" s="405">
        <v>5</v>
      </c>
      <c r="O421" s="388">
        <v>1</v>
      </c>
      <c r="P421" s="388">
        <v>4</v>
      </c>
      <c r="Q421" s="388">
        <v>2</v>
      </c>
      <c r="R421" s="389"/>
      <c r="S421" s="390">
        <f t="shared" si="6"/>
        <v>2</v>
      </c>
      <c r="T421" s="1172">
        <f>IF(P421+Q421+R421=0,"",S421/$S$547*100)</f>
        <v>0.0027065247545520364</v>
      </c>
    </row>
    <row r="422" spans="1:20" ht="13.5" customHeight="1">
      <c r="A422" s="1250"/>
      <c r="B422" s="1252"/>
      <c r="C422" s="8" t="s">
        <v>222</v>
      </c>
      <c r="D422" s="19">
        <v>2</v>
      </c>
      <c r="E422" s="19">
        <v>3</v>
      </c>
      <c r="F422" s="19">
        <v>3</v>
      </c>
      <c r="G422" s="19">
        <v>1</v>
      </c>
      <c r="H422" s="19">
        <v>2</v>
      </c>
      <c r="I422" s="19">
        <v>2</v>
      </c>
      <c r="J422" s="406">
        <v>1</v>
      </c>
      <c r="K422" s="407">
        <v>3</v>
      </c>
      <c r="L422" s="407">
        <v>2</v>
      </c>
      <c r="M422" s="407">
        <v>8</v>
      </c>
      <c r="N422" s="407">
        <v>5</v>
      </c>
      <c r="O422" s="408">
        <v>1</v>
      </c>
      <c r="P422" s="408">
        <v>4</v>
      </c>
      <c r="Q422" s="408">
        <v>2</v>
      </c>
      <c r="R422" s="409"/>
      <c r="S422" s="410">
        <f t="shared" si="6"/>
        <v>2</v>
      </c>
      <c r="T422" s="1177">
        <f>IF(P422+Q422+R422=0,"",S422/$S$548*100)</f>
        <v>0.0044215017630738285</v>
      </c>
    </row>
    <row r="423" spans="1:20" ht="13.5" customHeight="1">
      <c r="A423" s="1249" t="s">
        <v>838</v>
      </c>
      <c r="B423" s="1251" t="s">
        <v>592</v>
      </c>
      <c r="C423" s="6" t="s">
        <v>221</v>
      </c>
      <c r="D423" s="19">
        <v>6</v>
      </c>
      <c r="E423" s="19">
        <v>4</v>
      </c>
      <c r="F423" s="19">
        <v>15</v>
      </c>
      <c r="G423" s="19">
        <v>7</v>
      </c>
      <c r="H423" s="19">
        <v>2</v>
      </c>
      <c r="I423" s="19">
        <v>2</v>
      </c>
      <c r="J423" s="406">
        <v>8</v>
      </c>
      <c r="K423" s="407">
        <v>27</v>
      </c>
      <c r="L423" s="407">
        <v>12</v>
      </c>
      <c r="M423" s="407">
        <v>3</v>
      </c>
      <c r="N423" s="407">
        <v>12</v>
      </c>
      <c r="O423" s="408">
        <v>4</v>
      </c>
      <c r="P423" s="408">
        <v>4</v>
      </c>
      <c r="Q423" s="408">
        <v>2</v>
      </c>
      <c r="R423" s="409">
        <v>14</v>
      </c>
      <c r="S423" s="410">
        <f t="shared" si="6"/>
        <v>8</v>
      </c>
      <c r="T423" s="1177">
        <f>IF(P423+Q423+R423=0,"",S423/$S$547*100)</f>
        <v>0.010826099018208146</v>
      </c>
    </row>
    <row r="424" spans="1:20" ht="13.5" customHeight="1" thickBot="1">
      <c r="A424" s="1250"/>
      <c r="B424" s="1252"/>
      <c r="C424" s="8" t="s">
        <v>222</v>
      </c>
      <c r="D424" s="14">
        <v>6</v>
      </c>
      <c r="E424" s="14">
        <v>4</v>
      </c>
      <c r="F424" s="14">
        <v>15</v>
      </c>
      <c r="G424" s="14">
        <v>7</v>
      </c>
      <c r="H424" s="14">
        <v>2</v>
      </c>
      <c r="I424" s="14">
        <v>2</v>
      </c>
      <c r="J424" s="391">
        <v>8</v>
      </c>
      <c r="K424" s="411">
        <v>27</v>
      </c>
      <c r="L424" s="411">
        <v>12</v>
      </c>
      <c r="M424" s="411">
        <v>3</v>
      </c>
      <c r="N424" s="411">
        <v>12</v>
      </c>
      <c r="O424" s="393">
        <v>4</v>
      </c>
      <c r="P424" s="393">
        <v>4</v>
      </c>
      <c r="Q424" s="393">
        <v>2</v>
      </c>
      <c r="R424" s="394">
        <v>14</v>
      </c>
      <c r="S424" s="395">
        <f t="shared" si="6"/>
        <v>8</v>
      </c>
      <c r="T424" s="1174">
        <f>IF(P424+Q424+R424=0,"",S424/$S$548*100)</f>
        <v>0.017686007052295314</v>
      </c>
    </row>
    <row r="425" spans="1:20" ht="13.5" customHeight="1">
      <c r="A425" s="1238" t="s">
        <v>593</v>
      </c>
      <c r="B425" s="1239"/>
      <c r="C425" s="286" t="s">
        <v>221</v>
      </c>
      <c r="D425" s="21">
        <v>5969</v>
      </c>
      <c r="E425" s="21">
        <v>5668</v>
      </c>
      <c r="F425" s="21">
        <v>6655</v>
      </c>
      <c r="G425" s="21">
        <v>6273</v>
      </c>
      <c r="H425" s="21">
        <v>5672</v>
      </c>
      <c r="I425" s="21">
        <v>5571</v>
      </c>
      <c r="J425" s="413">
        <v>6479</v>
      </c>
      <c r="K425" s="413">
        <v>5089</v>
      </c>
      <c r="L425" s="413">
        <v>5309</v>
      </c>
      <c r="M425" s="413">
        <v>4954</v>
      </c>
      <c r="N425" s="413">
        <v>5178</v>
      </c>
      <c r="O425" s="414">
        <v>4583</v>
      </c>
      <c r="P425" s="414">
        <v>4063</v>
      </c>
      <c r="Q425" s="414">
        <v>3845</v>
      </c>
      <c r="R425" s="415">
        <v>3578</v>
      </c>
      <c r="S425" s="456">
        <f t="shared" si="6"/>
        <v>3711.5</v>
      </c>
      <c r="T425" s="1183">
        <f>IF(P425+Q425+R425=0,"",S425/$S$547*100)</f>
        <v>5.0226333132599414</v>
      </c>
    </row>
    <row r="426" spans="1:20" ht="13.5" customHeight="1" thickBot="1">
      <c r="A426" s="1240"/>
      <c r="B426" s="1241"/>
      <c r="C426" s="288" t="s">
        <v>222</v>
      </c>
      <c r="D426" s="22">
        <v>5930</v>
      </c>
      <c r="E426" s="22">
        <v>5660</v>
      </c>
      <c r="F426" s="22">
        <v>6618</v>
      </c>
      <c r="G426" s="22">
        <v>6266</v>
      </c>
      <c r="H426" s="22">
        <v>5699</v>
      </c>
      <c r="I426" s="22">
        <v>5562</v>
      </c>
      <c r="J426" s="418">
        <v>6464</v>
      </c>
      <c r="K426" s="418">
        <v>5081</v>
      </c>
      <c r="L426" s="418">
        <v>5322</v>
      </c>
      <c r="M426" s="418">
        <v>4955</v>
      </c>
      <c r="N426" s="418">
        <v>5173</v>
      </c>
      <c r="O426" s="419">
        <v>4572</v>
      </c>
      <c r="P426" s="419">
        <v>4047</v>
      </c>
      <c r="Q426" s="419">
        <v>3841</v>
      </c>
      <c r="R426" s="420">
        <v>3580</v>
      </c>
      <c r="S426" s="395">
        <f t="shared" si="6"/>
        <v>3710.5</v>
      </c>
      <c r="T426" s="1174">
        <f>IF(P426+Q426+R426=0,"",S426/$S$548*100)</f>
        <v>8.202991145942718</v>
      </c>
    </row>
    <row r="427" spans="1:20" ht="13.5" customHeight="1">
      <c r="A427" s="1226" t="s">
        <v>839</v>
      </c>
      <c r="B427" s="1226" t="s">
        <v>594</v>
      </c>
      <c r="C427" s="6" t="s">
        <v>221</v>
      </c>
      <c r="D427" s="17">
        <v>4218</v>
      </c>
      <c r="E427" s="17">
        <v>3559</v>
      </c>
      <c r="F427" s="17">
        <v>3945</v>
      </c>
      <c r="G427" s="17">
        <v>3929</v>
      </c>
      <c r="H427" s="17">
        <v>3885</v>
      </c>
      <c r="I427" s="17">
        <v>3701</v>
      </c>
      <c r="J427" s="428">
        <v>4328</v>
      </c>
      <c r="K427" s="429">
        <v>3633</v>
      </c>
      <c r="L427" s="429">
        <v>3716</v>
      </c>
      <c r="M427" s="429">
        <v>3407</v>
      </c>
      <c r="N427" s="429">
        <v>4027</v>
      </c>
      <c r="O427" s="430">
        <v>3465</v>
      </c>
      <c r="P427" s="430">
        <v>2692</v>
      </c>
      <c r="Q427" s="430">
        <v>2607</v>
      </c>
      <c r="R427" s="431">
        <v>2328</v>
      </c>
      <c r="S427" s="432">
        <f t="shared" si="6"/>
        <v>2467.5</v>
      </c>
      <c r="T427" s="1181">
        <f>IF(P427+Q427+R427=0,"",S427/$S$547*100)</f>
        <v>3.339174915928575</v>
      </c>
    </row>
    <row r="428" spans="1:20" ht="13.5" customHeight="1">
      <c r="A428" s="1227"/>
      <c r="B428" s="1227"/>
      <c r="C428" s="8" t="s">
        <v>222</v>
      </c>
      <c r="D428" s="17">
        <v>4180</v>
      </c>
      <c r="E428" s="17">
        <v>3551</v>
      </c>
      <c r="F428" s="17">
        <v>3915</v>
      </c>
      <c r="G428" s="17">
        <v>3923</v>
      </c>
      <c r="H428" s="17">
        <v>3909</v>
      </c>
      <c r="I428" s="17">
        <v>3694</v>
      </c>
      <c r="J428" s="428">
        <v>4316</v>
      </c>
      <c r="K428" s="429">
        <v>3628</v>
      </c>
      <c r="L428" s="429">
        <v>3726</v>
      </c>
      <c r="M428" s="429">
        <v>3409</v>
      </c>
      <c r="N428" s="429">
        <v>4022</v>
      </c>
      <c r="O428" s="430">
        <v>3452</v>
      </c>
      <c r="P428" s="430">
        <v>2677</v>
      </c>
      <c r="Q428" s="430">
        <v>2607</v>
      </c>
      <c r="R428" s="431">
        <v>2330</v>
      </c>
      <c r="S428" s="432">
        <f t="shared" si="6"/>
        <v>2468.5</v>
      </c>
      <c r="T428" s="1181">
        <f>IF(P428+Q428+R428=0,"",S428/$S$548*100)</f>
        <v>5.457238551073872</v>
      </c>
    </row>
    <row r="429" spans="1:20" ht="13.5" customHeight="1">
      <c r="A429" s="1226" t="s">
        <v>840</v>
      </c>
      <c r="B429" s="1226" t="s">
        <v>595</v>
      </c>
      <c r="C429" s="6" t="s">
        <v>221</v>
      </c>
      <c r="D429" s="9">
        <v>1019</v>
      </c>
      <c r="E429" s="9">
        <v>1193</v>
      </c>
      <c r="F429" s="9">
        <v>1855</v>
      </c>
      <c r="G429" s="9">
        <v>1494</v>
      </c>
      <c r="H429" s="9">
        <v>1343</v>
      </c>
      <c r="I429" s="9">
        <v>1322</v>
      </c>
      <c r="J429" s="386">
        <v>1414</v>
      </c>
      <c r="K429" s="405">
        <v>1055</v>
      </c>
      <c r="L429" s="405">
        <v>991</v>
      </c>
      <c r="M429" s="405">
        <v>1215</v>
      </c>
      <c r="N429" s="405">
        <v>614</v>
      </c>
      <c r="O429" s="388">
        <v>679</v>
      </c>
      <c r="P429" s="388">
        <v>851</v>
      </c>
      <c r="Q429" s="388">
        <v>959</v>
      </c>
      <c r="R429" s="389">
        <v>1003</v>
      </c>
      <c r="S429" s="390">
        <f t="shared" si="6"/>
        <v>981</v>
      </c>
      <c r="T429" s="1172">
        <f>IF(P429+Q429+R429=0,"",S429/$S$547*100)</f>
        <v>1.3275503921077738</v>
      </c>
    </row>
    <row r="430" spans="1:20" ht="13.5" customHeight="1">
      <c r="A430" s="1227"/>
      <c r="B430" s="1227"/>
      <c r="C430" s="8" t="s">
        <v>222</v>
      </c>
      <c r="D430" s="9">
        <v>1019</v>
      </c>
      <c r="E430" s="9">
        <v>1193</v>
      </c>
      <c r="F430" s="9">
        <v>1851</v>
      </c>
      <c r="G430" s="9">
        <v>1492</v>
      </c>
      <c r="H430" s="9">
        <v>1340</v>
      </c>
      <c r="I430" s="9">
        <v>1321</v>
      </c>
      <c r="J430" s="386">
        <v>1414</v>
      </c>
      <c r="K430" s="405">
        <v>1054</v>
      </c>
      <c r="L430" s="405">
        <v>993</v>
      </c>
      <c r="M430" s="405">
        <v>1213</v>
      </c>
      <c r="N430" s="405">
        <v>613</v>
      </c>
      <c r="O430" s="388">
        <v>679</v>
      </c>
      <c r="P430" s="388">
        <v>850</v>
      </c>
      <c r="Q430" s="388">
        <v>958</v>
      </c>
      <c r="R430" s="389">
        <v>1002</v>
      </c>
      <c r="S430" s="390">
        <f t="shared" si="6"/>
        <v>980</v>
      </c>
      <c r="T430" s="1172">
        <f>IF(P430+Q430+R430=0,"",S430/$S$548*100)</f>
        <v>2.1665358639061756</v>
      </c>
    </row>
    <row r="431" spans="1:20" ht="13.5" customHeight="1">
      <c r="A431" s="1226" t="s">
        <v>119</v>
      </c>
      <c r="B431" s="1226" t="s">
        <v>596</v>
      </c>
      <c r="C431" s="6" t="s">
        <v>221</v>
      </c>
      <c r="D431" s="9"/>
      <c r="E431" s="9"/>
      <c r="F431" s="9"/>
      <c r="G431" s="9"/>
      <c r="H431" s="9"/>
      <c r="I431" s="9"/>
      <c r="J431" s="386"/>
      <c r="K431" s="405"/>
      <c r="L431" s="405">
        <v>169</v>
      </c>
      <c r="M431" s="405">
        <v>42</v>
      </c>
      <c r="N431" s="405">
        <v>70</v>
      </c>
      <c r="O431" s="388">
        <v>113</v>
      </c>
      <c r="P431" s="388">
        <v>185</v>
      </c>
      <c r="Q431" s="388">
        <v>95</v>
      </c>
      <c r="R431" s="389">
        <v>28</v>
      </c>
      <c r="S431" s="390">
        <f t="shared" si="6"/>
        <v>61.5</v>
      </c>
      <c r="T431" s="1172">
        <f>IF(P431+Q431+R431=0,"",S431/$S$547*100)</f>
        <v>0.08322563620247511</v>
      </c>
    </row>
    <row r="432" spans="1:20" ht="13.5" customHeight="1">
      <c r="A432" s="1227"/>
      <c r="B432" s="1227"/>
      <c r="C432" s="8" t="s">
        <v>222</v>
      </c>
      <c r="D432" s="9"/>
      <c r="E432" s="9"/>
      <c r="F432" s="9"/>
      <c r="G432" s="9"/>
      <c r="H432" s="9"/>
      <c r="I432" s="9"/>
      <c r="J432" s="386"/>
      <c r="K432" s="405"/>
      <c r="L432" s="405">
        <v>170</v>
      </c>
      <c r="M432" s="405">
        <v>43</v>
      </c>
      <c r="N432" s="405">
        <v>70</v>
      </c>
      <c r="O432" s="388">
        <v>113</v>
      </c>
      <c r="P432" s="388">
        <v>184</v>
      </c>
      <c r="Q432" s="388">
        <v>93</v>
      </c>
      <c r="R432" s="389">
        <v>28</v>
      </c>
      <c r="S432" s="390">
        <f t="shared" si="6"/>
        <v>60.5</v>
      </c>
      <c r="T432" s="1172">
        <f>IF(P432+Q432+R432=0,"",S432/$S$548*100)</f>
        <v>0.13375042833298328</v>
      </c>
    </row>
    <row r="433" spans="1:20" ht="13.5" customHeight="1">
      <c r="A433" s="1226" t="s">
        <v>841</v>
      </c>
      <c r="B433" s="1228" t="s">
        <v>597</v>
      </c>
      <c r="C433" s="6" t="s">
        <v>221</v>
      </c>
      <c r="D433" s="9">
        <v>25</v>
      </c>
      <c r="E433" s="9">
        <v>153</v>
      </c>
      <c r="F433" s="9">
        <v>90</v>
      </c>
      <c r="G433" s="9">
        <v>107</v>
      </c>
      <c r="H433" s="9">
        <v>40</v>
      </c>
      <c r="I433" s="9">
        <v>30</v>
      </c>
      <c r="J433" s="386">
        <v>51</v>
      </c>
      <c r="K433" s="405">
        <v>48</v>
      </c>
      <c r="L433" s="405">
        <v>36</v>
      </c>
      <c r="M433" s="405">
        <v>22</v>
      </c>
      <c r="N433" s="405">
        <v>20</v>
      </c>
      <c r="O433" s="388">
        <v>19</v>
      </c>
      <c r="P433" s="388">
        <v>27</v>
      </c>
      <c r="Q433" s="388">
        <v>12</v>
      </c>
      <c r="R433" s="389">
        <v>9</v>
      </c>
      <c r="S433" s="390">
        <f t="shared" si="6"/>
        <v>10.5</v>
      </c>
      <c r="T433" s="1172">
        <f>IF(P433+Q433+R433=0,"",S433/$S$547*100)</f>
        <v>0.01420925496139819</v>
      </c>
    </row>
    <row r="434" spans="1:20" ht="15.75" customHeight="1">
      <c r="A434" s="1227"/>
      <c r="B434" s="1229"/>
      <c r="C434" s="8" t="s">
        <v>222</v>
      </c>
      <c r="D434" s="9">
        <v>24</v>
      </c>
      <c r="E434" s="9">
        <v>153</v>
      </c>
      <c r="F434" s="9">
        <v>90</v>
      </c>
      <c r="G434" s="9">
        <v>107</v>
      </c>
      <c r="H434" s="9">
        <v>40</v>
      </c>
      <c r="I434" s="9">
        <v>30</v>
      </c>
      <c r="J434" s="386">
        <v>50</v>
      </c>
      <c r="K434" s="405">
        <v>47</v>
      </c>
      <c r="L434" s="405">
        <v>36</v>
      </c>
      <c r="M434" s="405">
        <v>22</v>
      </c>
      <c r="N434" s="405">
        <v>20</v>
      </c>
      <c r="O434" s="388">
        <v>19</v>
      </c>
      <c r="P434" s="388">
        <v>27</v>
      </c>
      <c r="Q434" s="388">
        <v>12</v>
      </c>
      <c r="R434" s="389">
        <v>9</v>
      </c>
      <c r="S434" s="390">
        <f t="shared" si="6"/>
        <v>10.5</v>
      </c>
      <c r="T434" s="1172">
        <f>IF(P434+Q434+R434=0,"",S434/$S$548*100)</f>
        <v>0.023212884256137597</v>
      </c>
    </row>
    <row r="435" spans="1:20" ht="13.5" customHeight="1">
      <c r="A435" s="1226" t="s">
        <v>842</v>
      </c>
      <c r="B435" s="1226" t="s">
        <v>598</v>
      </c>
      <c r="C435" s="6" t="s">
        <v>221</v>
      </c>
      <c r="D435" s="9">
        <v>698</v>
      </c>
      <c r="E435" s="9">
        <v>749</v>
      </c>
      <c r="F435" s="9">
        <v>739</v>
      </c>
      <c r="G435" s="9">
        <v>724</v>
      </c>
      <c r="H435" s="9">
        <v>399</v>
      </c>
      <c r="I435" s="9">
        <v>432</v>
      </c>
      <c r="J435" s="386">
        <v>577</v>
      </c>
      <c r="K435" s="405">
        <v>303</v>
      </c>
      <c r="L435" s="405">
        <v>381</v>
      </c>
      <c r="M435" s="405">
        <v>267</v>
      </c>
      <c r="N435" s="405">
        <v>446</v>
      </c>
      <c r="O435" s="388">
        <v>299</v>
      </c>
      <c r="P435" s="388">
        <v>307</v>
      </c>
      <c r="Q435" s="388">
        <v>170</v>
      </c>
      <c r="R435" s="389">
        <v>210</v>
      </c>
      <c r="S435" s="390">
        <f t="shared" si="6"/>
        <v>190</v>
      </c>
      <c r="T435" s="1172">
        <f>IF(P435+Q435+R435=0,"",S435/$S$547*100)</f>
        <v>0.25711985168244345</v>
      </c>
    </row>
    <row r="436" spans="1:20" ht="13.5" customHeight="1">
      <c r="A436" s="1227"/>
      <c r="B436" s="1227"/>
      <c r="C436" s="8" t="s">
        <v>222</v>
      </c>
      <c r="D436" s="19">
        <v>698</v>
      </c>
      <c r="E436" s="19">
        <v>749</v>
      </c>
      <c r="F436" s="19">
        <v>736</v>
      </c>
      <c r="G436" s="19">
        <v>725</v>
      </c>
      <c r="H436" s="19">
        <v>405</v>
      </c>
      <c r="I436" s="19">
        <v>431</v>
      </c>
      <c r="J436" s="406">
        <v>576</v>
      </c>
      <c r="K436" s="407">
        <v>302</v>
      </c>
      <c r="L436" s="407">
        <v>382</v>
      </c>
      <c r="M436" s="407">
        <v>267</v>
      </c>
      <c r="N436" s="407">
        <v>447</v>
      </c>
      <c r="O436" s="408">
        <v>301</v>
      </c>
      <c r="P436" s="408">
        <v>308</v>
      </c>
      <c r="Q436" s="408">
        <v>169</v>
      </c>
      <c r="R436" s="409">
        <v>211</v>
      </c>
      <c r="S436" s="410">
        <f t="shared" si="6"/>
        <v>190</v>
      </c>
      <c r="T436" s="1177">
        <f>IF(P436+Q436+R436=0,"",S436/$S$548*100)</f>
        <v>0.42004266749201363</v>
      </c>
    </row>
    <row r="437" spans="1:20" ht="13.5" customHeight="1">
      <c r="A437" s="1226" t="s">
        <v>0</v>
      </c>
      <c r="B437" s="1228" t="s">
        <v>599</v>
      </c>
      <c r="C437" s="6" t="s">
        <v>221</v>
      </c>
      <c r="D437" s="9">
        <v>9</v>
      </c>
      <c r="E437" s="9">
        <v>14</v>
      </c>
      <c r="F437" s="9">
        <v>26</v>
      </c>
      <c r="G437" s="9">
        <v>19</v>
      </c>
      <c r="H437" s="9">
        <v>5</v>
      </c>
      <c r="I437" s="9">
        <v>86</v>
      </c>
      <c r="J437" s="386">
        <v>109</v>
      </c>
      <c r="K437" s="405">
        <v>50</v>
      </c>
      <c r="L437" s="405">
        <v>16</v>
      </c>
      <c r="M437" s="405">
        <v>1</v>
      </c>
      <c r="N437" s="405">
        <v>1</v>
      </c>
      <c r="O437" s="388">
        <v>8</v>
      </c>
      <c r="P437" s="388">
        <v>1</v>
      </c>
      <c r="Q437" s="388">
        <v>2</v>
      </c>
      <c r="R437" s="389"/>
      <c r="S437" s="390">
        <f t="shared" si="6"/>
        <v>2</v>
      </c>
      <c r="T437" s="1172">
        <f>IF(P437+Q437+R437=0,"",S437/$S$547*100)</f>
        <v>0.0027065247545520364</v>
      </c>
    </row>
    <row r="438" spans="1:20" ht="13.5" customHeight="1" thickBot="1">
      <c r="A438" s="1227"/>
      <c r="B438" s="1243"/>
      <c r="C438" s="8" t="s">
        <v>222</v>
      </c>
      <c r="D438" s="26">
        <v>9</v>
      </c>
      <c r="E438" s="26">
        <v>14</v>
      </c>
      <c r="F438" s="26">
        <v>26</v>
      </c>
      <c r="G438" s="26">
        <v>19</v>
      </c>
      <c r="H438" s="26">
        <v>5</v>
      </c>
      <c r="I438" s="26">
        <v>86</v>
      </c>
      <c r="J438" s="423">
        <v>108</v>
      </c>
      <c r="K438" s="424">
        <v>50</v>
      </c>
      <c r="L438" s="424">
        <v>15</v>
      </c>
      <c r="M438" s="424">
        <v>1</v>
      </c>
      <c r="N438" s="424">
        <v>1</v>
      </c>
      <c r="O438" s="425">
        <v>8</v>
      </c>
      <c r="P438" s="425">
        <v>1</v>
      </c>
      <c r="Q438" s="425">
        <v>2</v>
      </c>
      <c r="R438" s="426"/>
      <c r="S438" s="427">
        <f t="shared" si="6"/>
        <v>2</v>
      </c>
      <c r="T438" s="1182">
        <f>IF(P438+Q438+R438=0,"",S438/$S$548*100)</f>
        <v>0.0044215017630738285</v>
      </c>
    </row>
    <row r="439" spans="1:20" ht="13.5" customHeight="1">
      <c r="A439" s="1244" t="s">
        <v>600</v>
      </c>
      <c r="B439" s="1245"/>
      <c r="C439" s="286" t="s">
        <v>221</v>
      </c>
      <c r="D439" s="21">
        <v>1879</v>
      </c>
      <c r="E439" s="21">
        <v>1731</v>
      </c>
      <c r="F439" s="21">
        <v>1869</v>
      </c>
      <c r="G439" s="21">
        <v>1653</v>
      </c>
      <c r="H439" s="21">
        <v>1734</v>
      </c>
      <c r="I439" s="21">
        <v>1730</v>
      </c>
      <c r="J439" s="413">
        <v>1629</v>
      </c>
      <c r="K439" s="413">
        <v>1875</v>
      </c>
      <c r="L439" s="413">
        <v>1930</v>
      </c>
      <c r="M439" s="413">
        <v>1854</v>
      </c>
      <c r="N439" s="413">
        <v>1708</v>
      </c>
      <c r="O439" s="414">
        <v>1656</v>
      </c>
      <c r="P439" s="414">
        <v>1544</v>
      </c>
      <c r="Q439" s="414">
        <v>1428</v>
      </c>
      <c r="R439" s="415">
        <v>1201</v>
      </c>
      <c r="S439" s="456">
        <f t="shared" si="6"/>
        <v>1314.5</v>
      </c>
      <c r="T439" s="1183">
        <f>IF(P439+Q439+R439=0,"",S439/$S$547*100)</f>
        <v>1.778863394929326</v>
      </c>
    </row>
    <row r="440" spans="1:20" ht="13.5" customHeight="1" thickBot="1">
      <c r="A440" s="1246"/>
      <c r="B440" s="1247"/>
      <c r="C440" s="288" t="s">
        <v>222</v>
      </c>
      <c r="D440" s="22">
        <v>1868</v>
      </c>
      <c r="E440" s="22">
        <v>1723</v>
      </c>
      <c r="F440" s="22">
        <v>1839</v>
      </c>
      <c r="G440" s="22">
        <v>1631</v>
      </c>
      <c r="H440" s="22">
        <v>1707</v>
      </c>
      <c r="I440" s="22">
        <v>1711</v>
      </c>
      <c r="J440" s="418">
        <v>1609</v>
      </c>
      <c r="K440" s="418">
        <v>1846</v>
      </c>
      <c r="L440" s="418">
        <v>1909</v>
      </c>
      <c r="M440" s="418">
        <v>1827</v>
      </c>
      <c r="N440" s="418">
        <v>1689</v>
      </c>
      <c r="O440" s="419">
        <v>1626</v>
      </c>
      <c r="P440" s="419">
        <v>1522</v>
      </c>
      <c r="Q440" s="419">
        <v>1420</v>
      </c>
      <c r="R440" s="420">
        <v>1185</v>
      </c>
      <c r="S440" s="395">
        <f t="shared" si="6"/>
        <v>1302.5</v>
      </c>
      <c r="T440" s="1174">
        <f>IF(P440+Q440+R440=0,"",S440/$S$548*100)</f>
        <v>2.879503023201831</v>
      </c>
    </row>
    <row r="441" spans="1:20" ht="13.5" customHeight="1">
      <c r="A441" s="1226" t="s">
        <v>1</v>
      </c>
      <c r="B441" s="1248" t="s">
        <v>601</v>
      </c>
      <c r="C441" s="6" t="s">
        <v>221</v>
      </c>
      <c r="D441" s="17">
        <v>203</v>
      </c>
      <c r="E441" s="17">
        <v>241</v>
      </c>
      <c r="F441" s="17">
        <v>291</v>
      </c>
      <c r="G441" s="17">
        <v>323</v>
      </c>
      <c r="H441" s="17">
        <v>391</v>
      </c>
      <c r="I441" s="17">
        <v>348</v>
      </c>
      <c r="J441" s="428">
        <v>355</v>
      </c>
      <c r="K441" s="429">
        <v>349</v>
      </c>
      <c r="L441" s="429">
        <v>361</v>
      </c>
      <c r="M441" s="429">
        <v>294</v>
      </c>
      <c r="N441" s="429">
        <v>272</v>
      </c>
      <c r="O441" s="430">
        <v>260</v>
      </c>
      <c r="P441" s="430">
        <v>227</v>
      </c>
      <c r="Q441" s="430">
        <v>188</v>
      </c>
      <c r="R441" s="431">
        <v>146</v>
      </c>
      <c r="S441" s="432">
        <f t="shared" si="6"/>
        <v>167</v>
      </c>
      <c r="T441" s="1181">
        <f>IF(P441+Q441+R441=0,"",S441/$S$547*100)</f>
        <v>0.22599481700509502</v>
      </c>
    </row>
    <row r="442" spans="1:20" ht="13.5" customHeight="1">
      <c r="A442" s="1227"/>
      <c r="B442" s="1229"/>
      <c r="C442" s="8" t="s">
        <v>222</v>
      </c>
      <c r="D442" s="17">
        <v>201</v>
      </c>
      <c r="E442" s="17">
        <v>240</v>
      </c>
      <c r="F442" s="17">
        <v>286</v>
      </c>
      <c r="G442" s="17">
        <v>320</v>
      </c>
      <c r="H442" s="17">
        <v>388</v>
      </c>
      <c r="I442" s="17">
        <v>343</v>
      </c>
      <c r="J442" s="428">
        <v>352</v>
      </c>
      <c r="K442" s="429">
        <v>349</v>
      </c>
      <c r="L442" s="429">
        <v>361</v>
      </c>
      <c r="M442" s="429">
        <v>289</v>
      </c>
      <c r="N442" s="429">
        <v>271</v>
      </c>
      <c r="O442" s="430">
        <v>256</v>
      </c>
      <c r="P442" s="430">
        <v>222</v>
      </c>
      <c r="Q442" s="430">
        <v>186</v>
      </c>
      <c r="R442" s="431">
        <v>144</v>
      </c>
      <c r="S442" s="432">
        <f t="shared" si="6"/>
        <v>165</v>
      </c>
      <c r="T442" s="1181">
        <f>IF(P442+Q442+R442=0,"",S442/$S$548*100)</f>
        <v>0.3647738954535908</v>
      </c>
    </row>
    <row r="443" spans="1:20" ht="13.5" customHeight="1">
      <c r="A443" s="1226" t="s">
        <v>2</v>
      </c>
      <c r="B443" s="1228" t="s">
        <v>602</v>
      </c>
      <c r="C443" s="6" t="s">
        <v>221</v>
      </c>
      <c r="D443" s="9">
        <v>176</v>
      </c>
      <c r="E443" s="9">
        <v>138</v>
      </c>
      <c r="F443" s="9">
        <v>158</v>
      </c>
      <c r="G443" s="9">
        <v>171</v>
      </c>
      <c r="H443" s="9">
        <v>196</v>
      </c>
      <c r="I443" s="9">
        <v>201</v>
      </c>
      <c r="J443" s="386">
        <v>142</v>
      </c>
      <c r="K443" s="405">
        <v>180</v>
      </c>
      <c r="L443" s="405">
        <v>209</v>
      </c>
      <c r="M443" s="405">
        <v>237</v>
      </c>
      <c r="N443" s="405">
        <v>193</v>
      </c>
      <c r="O443" s="388">
        <v>205</v>
      </c>
      <c r="P443" s="388">
        <v>163</v>
      </c>
      <c r="Q443" s="388">
        <v>163</v>
      </c>
      <c r="R443" s="389">
        <v>179</v>
      </c>
      <c r="S443" s="390">
        <f t="shared" si="6"/>
        <v>171</v>
      </c>
      <c r="T443" s="1172">
        <f>IF(P443+Q443+R443=0,"",S443/$S$547*100)</f>
        <v>0.23140786651419912</v>
      </c>
    </row>
    <row r="444" spans="1:20" ht="13.5" customHeight="1">
      <c r="A444" s="1227"/>
      <c r="B444" s="1229"/>
      <c r="C444" s="8" t="s">
        <v>222</v>
      </c>
      <c r="D444" s="9">
        <v>176</v>
      </c>
      <c r="E444" s="9">
        <v>137</v>
      </c>
      <c r="F444" s="9">
        <v>153</v>
      </c>
      <c r="G444" s="9">
        <v>169</v>
      </c>
      <c r="H444" s="9">
        <v>191</v>
      </c>
      <c r="I444" s="9">
        <v>200</v>
      </c>
      <c r="J444" s="386">
        <v>142</v>
      </c>
      <c r="K444" s="405">
        <v>179</v>
      </c>
      <c r="L444" s="405">
        <v>206</v>
      </c>
      <c r="M444" s="405">
        <v>237</v>
      </c>
      <c r="N444" s="405">
        <v>194</v>
      </c>
      <c r="O444" s="388">
        <v>204</v>
      </c>
      <c r="P444" s="388">
        <v>161</v>
      </c>
      <c r="Q444" s="388">
        <v>161</v>
      </c>
      <c r="R444" s="389">
        <v>178</v>
      </c>
      <c r="S444" s="390">
        <f t="shared" si="6"/>
        <v>169.5</v>
      </c>
      <c r="T444" s="1172">
        <f>IF(P444+Q444+R444=0,"",S444/$S$548*100)</f>
        <v>0.37472227442050693</v>
      </c>
    </row>
    <row r="445" spans="1:20" ht="13.5" customHeight="1">
      <c r="A445" s="1226" t="s">
        <v>3</v>
      </c>
      <c r="B445" s="1228" t="s">
        <v>603</v>
      </c>
      <c r="C445" s="6" t="s">
        <v>221</v>
      </c>
      <c r="D445" s="9">
        <v>9</v>
      </c>
      <c r="E445" s="9">
        <v>7</v>
      </c>
      <c r="F445" s="9">
        <v>2</v>
      </c>
      <c r="G445" s="9">
        <v>5</v>
      </c>
      <c r="H445" s="9">
        <v>18</v>
      </c>
      <c r="I445" s="9">
        <v>2</v>
      </c>
      <c r="J445" s="386">
        <v>2</v>
      </c>
      <c r="K445" s="405">
        <v>3</v>
      </c>
      <c r="L445" s="405">
        <v>6</v>
      </c>
      <c r="M445" s="405">
        <v>8</v>
      </c>
      <c r="N445" s="405">
        <v>4</v>
      </c>
      <c r="O445" s="388">
        <v>5</v>
      </c>
      <c r="P445" s="388">
        <v>1</v>
      </c>
      <c r="Q445" s="388">
        <v>4</v>
      </c>
      <c r="R445" s="389">
        <v>2</v>
      </c>
      <c r="S445" s="390">
        <f t="shared" si="6"/>
        <v>3</v>
      </c>
      <c r="T445" s="1172">
        <f>IF(P445+Q445+R445=0,"",S445/$S$547*100)</f>
        <v>0.004059787131828054</v>
      </c>
    </row>
    <row r="446" spans="1:20" ht="13.5" customHeight="1">
      <c r="A446" s="1227"/>
      <c r="B446" s="1229"/>
      <c r="C446" s="8" t="s">
        <v>222</v>
      </c>
      <c r="D446" s="9">
        <v>9</v>
      </c>
      <c r="E446" s="9">
        <v>7</v>
      </c>
      <c r="F446" s="9">
        <v>2</v>
      </c>
      <c r="G446" s="9">
        <v>4</v>
      </c>
      <c r="H446" s="9">
        <v>18</v>
      </c>
      <c r="I446" s="9">
        <v>2</v>
      </c>
      <c r="J446" s="386">
        <v>2</v>
      </c>
      <c r="K446" s="405">
        <v>3</v>
      </c>
      <c r="L446" s="405">
        <v>6</v>
      </c>
      <c r="M446" s="405">
        <v>8</v>
      </c>
      <c r="N446" s="405">
        <v>4</v>
      </c>
      <c r="O446" s="388">
        <v>5</v>
      </c>
      <c r="P446" s="388">
        <v>1</v>
      </c>
      <c r="Q446" s="388">
        <v>4</v>
      </c>
      <c r="R446" s="389">
        <v>2</v>
      </c>
      <c r="S446" s="390">
        <f t="shared" si="6"/>
        <v>3</v>
      </c>
      <c r="T446" s="1172">
        <f>IF(P446+Q446+R446=0,"",S446/$S$548*100)</f>
        <v>0.0066322526446107415</v>
      </c>
    </row>
    <row r="447" spans="1:20" ht="13.5" customHeight="1">
      <c r="A447" s="1226" t="s">
        <v>4</v>
      </c>
      <c r="B447" s="1228" t="s">
        <v>604</v>
      </c>
      <c r="C447" s="6" t="s">
        <v>221</v>
      </c>
      <c r="D447" s="9">
        <v>0</v>
      </c>
      <c r="E447" s="9">
        <v>1</v>
      </c>
      <c r="F447" s="9">
        <v>0</v>
      </c>
      <c r="G447" s="9">
        <v>0</v>
      </c>
      <c r="H447" s="9">
        <v>0</v>
      </c>
      <c r="I447" s="9">
        <v>1</v>
      </c>
      <c r="J447" s="386">
        <v>0</v>
      </c>
      <c r="K447" s="405">
        <v>1</v>
      </c>
      <c r="L447" s="405"/>
      <c r="M447" s="405"/>
      <c r="N447" s="405"/>
      <c r="O447" s="388">
        <v>2</v>
      </c>
      <c r="P447" s="388">
        <v>0</v>
      </c>
      <c r="Q447" s="388"/>
      <c r="R447" s="389">
        <v>1</v>
      </c>
      <c r="S447" s="390">
        <f t="shared" si="6"/>
        <v>1</v>
      </c>
      <c r="T447" s="1172">
        <f>IF(P447+Q447+R447=0,"",S447/$S$547*100)</f>
        <v>0.0013532623772760182</v>
      </c>
    </row>
    <row r="448" spans="1:20" ht="13.5" customHeight="1">
      <c r="A448" s="1227"/>
      <c r="B448" s="1229"/>
      <c r="C448" s="8" t="s">
        <v>222</v>
      </c>
      <c r="D448" s="9">
        <v>0</v>
      </c>
      <c r="E448" s="9">
        <v>1</v>
      </c>
      <c r="F448" s="9">
        <v>0</v>
      </c>
      <c r="G448" s="9">
        <v>0</v>
      </c>
      <c r="H448" s="9">
        <v>0</v>
      </c>
      <c r="I448" s="9">
        <v>1</v>
      </c>
      <c r="J448" s="386">
        <v>0</v>
      </c>
      <c r="K448" s="405">
        <v>1</v>
      </c>
      <c r="L448" s="405"/>
      <c r="M448" s="405"/>
      <c r="N448" s="405"/>
      <c r="O448" s="388">
        <v>2</v>
      </c>
      <c r="P448" s="388">
        <v>0</v>
      </c>
      <c r="Q448" s="388"/>
      <c r="R448" s="389">
        <v>1</v>
      </c>
      <c r="S448" s="390">
        <f t="shared" si="6"/>
        <v>1</v>
      </c>
      <c r="T448" s="1172">
        <f>IF(P448+Q448+R448=0,"",S448/$S$548*100)</f>
        <v>0.0022107508815369143</v>
      </c>
    </row>
    <row r="449" spans="1:20" ht="13.5" customHeight="1">
      <c r="A449" s="1226" t="s">
        <v>5</v>
      </c>
      <c r="B449" s="1228" t="s">
        <v>605</v>
      </c>
      <c r="C449" s="6" t="s">
        <v>221</v>
      </c>
      <c r="D449" s="9">
        <v>9</v>
      </c>
      <c r="E449" s="9">
        <v>14</v>
      </c>
      <c r="F449" s="9">
        <v>6</v>
      </c>
      <c r="G449" s="9">
        <v>37</v>
      </c>
      <c r="H449" s="9">
        <v>53</v>
      </c>
      <c r="I449" s="9">
        <v>30</v>
      </c>
      <c r="J449" s="386">
        <v>25</v>
      </c>
      <c r="K449" s="405">
        <v>42</v>
      </c>
      <c r="L449" s="405">
        <v>68</v>
      </c>
      <c r="M449" s="405">
        <v>45</v>
      </c>
      <c r="N449" s="405">
        <v>76</v>
      </c>
      <c r="O449" s="388">
        <v>60</v>
      </c>
      <c r="P449" s="388">
        <v>56</v>
      </c>
      <c r="Q449" s="388">
        <v>72</v>
      </c>
      <c r="R449" s="389">
        <v>52</v>
      </c>
      <c r="S449" s="390">
        <f t="shared" si="6"/>
        <v>62</v>
      </c>
      <c r="T449" s="1172">
        <f>IF(P449+Q449+R449=0,"",S449/$S$547*100)</f>
        <v>0.08390226739111313</v>
      </c>
    </row>
    <row r="450" spans="1:20" ht="13.5" customHeight="1">
      <c r="A450" s="1227"/>
      <c r="B450" s="1229"/>
      <c r="C450" s="8" t="s">
        <v>222</v>
      </c>
      <c r="D450" s="9">
        <v>9</v>
      </c>
      <c r="E450" s="9">
        <v>14</v>
      </c>
      <c r="F450" s="9">
        <v>6</v>
      </c>
      <c r="G450" s="9">
        <v>35</v>
      </c>
      <c r="H450" s="9">
        <v>50</v>
      </c>
      <c r="I450" s="9">
        <v>28</v>
      </c>
      <c r="J450" s="386">
        <v>20</v>
      </c>
      <c r="K450" s="405">
        <v>38</v>
      </c>
      <c r="L450" s="405">
        <v>64</v>
      </c>
      <c r="M450" s="405">
        <v>41</v>
      </c>
      <c r="N450" s="405">
        <v>71</v>
      </c>
      <c r="O450" s="388">
        <v>53</v>
      </c>
      <c r="P450" s="388">
        <v>48</v>
      </c>
      <c r="Q450" s="388">
        <v>66</v>
      </c>
      <c r="R450" s="389">
        <v>47</v>
      </c>
      <c r="S450" s="390">
        <f t="shared" si="6"/>
        <v>56.5</v>
      </c>
      <c r="T450" s="1172">
        <f>IF(P450+Q450+R450=0,"",S450/$S$548*100)</f>
        <v>0.12490742480683564</v>
      </c>
    </row>
    <row r="451" spans="1:20" ht="13.5" customHeight="1">
      <c r="A451" s="1226" t="s">
        <v>6</v>
      </c>
      <c r="B451" s="1228" t="s">
        <v>606</v>
      </c>
      <c r="C451" s="6" t="s">
        <v>221</v>
      </c>
      <c r="D451" s="9">
        <v>50</v>
      </c>
      <c r="E451" s="9">
        <v>76</v>
      </c>
      <c r="F451" s="9">
        <v>51</v>
      </c>
      <c r="G451" s="9">
        <v>64</v>
      </c>
      <c r="H451" s="9">
        <v>90</v>
      </c>
      <c r="I451" s="9">
        <v>53</v>
      </c>
      <c r="J451" s="386">
        <v>86</v>
      </c>
      <c r="K451" s="405">
        <v>84</v>
      </c>
      <c r="L451" s="405">
        <v>94</v>
      </c>
      <c r="M451" s="405">
        <v>73</v>
      </c>
      <c r="N451" s="405">
        <v>70</v>
      </c>
      <c r="O451" s="388">
        <v>83</v>
      </c>
      <c r="P451" s="388">
        <v>65</v>
      </c>
      <c r="Q451" s="388">
        <v>54</v>
      </c>
      <c r="R451" s="389">
        <v>49</v>
      </c>
      <c r="S451" s="390">
        <f t="shared" si="6"/>
        <v>51.5</v>
      </c>
      <c r="T451" s="1172">
        <f>IF(P451+Q451+R451=0,"",S451/$S$547*100)</f>
        <v>0.06969301242971494</v>
      </c>
    </row>
    <row r="452" spans="1:20" ht="13.5" customHeight="1">
      <c r="A452" s="1227"/>
      <c r="B452" s="1229"/>
      <c r="C452" s="8" t="s">
        <v>222</v>
      </c>
      <c r="D452" s="9">
        <v>47</v>
      </c>
      <c r="E452" s="9">
        <v>71</v>
      </c>
      <c r="F452" s="9">
        <v>47</v>
      </c>
      <c r="G452" s="9">
        <v>61</v>
      </c>
      <c r="H452" s="9">
        <v>85</v>
      </c>
      <c r="I452" s="9">
        <v>48</v>
      </c>
      <c r="J452" s="386">
        <v>81</v>
      </c>
      <c r="K452" s="405">
        <v>76</v>
      </c>
      <c r="L452" s="405">
        <v>91</v>
      </c>
      <c r="M452" s="405">
        <v>65</v>
      </c>
      <c r="N452" s="405">
        <v>66</v>
      </c>
      <c r="O452" s="388">
        <v>75</v>
      </c>
      <c r="P452" s="388">
        <v>59</v>
      </c>
      <c r="Q452" s="388">
        <v>49</v>
      </c>
      <c r="R452" s="389">
        <v>46</v>
      </c>
      <c r="S452" s="390">
        <f t="shared" si="6"/>
        <v>47.5</v>
      </c>
      <c r="T452" s="1172">
        <f>IF(P452+Q452+R452=0,"",S452/$S$548*100)</f>
        <v>0.10501066687300341</v>
      </c>
    </row>
    <row r="453" spans="1:20" ht="13.5" customHeight="1">
      <c r="A453" s="1226" t="s">
        <v>7</v>
      </c>
      <c r="B453" s="1228" t="s">
        <v>607</v>
      </c>
      <c r="C453" s="6" t="s">
        <v>221</v>
      </c>
      <c r="D453" s="9">
        <v>5</v>
      </c>
      <c r="E453" s="9">
        <v>3</v>
      </c>
      <c r="F453" s="9">
        <v>10</v>
      </c>
      <c r="G453" s="9">
        <v>4</v>
      </c>
      <c r="H453" s="9">
        <v>8</v>
      </c>
      <c r="I453" s="9">
        <v>2</v>
      </c>
      <c r="J453" s="386">
        <v>4</v>
      </c>
      <c r="K453" s="405">
        <v>5</v>
      </c>
      <c r="L453" s="405">
        <v>7</v>
      </c>
      <c r="M453" s="405">
        <v>1</v>
      </c>
      <c r="N453" s="405">
        <v>5</v>
      </c>
      <c r="O453" s="388">
        <v>1</v>
      </c>
      <c r="P453" s="388">
        <v>1</v>
      </c>
      <c r="Q453" s="388">
        <v>3</v>
      </c>
      <c r="R453" s="389">
        <v>1</v>
      </c>
      <c r="S453" s="390">
        <f aca="true" t="shared" si="7" ref="S453:S516">AVERAGE(Q453:R453)</f>
        <v>2</v>
      </c>
      <c r="T453" s="1172">
        <f>IF(P453+Q453+R453=0,"",S453/$S$547*100)</f>
        <v>0.0027065247545520364</v>
      </c>
    </row>
    <row r="454" spans="1:20" ht="13.5" customHeight="1">
      <c r="A454" s="1227"/>
      <c r="B454" s="1229"/>
      <c r="C454" s="8" t="s">
        <v>222</v>
      </c>
      <c r="D454" s="9">
        <v>5</v>
      </c>
      <c r="E454" s="9">
        <v>3</v>
      </c>
      <c r="F454" s="9">
        <v>9</v>
      </c>
      <c r="G454" s="9">
        <v>4</v>
      </c>
      <c r="H454" s="9">
        <v>8</v>
      </c>
      <c r="I454" s="9">
        <v>1</v>
      </c>
      <c r="J454" s="386">
        <v>4</v>
      </c>
      <c r="K454" s="405">
        <v>5</v>
      </c>
      <c r="L454" s="405">
        <v>7</v>
      </c>
      <c r="M454" s="405">
        <v>1</v>
      </c>
      <c r="N454" s="405">
        <v>3</v>
      </c>
      <c r="O454" s="388">
        <v>1</v>
      </c>
      <c r="P454" s="388">
        <v>1</v>
      </c>
      <c r="Q454" s="388">
        <v>3</v>
      </c>
      <c r="R454" s="389">
        <v>1</v>
      </c>
      <c r="S454" s="390">
        <f t="shared" si="7"/>
        <v>2</v>
      </c>
      <c r="T454" s="1172">
        <f>IF(P454+Q454+R454=0,"",S454/$S$548*100)</f>
        <v>0.0044215017630738285</v>
      </c>
    </row>
    <row r="455" spans="1:20" ht="13.5" customHeight="1">
      <c r="A455" s="1226" t="s">
        <v>8</v>
      </c>
      <c r="B455" s="1228" t="s">
        <v>608</v>
      </c>
      <c r="C455" s="6" t="s">
        <v>221</v>
      </c>
      <c r="D455" s="9">
        <v>8</v>
      </c>
      <c r="E455" s="9">
        <v>13</v>
      </c>
      <c r="F455" s="9">
        <v>6</v>
      </c>
      <c r="G455" s="9">
        <v>5</v>
      </c>
      <c r="H455" s="9">
        <v>11</v>
      </c>
      <c r="I455" s="9">
        <v>6</v>
      </c>
      <c r="J455" s="386">
        <v>2</v>
      </c>
      <c r="K455" s="405">
        <v>6</v>
      </c>
      <c r="L455" s="405">
        <v>2</v>
      </c>
      <c r="M455" s="405">
        <v>5</v>
      </c>
      <c r="N455" s="405">
        <v>1</v>
      </c>
      <c r="O455" s="388">
        <v>1</v>
      </c>
      <c r="P455" s="388">
        <v>2</v>
      </c>
      <c r="Q455" s="388">
        <v>2</v>
      </c>
      <c r="R455" s="389">
        <v>5</v>
      </c>
      <c r="S455" s="390">
        <f t="shared" si="7"/>
        <v>3.5</v>
      </c>
      <c r="T455" s="1172">
        <f>IF(P455+Q455+R455=0,"",S455/$S$547*100)</f>
        <v>0.0047364183204660635</v>
      </c>
    </row>
    <row r="456" spans="1:20" ht="13.5" customHeight="1">
      <c r="A456" s="1227"/>
      <c r="B456" s="1229"/>
      <c r="C456" s="8" t="s">
        <v>222</v>
      </c>
      <c r="D456" s="9">
        <v>7</v>
      </c>
      <c r="E456" s="9">
        <v>13</v>
      </c>
      <c r="F456" s="9">
        <v>6</v>
      </c>
      <c r="G456" s="9">
        <v>5</v>
      </c>
      <c r="H456" s="9">
        <v>9</v>
      </c>
      <c r="I456" s="9">
        <v>5</v>
      </c>
      <c r="J456" s="386">
        <v>2</v>
      </c>
      <c r="K456" s="405">
        <v>6</v>
      </c>
      <c r="L456" s="405">
        <v>2</v>
      </c>
      <c r="M456" s="405">
        <v>3</v>
      </c>
      <c r="N456" s="405">
        <v>1</v>
      </c>
      <c r="O456" s="388">
        <v>1</v>
      </c>
      <c r="P456" s="388">
        <v>1</v>
      </c>
      <c r="Q456" s="388">
        <v>2</v>
      </c>
      <c r="R456" s="389">
        <v>5</v>
      </c>
      <c r="S456" s="390">
        <f t="shared" si="7"/>
        <v>3.5</v>
      </c>
      <c r="T456" s="1172">
        <f>IF(P456+Q456+R456=0,"",S456/$S$548*100)</f>
        <v>0.007737628085379199</v>
      </c>
    </row>
    <row r="457" spans="1:20" ht="13.5" customHeight="1">
      <c r="A457" s="1226" t="s">
        <v>9</v>
      </c>
      <c r="B457" s="1228" t="s">
        <v>609</v>
      </c>
      <c r="C457" s="6" t="s">
        <v>221</v>
      </c>
      <c r="D457" s="9">
        <v>6</v>
      </c>
      <c r="E457" s="9">
        <v>4</v>
      </c>
      <c r="F457" s="9">
        <v>10</v>
      </c>
      <c r="G457" s="9">
        <v>1</v>
      </c>
      <c r="H457" s="9">
        <v>9</v>
      </c>
      <c r="I457" s="9">
        <v>3</v>
      </c>
      <c r="J457" s="386">
        <v>3</v>
      </c>
      <c r="K457" s="405">
        <v>4</v>
      </c>
      <c r="L457" s="405">
        <v>5</v>
      </c>
      <c r="M457" s="405">
        <v>1</v>
      </c>
      <c r="N457" s="405">
        <v>2</v>
      </c>
      <c r="O457" s="388">
        <v>8</v>
      </c>
      <c r="P457" s="388">
        <v>3</v>
      </c>
      <c r="Q457" s="388">
        <v>4</v>
      </c>
      <c r="R457" s="389">
        <v>1</v>
      </c>
      <c r="S457" s="390">
        <f t="shared" si="7"/>
        <v>2.5</v>
      </c>
      <c r="T457" s="1172">
        <f>IF(P457+Q457+R457=0,"",S457/$S$547*100)</f>
        <v>0.0033831559431900453</v>
      </c>
    </row>
    <row r="458" spans="1:20" ht="13.5" customHeight="1">
      <c r="A458" s="1227"/>
      <c r="B458" s="1229"/>
      <c r="C458" s="8" t="s">
        <v>222</v>
      </c>
      <c r="D458" s="9">
        <v>6</v>
      </c>
      <c r="E458" s="9">
        <v>4</v>
      </c>
      <c r="F458" s="9">
        <v>10</v>
      </c>
      <c r="G458" s="9">
        <v>1</v>
      </c>
      <c r="H458" s="9">
        <v>9</v>
      </c>
      <c r="I458" s="9">
        <v>2</v>
      </c>
      <c r="J458" s="386">
        <v>2</v>
      </c>
      <c r="K458" s="405">
        <v>4</v>
      </c>
      <c r="L458" s="405">
        <v>5</v>
      </c>
      <c r="M458" s="405">
        <v>1</v>
      </c>
      <c r="N458" s="405">
        <v>1</v>
      </c>
      <c r="O458" s="388">
        <v>8</v>
      </c>
      <c r="P458" s="388">
        <v>3</v>
      </c>
      <c r="Q458" s="388">
        <v>4</v>
      </c>
      <c r="R458" s="389">
        <v>1</v>
      </c>
      <c r="S458" s="390">
        <f t="shared" si="7"/>
        <v>2.5</v>
      </c>
      <c r="T458" s="1172">
        <f>IF(P458+Q458+R458=0,"",S458/$S$548*100)</f>
        <v>0.0055268772038422845</v>
      </c>
    </row>
    <row r="459" spans="1:20" ht="13.5" customHeight="1">
      <c r="A459" s="1226" t="s">
        <v>10</v>
      </c>
      <c r="B459" s="1228" t="s">
        <v>610</v>
      </c>
      <c r="C459" s="6" t="s">
        <v>221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1</v>
      </c>
      <c r="J459" s="386">
        <v>1</v>
      </c>
      <c r="K459" s="405"/>
      <c r="L459" s="405"/>
      <c r="M459" s="405">
        <v>1</v>
      </c>
      <c r="N459" s="405">
        <v>1</v>
      </c>
      <c r="O459" s="388">
        <v>3</v>
      </c>
      <c r="P459" s="388">
        <v>10</v>
      </c>
      <c r="Q459" s="388">
        <v>1</v>
      </c>
      <c r="R459" s="389"/>
      <c r="S459" s="390">
        <f t="shared" si="7"/>
        <v>1</v>
      </c>
      <c r="T459" s="1172">
        <f>IF(P459+Q459+R459=0,"",S459/$S$547*100)</f>
        <v>0.0013532623772760182</v>
      </c>
    </row>
    <row r="460" spans="1:20" ht="13.5" customHeight="1">
      <c r="A460" s="1227"/>
      <c r="B460" s="1229"/>
      <c r="C460" s="8" t="s">
        <v>222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1</v>
      </c>
      <c r="J460" s="386">
        <v>1</v>
      </c>
      <c r="K460" s="405"/>
      <c r="L460" s="405"/>
      <c r="M460" s="405">
        <v>1</v>
      </c>
      <c r="N460" s="405">
        <v>1</v>
      </c>
      <c r="O460" s="388">
        <v>3</v>
      </c>
      <c r="P460" s="388">
        <v>10</v>
      </c>
      <c r="Q460" s="388">
        <v>1</v>
      </c>
      <c r="R460" s="389"/>
      <c r="S460" s="390">
        <f t="shared" si="7"/>
        <v>1</v>
      </c>
      <c r="T460" s="1172">
        <f>IF(P460+Q460+R460=0,"",S460/$S$548*100)</f>
        <v>0.0022107508815369143</v>
      </c>
    </row>
    <row r="461" spans="1:20" ht="13.5" customHeight="1">
      <c r="A461" s="1226" t="s">
        <v>11</v>
      </c>
      <c r="B461" s="1228" t="s">
        <v>611</v>
      </c>
      <c r="C461" s="6" t="s">
        <v>221</v>
      </c>
      <c r="D461" s="9">
        <v>47</v>
      </c>
      <c r="E461" s="9">
        <v>32</v>
      </c>
      <c r="F461" s="9">
        <v>31</v>
      </c>
      <c r="G461" s="9">
        <v>34</v>
      </c>
      <c r="H461" s="9">
        <v>33</v>
      </c>
      <c r="I461" s="9">
        <v>32</v>
      </c>
      <c r="J461" s="386">
        <v>20</v>
      </c>
      <c r="K461" s="405">
        <v>39</v>
      </c>
      <c r="L461" s="405">
        <v>15</v>
      </c>
      <c r="M461" s="405">
        <v>20</v>
      </c>
      <c r="N461" s="405">
        <v>22</v>
      </c>
      <c r="O461" s="388">
        <v>21</v>
      </c>
      <c r="P461" s="388">
        <v>14</v>
      </c>
      <c r="Q461" s="388">
        <v>17</v>
      </c>
      <c r="R461" s="389">
        <v>12</v>
      </c>
      <c r="S461" s="390">
        <f t="shared" si="7"/>
        <v>14.5</v>
      </c>
      <c r="T461" s="1172">
        <f>IF(P461+Q461+R461=0,"",S461/$S$547*100)</f>
        <v>0.019622304470502262</v>
      </c>
    </row>
    <row r="462" spans="1:20" ht="13.5" customHeight="1">
      <c r="A462" s="1227"/>
      <c r="B462" s="1229"/>
      <c r="C462" s="8" t="s">
        <v>222</v>
      </c>
      <c r="D462" s="9">
        <v>43</v>
      </c>
      <c r="E462" s="9">
        <v>34</v>
      </c>
      <c r="F462" s="9">
        <v>30</v>
      </c>
      <c r="G462" s="9">
        <v>30</v>
      </c>
      <c r="H462" s="9">
        <v>32</v>
      </c>
      <c r="I462" s="9">
        <v>26</v>
      </c>
      <c r="J462" s="386">
        <v>20</v>
      </c>
      <c r="K462" s="405">
        <v>30</v>
      </c>
      <c r="L462" s="405">
        <v>14</v>
      </c>
      <c r="M462" s="405">
        <v>20</v>
      </c>
      <c r="N462" s="405">
        <v>23</v>
      </c>
      <c r="O462" s="388">
        <v>20</v>
      </c>
      <c r="P462" s="388">
        <v>14</v>
      </c>
      <c r="Q462" s="388">
        <v>17</v>
      </c>
      <c r="R462" s="389">
        <v>11</v>
      </c>
      <c r="S462" s="390">
        <f t="shared" si="7"/>
        <v>14</v>
      </c>
      <c r="T462" s="1172">
        <f>IF(P462+Q462+R462=0,"",S462/$S$548*100)</f>
        <v>0.030950512341516797</v>
      </c>
    </row>
    <row r="463" spans="1:20" ht="13.5" customHeight="1">
      <c r="A463" s="1226" t="s">
        <v>12</v>
      </c>
      <c r="B463" s="1228" t="s">
        <v>612</v>
      </c>
      <c r="C463" s="6" t="s">
        <v>221</v>
      </c>
      <c r="D463" s="9">
        <v>4</v>
      </c>
      <c r="E463" s="9">
        <v>5</v>
      </c>
      <c r="F463" s="9">
        <v>4</v>
      </c>
      <c r="G463" s="9">
        <v>7</v>
      </c>
      <c r="H463" s="9">
        <v>17</v>
      </c>
      <c r="I463" s="9">
        <v>6</v>
      </c>
      <c r="J463" s="386">
        <v>1</v>
      </c>
      <c r="K463" s="405"/>
      <c r="L463" s="405">
        <v>1</v>
      </c>
      <c r="M463" s="405">
        <v>3</v>
      </c>
      <c r="N463" s="405"/>
      <c r="O463" s="388">
        <v>1</v>
      </c>
      <c r="P463" s="388">
        <v>0</v>
      </c>
      <c r="Q463" s="388"/>
      <c r="R463" s="389">
        <v>1</v>
      </c>
      <c r="S463" s="390">
        <f t="shared" si="7"/>
        <v>1</v>
      </c>
      <c r="T463" s="1172">
        <f>IF(P463+Q463+R463=0,"",S463/$S$547*100)</f>
        <v>0.0013532623772760182</v>
      </c>
    </row>
    <row r="464" spans="1:20" ht="13.5" customHeight="1">
      <c r="A464" s="1227"/>
      <c r="B464" s="1229"/>
      <c r="C464" s="8" t="s">
        <v>222</v>
      </c>
      <c r="D464" s="9">
        <v>5</v>
      </c>
      <c r="E464" s="9">
        <v>5</v>
      </c>
      <c r="F464" s="9">
        <v>4</v>
      </c>
      <c r="G464" s="9">
        <v>7</v>
      </c>
      <c r="H464" s="9">
        <v>17</v>
      </c>
      <c r="I464" s="9">
        <v>6</v>
      </c>
      <c r="J464" s="386">
        <v>1</v>
      </c>
      <c r="K464" s="405"/>
      <c r="L464" s="405">
        <v>1</v>
      </c>
      <c r="M464" s="405">
        <v>3</v>
      </c>
      <c r="N464" s="405"/>
      <c r="O464" s="388">
        <v>1</v>
      </c>
      <c r="P464" s="388">
        <v>0</v>
      </c>
      <c r="Q464" s="388"/>
      <c r="R464" s="389">
        <v>1</v>
      </c>
      <c r="S464" s="390">
        <f t="shared" si="7"/>
        <v>1</v>
      </c>
      <c r="T464" s="1172">
        <f>IF(P464+Q464+R464=0,"",S464/$S$548*100)</f>
        <v>0.0022107508815369143</v>
      </c>
    </row>
    <row r="465" spans="1:20" ht="13.5" customHeight="1">
      <c r="A465" s="1226" t="s">
        <v>13</v>
      </c>
      <c r="B465" s="1228" t="s">
        <v>613</v>
      </c>
      <c r="C465" s="6" t="s">
        <v>221</v>
      </c>
      <c r="D465" s="9">
        <v>58</v>
      </c>
      <c r="E465" s="9">
        <v>109</v>
      </c>
      <c r="F465" s="9">
        <v>123</v>
      </c>
      <c r="G465" s="9">
        <v>119</v>
      </c>
      <c r="H465" s="9">
        <v>98</v>
      </c>
      <c r="I465" s="9">
        <v>106</v>
      </c>
      <c r="J465" s="386">
        <v>95</v>
      </c>
      <c r="K465" s="405">
        <v>97</v>
      </c>
      <c r="L465" s="405">
        <v>135</v>
      </c>
      <c r="M465" s="405">
        <v>101</v>
      </c>
      <c r="N465" s="405">
        <v>102</v>
      </c>
      <c r="O465" s="388">
        <v>114</v>
      </c>
      <c r="P465" s="388">
        <v>142</v>
      </c>
      <c r="Q465" s="388">
        <v>115</v>
      </c>
      <c r="R465" s="389">
        <v>84</v>
      </c>
      <c r="S465" s="390">
        <f t="shared" si="7"/>
        <v>99.5</v>
      </c>
      <c r="T465" s="1172">
        <f>IF(P465+Q465+R465=0,"",S465/$S$547*100)</f>
        <v>0.13464960653896382</v>
      </c>
    </row>
    <row r="466" spans="1:20" ht="13.5" customHeight="1">
      <c r="A466" s="1227"/>
      <c r="B466" s="1229"/>
      <c r="C466" s="8" t="s">
        <v>222</v>
      </c>
      <c r="D466" s="9">
        <v>56</v>
      </c>
      <c r="E466" s="9">
        <v>107</v>
      </c>
      <c r="F466" s="9">
        <v>116</v>
      </c>
      <c r="G466" s="9">
        <v>116</v>
      </c>
      <c r="H466" s="9">
        <v>94</v>
      </c>
      <c r="I466" s="9">
        <v>108</v>
      </c>
      <c r="J466" s="386">
        <v>95</v>
      </c>
      <c r="K466" s="405">
        <v>93</v>
      </c>
      <c r="L466" s="405">
        <v>130</v>
      </c>
      <c r="M466" s="405">
        <v>100</v>
      </c>
      <c r="N466" s="405">
        <v>96</v>
      </c>
      <c r="O466" s="388">
        <v>112</v>
      </c>
      <c r="P466" s="388">
        <v>141</v>
      </c>
      <c r="Q466" s="388">
        <v>117</v>
      </c>
      <c r="R466" s="389">
        <v>85</v>
      </c>
      <c r="S466" s="390">
        <f t="shared" si="7"/>
        <v>101</v>
      </c>
      <c r="T466" s="1172">
        <f>IF(P466+Q466+R466=0,"",S466/$S$548*100)</f>
        <v>0.2232858390352283</v>
      </c>
    </row>
    <row r="467" spans="1:20" ht="13.5" customHeight="1">
      <c r="A467" s="1226" t="s">
        <v>14</v>
      </c>
      <c r="B467" s="1228" t="s">
        <v>614</v>
      </c>
      <c r="C467" s="6" t="s">
        <v>221</v>
      </c>
      <c r="D467" s="9">
        <v>228</v>
      </c>
      <c r="E467" s="9">
        <v>217</v>
      </c>
      <c r="F467" s="9">
        <v>245</v>
      </c>
      <c r="G467" s="9">
        <v>265</v>
      </c>
      <c r="H467" s="9">
        <v>268</v>
      </c>
      <c r="I467" s="9">
        <v>229</v>
      </c>
      <c r="J467" s="386">
        <v>234</v>
      </c>
      <c r="K467" s="405">
        <v>271</v>
      </c>
      <c r="L467" s="405">
        <v>275</v>
      </c>
      <c r="M467" s="405">
        <v>310</v>
      </c>
      <c r="N467" s="405">
        <v>280</v>
      </c>
      <c r="O467" s="388">
        <v>250</v>
      </c>
      <c r="P467" s="388">
        <v>219</v>
      </c>
      <c r="Q467" s="388">
        <v>181</v>
      </c>
      <c r="R467" s="389">
        <v>124</v>
      </c>
      <c r="S467" s="390">
        <f t="shared" si="7"/>
        <v>152.5</v>
      </c>
      <c r="T467" s="1172">
        <f>IF(P467+Q467+R467=0,"",S467/$S$547*100)</f>
        <v>0.2063725125345928</v>
      </c>
    </row>
    <row r="468" spans="1:20" ht="13.5" customHeight="1">
      <c r="A468" s="1227"/>
      <c r="B468" s="1229"/>
      <c r="C468" s="8" t="s">
        <v>222</v>
      </c>
      <c r="D468" s="9">
        <v>227</v>
      </c>
      <c r="E468" s="9">
        <v>212</v>
      </c>
      <c r="F468" s="9">
        <v>240</v>
      </c>
      <c r="G468" s="9">
        <v>261</v>
      </c>
      <c r="H468" s="9">
        <v>262</v>
      </c>
      <c r="I468" s="9">
        <v>231</v>
      </c>
      <c r="J468" s="386">
        <v>229</v>
      </c>
      <c r="K468" s="405">
        <v>266</v>
      </c>
      <c r="L468" s="405">
        <v>268</v>
      </c>
      <c r="M468" s="405">
        <v>303</v>
      </c>
      <c r="N468" s="405">
        <v>275</v>
      </c>
      <c r="O468" s="388">
        <v>240</v>
      </c>
      <c r="P468" s="388">
        <v>221</v>
      </c>
      <c r="Q468" s="388">
        <v>185</v>
      </c>
      <c r="R468" s="389">
        <v>120</v>
      </c>
      <c r="S468" s="390">
        <f t="shared" si="7"/>
        <v>152.5</v>
      </c>
      <c r="T468" s="1172">
        <f>IF(P468+Q468+R468=0,"",S468/$S$548*100)</f>
        <v>0.33713950943437937</v>
      </c>
    </row>
    <row r="469" spans="1:20" ht="13.5" customHeight="1">
      <c r="A469" s="1226" t="s">
        <v>15</v>
      </c>
      <c r="B469" s="1228" t="s">
        <v>615</v>
      </c>
      <c r="C469" s="6" t="s">
        <v>221</v>
      </c>
      <c r="D469" s="9">
        <v>4</v>
      </c>
      <c r="E469" s="9">
        <v>7</v>
      </c>
      <c r="F469" s="9">
        <v>9</v>
      </c>
      <c r="G469" s="9">
        <v>90</v>
      </c>
      <c r="H469" s="9">
        <v>5</v>
      </c>
      <c r="I469" s="9">
        <v>7</v>
      </c>
      <c r="J469" s="386">
        <v>17</v>
      </c>
      <c r="K469" s="405">
        <v>11</v>
      </c>
      <c r="L469" s="405">
        <v>6</v>
      </c>
      <c r="M469" s="405">
        <v>5</v>
      </c>
      <c r="N469" s="405">
        <v>8</v>
      </c>
      <c r="O469" s="388">
        <v>7</v>
      </c>
      <c r="P469" s="388">
        <v>5</v>
      </c>
      <c r="Q469" s="388">
        <v>10</v>
      </c>
      <c r="R469" s="389">
        <v>16</v>
      </c>
      <c r="S469" s="390">
        <f t="shared" si="7"/>
        <v>13</v>
      </c>
      <c r="T469" s="1172">
        <f>IF(P469+Q469+R469=0,"",S469/$S$547*100)</f>
        <v>0.017592410904588237</v>
      </c>
    </row>
    <row r="470" spans="1:20" ht="13.5" customHeight="1">
      <c r="A470" s="1227"/>
      <c r="B470" s="1229"/>
      <c r="C470" s="8" t="s">
        <v>222</v>
      </c>
      <c r="D470" s="9">
        <v>4</v>
      </c>
      <c r="E470" s="9">
        <v>7</v>
      </c>
      <c r="F470" s="9">
        <v>9</v>
      </c>
      <c r="G470" s="9">
        <v>90</v>
      </c>
      <c r="H470" s="9">
        <v>5</v>
      </c>
      <c r="I470" s="9">
        <v>7</v>
      </c>
      <c r="J470" s="386">
        <v>17</v>
      </c>
      <c r="K470" s="405">
        <v>11</v>
      </c>
      <c r="L470" s="405">
        <v>5</v>
      </c>
      <c r="M470" s="405">
        <v>5</v>
      </c>
      <c r="N470" s="405">
        <v>9</v>
      </c>
      <c r="O470" s="388">
        <v>7</v>
      </c>
      <c r="P470" s="388">
        <v>5</v>
      </c>
      <c r="Q470" s="388">
        <v>10</v>
      </c>
      <c r="R470" s="389">
        <v>16</v>
      </c>
      <c r="S470" s="390">
        <f t="shared" si="7"/>
        <v>13</v>
      </c>
      <c r="T470" s="1172">
        <f>IF(P470+Q470+R470=0,"",S470/$S$548*100)</f>
        <v>0.028739761459979883</v>
      </c>
    </row>
    <row r="471" spans="1:20" ht="13.5" customHeight="1">
      <c r="A471" s="1226" t="s">
        <v>29</v>
      </c>
      <c r="B471" s="1228" t="s">
        <v>616</v>
      </c>
      <c r="C471" s="6" t="s">
        <v>221</v>
      </c>
      <c r="D471" s="9">
        <v>28</v>
      </c>
      <c r="E471" s="9">
        <v>21</v>
      </c>
      <c r="F471" s="9">
        <v>54</v>
      </c>
      <c r="G471" s="9">
        <v>56</v>
      </c>
      <c r="H471" s="9">
        <v>46</v>
      </c>
      <c r="I471" s="9">
        <v>40</v>
      </c>
      <c r="J471" s="386">
        <v>19</v>
      </c>
      <c r="K471" s="405">
        <v>29</v>
      </c>
      <c r="L471" s="405">
        <v>26</v>
      </c>
      <c r="M471" s="405">
        <v>12</v>
      </c>
      <c r="N471" s="405">
        <v>16</v>
      </c>
      <c r="O471" s="388">
        <v>30</v>
      </c>
      <c r="P471" s="388">
        <v>18</v>
      </c>
      <c r="Q471" s="388">
        <v>27</v>
      </c>
      <c r="R471" s="389">
        <v>27</v>
      </c>
      <c r="S471" s="390">
        <f t="shared" si="7"/>
        <v>27</v>
      </c>
      <c r="T471" s="1172">
        <f>IF(P471+Q471+R471=0,"",S471/$S$547*100)</f>
        <v>0.03653808418645249</v>
      </c>
    </row>
    <row r="472" spans="1:20" ht="13.5" customHeight="1">
      <c r="A472" s="1227"/>
      <c r="B472" s="1229"/>
      <c r="C472" s="8" t="s">
        <v>222</v>
      </c>
      <c r="D472" s="9">
        <v>28</v>
      </c>
      <c r="E472" s="9">
        <v>21</v>
      </c>
      <c r="F472" s="9">
        <v>53</v>
      </c>
      <c r="G472" s="9">
        <v>56</v>
      </c>
      <c r="H472" s="9">
        <v>48</v>
      </c>
      <c r="I472" s="9">
        <v>41</v>
      </c>
      <c r="J472" s="386">
        <v>18</v>
      </c>
      <c r="K472" s="405">
        <v>31</v>
      </c>
      <c r="L472" s="405">
        <v>27</v>
      </c>
      <c r="M472" s="405">
        <v>12</v>
      </c>
      <c r="N472" s="405">
        <v>17</v>
      </c>
      <c r="O472" s="388">
        <v>31</v>
      </c>
      <c r="P472" s="388">
        <v>19</v>
      </c>
      <c r="Q472" s="388">
        <v>27</v>
      </c>
      <c r="R472" s="389">
        <v>27</v>
      </c>
      <c r="S472" s="390">
        <f t="shared" si="7"/>
        <v>27</v>
      </c>
      <c r="T472" s="1172">
        <f>IF(P472+Q472+R472=0,"",S472/$S$548*100)</f>
        <v>0.059690273801496684</v>
      </c>
    </row>
    <row r="473" spans="1:20" ht="13.5" customHeight="1">
      <c r="A473" s="1226" t="s">
        <v>30</v>
      </c>
      <c r="B473" s="1228" t="s">
        <v>617</v>
      </c>
      <c r="C473" s="6" t="s">
        <v>221</v>
      </c>
      <c r="D473" s="9">
        <v>18</v>
      </c>
      <c r="E473" s="9">
        <v>17</v>
      </c>
      <c r="F473" s="9">
        <v>34</v>
      </c>
      <c r="G473" s="9">
        <v>35</v>
      </c>
      <c r="H473" s="9">
        <v>37</v>
      </c>
      <c r="I473" s="9">
        <v>29</v>
      </c>
      <c r="J473" s="386">
        <v>24</v>
      </c>
      <c r="K473" s="405">
        <v>34</v>
      </c>
      <c r="L473" s="405">
        <v>30</v>
      </c>
      <c r="M473" s="405">
        <v>13</v>
      </c>
      <c r="N473" s="405">
        <v>14</v>
      </c>
      <c r="O473" s="388">
        <v>10</v>
      </c>
      <c r="P473" s="388">
        <v>13</v>
      </c>
      <c r="Q473" s="388">
        <v>12</v>
      </c>
      <c r="R473" s="389">
        <v>17</v>
      </c>
      <c r="S473" s="390">
        <f t="shared" si="7"/>
        <v>14.5</v>
      </c>
      <c r="T473" s="1172">
        <f>IF(P473+Q473+R473=0,"",S473/$S$547*100)</f>
        <v>0.019622304470502262</v>
      </c>
    </row>
    <row r="474" spans="1:20" ht="17.25" customHeight="1">
      <c r="A474" s="1227"/>
      <c r="B474" s="1229"/>
      <c r="C474" s="8" t="s">
        <v>222</v>
      </c>
      <c r="D474" s="9">
        <v>18</v>
      </c>
      <c r="E474" s="9">
        <v>17</v>
      </c>
      <c r="F474" s="9">
        <v>34</v>
      </c>
      <c r="G474" s="9">
        <v>35</v>
      </c>
      <c r="H474" s="9">
        <v>37</v>
      </c>
      <c r="I474" s="9">
        <v>29</v>
      </c>
      <c r="J474" s="386">
        <v>24</v>
      </c>
      <c r="K474" s="405">
        <v>34</v>
      </c>
      <c r="L474" s="405">
        <v>30</v>
      </c>
      <c r="M474" s="405">
        <v>13</v>
      </c>
      <c r="N474" s="405">
        <v>14</v>
      </c>
      <c r="O474" s="388">
        <v>10</v>
      </c>
      <c r="P474" s="388">
        <v>13</v>
      </c>
      <c r="Q474" s="388">
        <v>12</v>
      </c>
      <c r="R474" s="389">
        <v>17</v>
      </c>
      <c r="S474" s="390">
        <f t="shared" si="7"/>
        <v>14.5</v>
      </c>
      <c r="T474" s="1172">
        <f>IF(P474+Q474+R474=0,"",S474/$S$548*100)</f>
        <v>0.032055887782285256</v>
      </c>
    </row>
    <row r="475" spans="1:20" ht="13.5" customHeight="1">
      <c r="A475" s="1226" t="s">
        <v>31</v>
      </c>
      <c r="B475" s="1228" t="s">
        <v>618</v>
      </c>
      <c r="C475" s="6" t="s">
        <v>221</v>
      </c>
      <c r="D475" s="9">
        <v>1025</v>
      </c>
      <c r="E475" s="9">
        <v>824</v>
      </c>
      <c r="F475" s="9">
        <v>825</v>
      </c>
      <c r="G475" s="9">
        <v>436</v>
      </c>
      <c r="H475" s="9">
        <v>452</v>
      </c>
      <c r="I475" s="9">
        <v>631</v>
      </c>
      <c r="J475" s="386">
        <v>597</v>
      </c>
      <c r="K475" s="405">
        <v>719</v>
      </c>
      <c r="L475" s="405">
        <v>688</v>
      </c>
      <c r="M475" s="405">
        <v>724</v>
      </c>
      <c r="N475" s="405">
        <v>635</v>
      </c>
      <c r="O475" s="388">
        <v>595</v>
      </c>
      <c r="P475" s="388">
        <v>478</v>
      </c>
      <c r="Q475" s="388">
        <v>575</v>
      </c>
      <c r="R475" s="389">
        <v>484</v>
      </c>
      <c r="S475" s="390">
        <f t="shared" si="7"/>
        <v>529.5</v>
      </c>
      <c r="T475" s="1172">
        <f>IF(P475+Q475+R475=0,"",S475/$S$547*100)</f>
        <v>0.7165524287676516</v>
      </c>
    </row>
    <row r="476" spans="1:20" ht="13.5" customHeight="1" thickBot="1">
      <c r="A476" s="1227"/>
      <c r="B476" s="1229"/>
      <c r="C476" s="8" t="s">
        <v>222</v>
      </c>
      <c r="D476" s="19">
        <v>1026</v>
      </c>
      <c r="E476" s="19">
        <v>828</v>
      </c>
      <c r="F476" s="19">
        <v>824</v>
      </c>
      <c r="G476" s="19">
        <v>436</v>
      </c>
      <c r="H476" s="19">
        <v>452</v>
      </c>
      <c r="I476" s="19">
        <v>629</v>
      </c>
      <c r="J476" s="406">
        <v>596</v>
      </c>
      <c r="K476" s="407">
        <v>718</v>
      </c>
      <c r="L476" s="407">
        <v>690</v>
      </c>
      <c r="M476" s="407">
        <v>724</v>
      </c>
      <c r="N476" s="407">
        <v>636</v>
      </c>
      <c r="O476" s="408">
        <v>597</v>
      </c>
      <c r="P476" s="408">
        <v>477</v>
      </c>
      <c r="Q476" s="408">
        <v>576</v>
      </c>
      <c r="R476" s="409">
        <v>483</v>
      </c>
      <c r="S476" s="410">
        <f t="shared" si="7"/>
        <v>529.5</v>
      </c>
      <c r="T476" s="1177">
        <f>IF(P476+Q476+R476=0,"",S476/$S$548*100)</f>
        <v>1.1705925917737958</v>
      </c>
    </row>
    <row r="477" spans="1:20" ht="13.5" customHeight="1" hidden="1">
      <c r="A477" s="1226" t="s">
        <v>32</v>
      </c>
      <c r="B477" s="1228" t="s">
        <v>619</v>
      </c>
      <c r="C477" s="6" t="s">
        <v>221</v>
      </c>
      <c r="D477" s="19">
        <v>1</v>
      </c>
      <c r="E477" s="19">
        <v>2</v>
      </c>
      <c r="F477" s="19">
        <v>10</v>
      </c>
      <c r="G477" s="19">
        <v>1</v>
      </c>
      <c r="H477" s="19">
        <v>2</v>
      </c>
      <c r="I477" s="19">
        <v>3</v>
      </c>
      <c r="J477" s="406">
        <v>2</v>
      </c>
      <c r="K477" s="407">
        <v>1</v>
      </c>
      <c r="L477" s="407">
        <v>2</v>
      </c>
      <c r="M477" s="407">
        <v>1</v>
      </c>
      <c r="N477" s="407">
        <v>7</v>
      </c>
      <c r="O477" s="408">
        <v>0</v>
      </c>
      <c r="P477" s="408">
        <v>127</v>
      </c>
      <c r="Q477" s="408"/>
      <c r="R477" s="409"/>
      <c r="S477" s="410" t="e">
        <f t="shared" si="7"/>
        <v>#DIV/0!</v>
      </c>
      <c r="T477" s="1177"/>
    </row>
    <row r="478" spans="1:20" ht="13.5" customHeight="1" hidden="1" thickBot="1">
      <c r="A478" s="1227"/>
      <c r="B478" s="1229"/>
      <c r="C478" s="8" t="s">
        <v>222</v>
      </c>
      <c r="D478" s="14">
        <v>1</v>
      </c>
      <c r="E478" s="14">
        <v>2</v>
      </c>
      <c r="F478" s="14">
        <v>10</v>
      </c>
      <c r="G478" s="14">
        <v>1</v>
      </c>
      <c r="H478" s="14">
        <v>2</v>
      </c>
      <c r="I478" s="14">
        <v>3</v>
      </c>
      <c r="J478" s="391">
        <v>3</v>
      </c>
      <c r="K478" s="411">
        <v>2</v>
      </c>
      <c r="L478" s="411">
        <v>2</v>
      </c>
      <c r="M478" s="411">
        <v>1</v>
      </c>
      <c r="N478" s="411">
        <v>7</v>
      </c>
      <c r="O478" s="393">
        <v>0</v>
      </c>
      <c r="P478" s="393">
        <v>126</v>
      </c>
      <c r="Q478" s="393"/>
      <c r="R478" s="394"/>
      <c r="S478" s="395" t="e">
        <f t="shared" si="7"/>
        <v>#DIV/0!</v>
      </c>
      <c r="T478" s="1174"/>
    </row>
    <row r="479" spans="1:20" ht="13.5" customHeight="1">
      <c r="A479" s="1244" t="s">
        <v>620</v>
      </c>
      <c r="B479" s="1245"/>
      <c r="C479" s="286" t="s">
        <v>221</v>
      </c>
      <c r="D479" s="21">
        <v>1321</v>
      </c>
      <c r="E479" s="21">
        <v>1356</v>
      </c>
      <c r="F479" s="21">
        <v>2097</v>
      </c>
      <c r="G479" s="21">
        <v>1568</v>
      </c>
      <c r="H479" s="21">
        <v>1228</v>
      </c>
      <c r="I479" s="21">
        <v>1215</v>
      </c>
      <c r="J479" s="413">
        <v>1068</v>
      </c>
      <c r="K479" s="413">
        <v>1194</v>
      </c>
      <c r="L479" s="413">
        <v>1088</v>
      </c>
      <c r="M479" s="413">
        <v>965</v>
      </c>
      <c r="N479" s="413">
        <v>1296</v>
      </c>
      <c r="O479" s="414">
        <v>1583</v>
      </c>
      <c r="P479" s="414">
        <v>1541</v>
      </c>
      <c r="Q479" s="414">
        <v>2278</v>
      </c>
      <c r="R479" s="415">
        <v>1605</v>
      </c>
      <c r="S479" s="456">
        <f t="shared" si="7"/>
        <v>1941.5</v>
      </c>
      <c r="T479" s="1183">
        <f>IF(P479+Q479+R479=0,"",S479/$S$547*100)</f>
        <v>2.6273589054813895</v>
      </c>
    </row>
    <row r="480" spans="1:20" ht="13.5" customHeight="1" thickBot="1">
      <c r="A480" s="1246"/>
      <c r="B480" s="1247"/>
      <c r="C480" s="288" t="s">
        <v>222</v>
      </c>
      <c r="D480" s="22">
        <v>1318</v>
      </c>
      <c r="E480" s="22">
        <v>1359</v>
      </c>
      <c r="F480" s="22">
        <v>2090</v>
      </c>
      <c r="G480" s="22">
        <v>1567</v>
      </c>
      <c r="H480" s="22">
        <v>1225</v>
      </c>
      <c r="I480" s="22">
        <v>1211</v>
      </c>
      <c r="J480" s="418">
        <v>1068</v>
      </c>
      <c r="K480" s="418">
        <v>1194</v>
      </c>
      <c r="L480" s="418">
        <v>1082</v>
      </c>
      <c r="M480" s="418">
        <v>966</v>
      </c>
      <c r="N480" s="418">
        <v>1288</v>
      </c>
      <c r="O480" s="419">
        <v>1582</v>
      </c>
      <c r="P480" s="419">
        <v>1539</v>
      </c>
      <c r="Q480" s="419">
        <v>2273</v>
      </c>
      <c r="R480" s="420">
        <v>1598</v>
      </c>
      <c r="S480" s="395">
        <f t="shared" si="7"/>
        <v>1935.5</v>
      </c>
      <c r="T480" s="1174">
        <f>IF(P480+Q480+R480=0,"",S480/$S$548*100)</f>
        <v>4.278908331214697</v>
      </c>
    </row>
    <row r="481" spans="1:20" ht="13.5" customHeight="1">
      <c r="A481" s="1226" t="s">
        <v>33</v>
      </c>
      <c r="B481" s="1228" t="s">
        <v>621</v>
      </c>
      <c r="C481" s="6" t="s">
        <v>221</v>
      </c>
      <c r="D481" s="17">
        <v>759</v>
      </c>
      <c r="E481" s="17">
        <v>820</v>
      </c>
      <c r="F481" s="17">
        <v>1272</v>
      </c>
      <c r="G481" s="17">
        <v>941</v>
      </c>
      <c r="H481" s="17">
        <v>748</v>
      </c>
      <c r="I481" s="17">
        <v>665</v>
      </c>
      <c r="J481" s="428">
        <v>524</v>
      </c>
      <c r="K481" s="429">
        <v>657</v>
      </c>
      <c r="L481" s="429">
        <v>521</v>
      </c>
      <c r="M481" s="429">
        <v>427</v>
      </c>
      <c r="N481" s="429">
        <v>654</v>
      </c>
      <c r="O481" s="430">
        <v>1015</v>
      </c>
      <c r="P481" s="430">
        <v>864</v>
      </c>
      <c r="Q481" s="430">
        <v>1245</v>
      </c>
      <c r="R481" s="431">
        <v>769</v>
      </c>
      <c r="S481" s="432">
        <f t="shared" si="7"/>
        <v>1007</v>
      </c>
      <c r="T481" s="1181">
        <f>IF(P481+Q481+R481=0,"",S481/$S$547*100)</f>
        <v>1.3627352139169502</v>
      </c>
    </row>
    <row r="482" spans="1:20" ht="13.5" customHeight="1">
      <c r="A482" s="1227"/>
      <c r="B482" s="1229"/>
      <c r="C482" s="8" t="s">
        <v>222</v>
      </c>
      <c r="D482" s="17">
        <v>758</v>
      </c>
      <c r="E482" s="17">
        <v>821</v>
      </c>
      <c r="F482" s="17">
        <v>1268</v>
      </c>
      <c r="G482" s="17">
        <v>942</v>
      </c>
      <c r="H482" s="17">
        <v>748</v>
      </c>
      <c r="I482" s="17">
        <v>664</v>
      </c>
      <c r="J482" s="428">
        <v>526</v>
      </c>
      <c r="K482" s="429">
        <v>657</v>
      </c>
      <c r="L482" s="429">
        <v>519</v>
      </c>
      <c r="M482" s="429">
        <v>429</v>
      </c>
      <c r="N482" s="429">
        <v>654</v>
      </c>
      <c r="O482" s="430">
        <v>1015</v>
      </c>
      <c r="P482" s="430">
        <v>864</v>
      </c>
      <c r="Q482" s="430">
        <v>1246</v>
      </c>
      <c r="R482" s="431">
        <v>769</v>
      </c>
      <c r="S482" s="432">
        <f t="shared" si="7"/>
        <v>1007.5</v>
      </c>
      <c r="T482" s="1181">
        <f>IF(P482+Q482+R482=0,"",S482/$S$548*100)</f>
        <v>2.227331513148441</v>
      </c>
    </row>
    <row r="483" spans="1:20" ht="13.5" customHeight="1">
      <c r="A483" s="1226" t="s">
        <v>34</v>
      </c>
      <c r="B483" s="1228" t="s">
        <v>622</v>
      </c>
      <c r="C483" s="6" t="s">
        <v>221</v>
      </c>
      <c r="D483" s="9">
        <v>2</v>
      </c>
      <c r="E483" s="9">
        <v>6</v>
      </c>
      <c r="F483" s="9">
        <v>21</v>
      </c>
      <c r="G483" s="9">
        <v>10</v>
      </c>
      <c r="H483" s="9">
        <v>5</v>
      </c>
      <c r="I483" s="9">
        <v>28</v>
      </c>
      <c r="J483" s="386">
        <v>1</v>
      </c>
      <c r="K483" s="405">
        <v>10</v>
      </c>
      <c r="L483" s="405">
        <v>4</v>
      </c>
      <c r="M483" s="405">
        <v>2</v>
      </c>
      <c r="N483" s="405"/>
      <c r="O483" s="388">
        <v>1</v>
      </c>
      <c r="P483" s="388">
        <v>1</v>
      </c>
      <c r="Q483" s="388">
        <v>1</v>
      </c>
      <c r="R483" s="389">
        <v>1</v>
      </c>
      <c r="S483" s="390">
        <f t="shared" si="7"/>
        <v>1</v>
      </c>
      <c r="T483" s="1172">
        <f>IF(P483+Q483+R483=0,"",S483/$S$547*100)</f>
        <v>0.0013532623772760182</v>
      </c>
    </row>
    <row r="484" spans="1:20" ht="13.5" customHeight="1">
      <c r="A484" s="1227"/>
      <c r="B484" s="1229"/>
      <c r="C484" s="8" t="s">
        <v>222</v>
      </c>
      <c r="D484" s="9">
        <v>2</v>
      </c>
      <c r="E484" s="9">
        <v>6</v>
      </c>
      <c r="F484" s="9">
        <v>21</v>
      </c>
      <c r="G484" s="9">
        <v>10</v>
      </c>
      <c r="H484" s="9">
        <v>5</v>
      </c>
      <c r="I484" s="9">
        <v>28</v>
      </c>
      <c r="J484" s="386">
        <v>1</v>
      </c>
      <c r="K484" s="405">
        <v>10</v>
      </c>
      <c r="L484" s="405">
        <v>4</v>
      </c>
      <c r="M484" s="405">
        <v>2</v>
      </c>
      <c r="N484" s="405"/>
      <c r="O484" s="388">
        <v>1</v>
      </c>
      <c r="P484" s="388">
        <v>1</v>
      </c>
      <c r="Q484" s="388">
        <v>1</v>
      </c>
      <c r="R484" s="389">
        <v>1</v>
      </c>
      <c r="S484" s="390">
        <f t="shared" si="7"/>
        <v>1</v>
      </c>
      <c r="T484" s="1172">
        <f>IF(P484+Q484+R484=0,"",S484/$S$548*100)</f>
        <v>0.0022107508815369143</v>
      </c>
    </row>
    <row r="485" spans="1:20" ht="13.5" customHeight="1">
      <c r="A485" s="1226" t="s">
        <v>35</v>
      </c>
      <c r="B485" s="1228" t="s">
        <v>623</v>
      </c>
      <c r="C485" s="6" t="s">
        <v>221</v>
      </c>
      <c r="D485" s="9">
        <v>71</v>
      </c>
      <c r="E485" s="9">
        <v>72</v>
      </c>
      <c r="F485" s="9">
        <v>114</v>
      </c>
      <c r="G485" s="9">
        <v>89</v>
      </c>
      <c r="H485" s="9">
        <v>97</v>
      </c>
      <c r="I485" s="9">
        <v>49</v>
      </c>
      <c r="J485" s="386">
        <v>51</v>
      </c>
      <c r="K485" s="405">
        <v>45</v>
      </c>
      <c r="L485" s="405">
        <v>56</v>
      </c>
      <c r="M485" s="405">
        <v>30</v>
      </c>
      <c r="N485" s="405">
        <v>32</v>
      </c>
      <c r="O485" s="388">
        <v>30</v>
      </c>
      <c r="P485" s="388">
        <v>31</v>
      </c>
      <c r="Q485" s="388">
        <v>28</v>
      </c>
      <c r="R485" s="389">
        <v>12</v>
      </c>
      <c r="S485" s="390">
        <f t="shared" si="7"/>
        <v>20</v>
      </c>
      <c r="T485" s="1172">
        <f>IF(P485+Q485+R485=0,"",S485/$S$547*100)</f>
        <v>0.027065247545520362</v>
      </c>
    </row>
    <row r="486" spans="1:20" ht="13.5" customHeight="1">
      <c r="A486" s="1227"/>
      <c r="B486" s="1229"/>
      <c r="C486" s="8" t="s">
        <v>222</v>
      </c>
      <c r="D486" s="9">
        <v>71</v>
      </c>
      <c r="E486" s="9">
        <v>73</v>
      </c>
      <c r="F486" s="9">
        <v>114</v>
      </c>
      <c r="G486" s="9">
        <v>89</v>
      </c>
      <c r="H486" s="9">
        <v>97</v>
      </c>
      <c r="I486" s="9">
        <v>49</v>
      </c>
      <c r="J486" s="386">
        <v>50</v>
      </c>
      <c r="K486" s="405">
        <v>45</v>
      </c>
      <c r="L486" s="405">
        <v>56</v>
      </c>
      <c r="M486" s="405">
        <v>30</v>
      </c>
      <c r="N486" s="405">
        <v>32</v>
      </c>
      <c r="O486" s="388">
        <v>30</v>
      </c>
      <c r="P486" s="388">
        <v>32</v>
      </c>
      <c r="Q486" s="388">
        <v>28</v>
      </c>
      <c r="R486" s="389">
        <v>12</v>
      </c>
      <c r="S486" s="390">
        <f t="shared" si="7"/>
        <v>20</v>
      </c>
      <c r="T486" s="1172">
        <f>IF(P486+Q486+R486=0,"",S486/$S$548*100)</f>
        <v>0.044215017630738276</v>
      </c>
    </row>
    <row r="487" spans="1:20" ht="13.5" customHeight="1" hidden="1">
      <c r="A487" s="1226" t="s">
        <v>36</v>
      </c>
      <c r="B487" s="1228" t="s">
        <v>624</v>
      </c>
      <c r="C487" s="6" t="s">
        <v>221</v>
      </c>
      <c r="D487" s="9">
        <v>1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386">
        <v>0</v>
      </c>
      <c r="K487" s="405"/>
      <c r="L487" s="405">
        <v>1</v>
      </c>
      <c r="M487" s="405"/>
      <c r="N487" s="405"/>
      <c r="O487" s="388">
        <v>0</v>
      </c>
      <c r="P487" s="388"/>
      <c r="Q487" s="388"/>
      <c r="R487" s="389"/>
      <c r="S487" s="390" t="e">
        <f t="shared" si="7"/>
        <v>#DIV/0!</v>
      </c>
      <c r="T487" s="1172">
        <f>IF(P487+Q487+R487=0,"",S487/$S$547*100)</f>
      </c>
    </row>
    <row r="488" spans="1:20" ht="13.5" customHeight="1" hidden="1">
      <c r="A488" s="1227"/>
      <c r="B488" s="1229"/>
      <c r="C488" s="8" t="s">
        <v>222</v>
      </c>
      <c r="D488" s="9">
        <v>1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386">
        <v>0</v>
      </c>
      <c r="K488" s="405"/>
      <c r="L488" s="405">
        <v>1</v>
      </c>
      <c r="M488" s="405"/>
      <c r="N488" s="405"/>
      <c r="O488" s="388">
        <v>0</v>
      </c>
      <c r="P488" s="388"/>
      <c r="Q488" s="388"/>
      <c r="R488" s="389"/>
      <c r="S488" s="390" t="e">
        <f t="shared" si="7"/>
        <v>#DIV/0!</v>
      </c>
      <c r="T488" s="1172">
        <f>IF(P488+Q488+R488=0,"",S488/$S$548*100)</f>
      </c>
    </row>
    <row r="489" spans="1:20" ht="13.5" customHeight="1">
      <c r="A489" s="1226" t="s">
        <v>37</v>
      </c>
      <c r="B489" s="1228" t="s">
        <v>625</v>
      </c>
      <c r="C489" s="6" t="s">
        <v>221</v>
      </c>
      <c r="D489" s="9">
        <v>1</v>
      </c>
      <c r="E489" s="9">
        <v>3</v>
      </c>
      <c r="F489" s="9">
        <v>4</v>
      </c>
      <c r="G489" s="9">
        <v>3</v>
      </c>
      <c r="H489" s="9">
        <v>2</v>
      </c>
      <c r="I489" s="9">
        <v>1</v>
      </c>
      <c r="J489" s="386">
        <v>1</v>
      </c>
      <c r="K489" s="405"/>
      <c r="L489" s="405"/>
      <c r="M489" s="405">
        <v>11</v>
      </c>
      <c r="N489" s="405">
        <v>40</v>
      </c>
      <c r="O489" s="388">
        <v>14</v>
      </c>
      <c r="P489" s="388">
        <v>9</v>
      </c>
      <c r="Q489" s="388">
        <v>122</v>
      </c>
      <c r="R489" s="389">
        <v>1</v>
      </c>
      <c r="S489" s="390">
        <f t="shared" si="7"/>
        <v>61.5</v>
      </c>
      <c r="T489" s="1172">
        <f>IF(P489+Q489+R489=0,"",S489/$S$547*100)</f>
        <v>0.08322563620247511</v>
      </c>
    </row>
    <row r="490" spans="1:20" ht="13.5" customHeight="1">
      <c r="A490" s="1227"/>
      <c r="B490" s="1229"/>
      <c r="C490" s="8" t="s">
        <v>222</v>
      </c>
      <c r="D490" s="9">
        <v>1</v>
      </c>
      <c r="E490" s="9">
        <v>3</v>
      </c>
      <c r="F490" s="9">
        <v>4</v>
      </c>
      <c r="G490" s="9">
        <v>3</v>
      </c>
      <c r="H490" s="9">
        <v>2</v>
      </c>
      <c r="I490" s="9">
        <v>1</v>
      </c>
      <c r="J490" s="386">
        <v>1</v>
      </c>
      <c r="K490" s="405"/>
      <c r="L490" s="405"/>
      <c r="M490" s="405">
        <v>11</v>
      </c>
      <c r="N490" s="405">
        <v>40</v>
      </c>
      <c r="O490" s="388">
        <v>14</v>
      </c>
      <c r="P490" s="388">
        <v>9</v>
      </c>
      <c r="Q490" s="388">
        <v>121</v>
      </c>
      <c r="R490" s="389">
        <v>1</v>
      </c>
      <c r="S490" s="390">
        <f t="shared" si="7"/>
        <v>61</v>
      </c>
      <c r="T490" s="1172">
        <f>IF(P490+Q490+R490=0,"",S490/$S$548*100)</f>
        <v>0.13485580377375175</v>
      </c>
    </row>
    <row r="491" spans="1:20" ht="13.5" customHeight="1">
      <c r="A491" s="1226" t="s">
        <v>38</v>
      </c>
      <c r="B491" s="1228" t="s">
        <v>626</v>
      </c>
      <c r="C491" s="6" t="s">
        <v>221</v>
      </c>
      <c r="D491" s="9">
        <v>15</v>
      </c>
      <c r="E491" s="9">
        <v>32</v>
      </c>
      <c r="F491" s="9">
        <v>26</v>
      </c>
      <c r="G491" s="9">
        <v>27</v>
      </c>
      <c r="H491" s="9">
        <v>6</v>
      </c>
      <c r="I491" s="9">
        <v>15</v>
      </c>
      <c r="J491" s="386">
        <v>11</v>
      </c>
      <c r="K491" s="405">
        <v>8</v>
      </c>
      <c r="L491" s="405">
        <v>22</v>
      </c>
      <c r="M491" s="405">
        <v>7</v>
      </c>
      <c r="N491" s="405">
        <v>31</v>
      </c>
      <c r="O491" s="388">
        <v>31</v>
      </c>
      <c r="P491" s="388">
        <v>23</v>
      </c>
      <c r="Q491" s="388">
        <v>39</v>
      </c>
      <c r="R491" s="389">
        <v>48</v>
      </c>
      <c r="S491" s="390">
        <f t="shared" si="7"/>
        <v>43.5</v>
      </c>
      <c r="T491" s="1172">
        <f>IF(P491+Q491+R491=0,"",S491/$S$547*100)</f>
        <v>0.05886691341150679</v>
      </c>
    </row>
    <row r="492" spans="1:20" ht="13.5" customHeight="1">
      <c r="A492" s="1227"/>
      <c r="B492" s="1229"/>
      <c r="C492" s="8" t="s">
        <v>222</v>
      </c>
      <c r="D492" s="9">
        <v>15</v>
      </c>
      <c r="E492" s="9">
        <v>32</v>
      </c>
      <c r="F492" s="9">
        <v>26</v>
      </c>
      <c r="G492" s="9">
        <v>27</v>
      </c>
      <c r="H492" s="9">
        <v>6</v>
      </c>
      <c r="I492" s="9">
        <v>15</v>
      </c>
      <c r="J492" s="386">
        <v>11</v>
      </c>
      <c r="K492" s="405">
        <v>8</v>
      </c>
      <c r="L492" s="405">
        <v>22</v>
      </c>
      <c r="M492" s="405">
        <v>7</v>
      </c>
      <c r="N492" s="405">
        <v>31</v>
      </c>
      <c r="O492" s="388">
        <v>31</v>
      </c>
      <c r="P492" s="388">
        <v>23</v>
      </c>
      <c r="Q492" s="388">
        <v>39</v>
      </c>
      <c r="R492" s="389">
        <v>48</v>
      </c>
      <c r="S492" s="390">
        <f t="shared" si="7"/>
        <v>43.5</v>
      </c>
      <c r="T492" s="1172">
        <f>IF(P492+Q492+R492=0,"",S492/$S$548*100)</f>
        <v>0.09616766334685577</v>
      </c>
    </row>
    <row r="493" spans="1:20" ht="13.5" customHeight="1">
      <c r="A493" s="1226" t="s">
        <v>39</v>
      </c>
      <c r="B493" s="1228" t="s">
        <v>496</v>
      </c>
      <c r="C493" s="6" t="s">
        <v>221</v>
      </c>
      <c r="D493" s="9">
        <v>323</v>
      </c>
      <c r="E493" s="9">
        <v>282</v>
      </c>
      <c r="F493" s="9">
        <v>408</v>
      </c>
      <c r="G493" s="9">
        <v>321</v>
      </c>
      <c r="H493" s="9">
        <v>283</v>
      </c>
      <c r="I493" s="9">
        <v>350</v>
      </c>
      <c r="J493" s="386">
        <v>344</v>
      </c>
      <c r="K493" s="405">
        <v>318</v>
      </c>
      <c r="L493" s="405">
        <v>373</v>
      </c>
      <c r="M493" s="405">
        <v>375</v>
      </c>
      <c r="N493" s="405">
        <v>324</v>
      </c>
      <c r="O493" s="388">
        <v>271</v>
      </c>
      <c r="P493" s="388">
        <v>368</v>
      </c>
      <c r="Q493" s="388">
        <v>515</v>
      </c>
      <c r="R493" s="389">
        <v>349</v>
      </c>
      <c r="S493" s="390">
        <f t="shared" si="7"/>
        <v>432</v>
      </c>
      <c r="T493" s="1172">
        <f>IF(P493+Q493+R493=0,"",S493/$S$547*100)</f>
        <v>0.5846093469832399</v>
      </c>
    </row>
    <row r="494" spans="1:20" ht="13.5" customHeight="1">
      <c r="A494" s="1227"/>
      <c r="B494" s="1229"/>
      <c r="C494" s="8" t="s">
        <v>222</v>
      </c>
      <c r="D494" s="9">
        <v>322</v>
      </c>
      <c r="E494" s="9">
        <v>283</v>
      </c>
      <c r="F494" s="9">
        <v>406</v>
      </c>
      <c r="G494" s="9">
        <v>321</v>
      </c>
      <c r="H494" s="9">
        <v>282</v>
      </c>
      <c r="I494" s="9">
        <v>350</v>
      </c>
      <c r="J494" s="386">
        <v>345</v>
      </c>
      <c r="K494" s="405">
        <v>318</v>
      </c>
      <c r="L494" s="405">
        <v>369</v>
      </c>
      <c r="M494" s="405">
        <v>374</v>
      </c>
      <c r="N494" s="405">
        <v>316</v>
      </c>
      <c r="O494" s="388">
        <v>271</v>
      </c>
      <c r="P494" s="388">
        <v>366</v>
      </c>
      <c r="Q494" s="388">
        <v>512</v>
      </c>
      <c r="R494" s="389">
        <v>345</v>
      </c>
      <c r="S494" s="390">
        <f t="shared" si="7"/>
        <v>428.5</v>
      </c>
      <c r="T494" s="1172">
        <f>IF(P494+Q494+R494=0,"",S494/$S$548*100)</f>
        <v>0.9473067527385677</v>
      </c>
    </row>
    <row r="495" spans="1:20" ht="13.5" customHeight="1">
      <c r="A495" s="1226" t="s">
        <v>40</v>
      </c>
      <c r="B495" s="1228" t="s">
        <v>627</v>
      </c>
      <c r="C495" s="6" t="s">
        <v>221</v>
      </c>
      <c r="D495" s="9">
        <v>65</v>
      </c>
      <c r="E495" s="9">
        <v>45</v>
      </c>
      <c r="F495" s="9">
        <v>38</v>
      </c>
      <c r="G495" s="9">
        <v>37</v>
      </c>
      <c r="H495" s="9">
        <v>19</v>
      </c>
      <c r="I495" s="9">
        <v>33</v>
      </c>
      <c r="J495" s="386">
        <v>20</v>
      </c>
      <c r="K495" s="405">
        <v>11</v>
      </c>
      <c r="L495" s="405">
        <v>12</v>
      </c>
      <c r="M495" s="405">
        <v>24</v>
      </c>
      <c r="N495" s="405">
        <v>30</v>
      </c>
      <c r="O495" s="388">
        <v>35</v>
      </c>
      <c r="P495" s="388">
        <v>37</v>
      </c>
      <c r="Q495" s="388">
        <v>24</v>
      </c>
      <c r="R495" s="389">
        <v>15</v>
      </c>
      <c r="S495" s="390">
        <f t="shared" si="7"/>
        <v>19.5</v>
      </c>
      <c r="T495" s="1172">
        <f>IF(P495+Q495+R495=0,"",S495/$S$547*100)</f>
        <v>0.026388616356882354</v>
      </c>
    </row>
    <row r="496" spans="1:20" ht="13.5" customHeight="1">
      <c r="A496" s="1227"/>
      <c r="B496" s="1229"/>
      <c r="C496" s="8" t="s">
        <v>222</v>
      </c>
      <c r="D496" s="9">
        <v>65</v>
      </c>
      <c r="E496" s="9">
        <v>45</v>
      </c>
      <c r="F496" s="9">
        <v>38</v>
      </c>
      <c r="G496" s="9">
        <v>37</v>
      </c>
      <c r="H496" s="9">
        <v>19</v>
      </c>
      <c r="I496" s="9">
        <v>33</v>
      </c>
      <c r="J496" s="386">
        <v>20</v>
      </c>
      <c r="K496" s="405">
        <v>11</v>
      </c>
      <c r="L496" s="405">
        <v>12</v>
      </c>
      <c r="M496" s="405">
        <v>24</v>
      </c>
      <c r="N496" s="405">
        <v>30</v>
      </c>
      <c r="O496" s="388">
        <v>35</v>
      </c>
      <c r="P496" s="388">
        <v>37</v>
      </c>
      <c r="Q496" s="388">
        <v>24</v>
      </c>
      <c r="R496" s="389">
        <v>15</v>
      </c>
      <c r="S496" s="390">
        <f t="shared" si="7"/>
        <v>19.5</v>
      </c>
      <c r="T496" s="1172">
        <f>IF(P496+Q496+R496=0,"",S496/$S$548*100)</f>
        <v>0.04310964218996982</v>
      </c>
    </row>
    <row r="497" spans="1:20" ht="13.5" customHeight="1">
      <c r="A497" s="1226" t="s">
        <v>41</v>
      </c>
      <c r="B497" s="1228" t="s">
        <v>628</v>
      </c>
      <c r="C497" s="6" t="s">
        <v>221</v>
      </c>
      <c r="D497" s="9">
        <v>27</v>
      </c>
      <c r="E497" s="9">
        <v>40</v>
      </c>
      <c r="F497" s="9">
        <v>125</v>
      </c>
      <c r="G497" s="9">
        <v>57</v>
      </c>
      <c r="H497" s="9">
        <v>21</v>
      </c>
      <c r="I497" s="9">
        <v>25</v>
      </c>
      <c r="J497" s="386">
        <v>45</v>
      </c>
      <c r="K497" s="405">
        <v>51</v>
      </c>
      <c r="L497" s="405">
        <v>43</v>
      </c>
      <c r="M497" s="405">
        <v>27</v>
      </c>
      <c r="N497" s="405">
        <v>77</v>
      </c>
      <c r="O497" s="388">
        <v>83</v>
      </c>
      <c r="P497" s="388">
        <v>90</v>
      </c>
      <c r="Q497" s="388">
        <v>182</v>
      </c>
      <c r="R497" s="389">
        <v>196</v>
      </c>
      <c r="S497" s="390">
        <f t="shared" si="7"/>
        <v>189</v>
      </c>
      <c r="T497" s="1172">
        <f>IF(P497+Q497+R497=0,"",S497/$S$547*100)</f>
        <v>0.25576658930516744</v>
      </c>
    </row>
    <row r="498" spans="1:20" ht="13.5" customHeight="1">
      <c r="A498" s="1227"/>
      <c r="B498" s="1229"/>
      <c r="C498" s="8" t="s">
        <v>222</v>
      </c>
      <c r="D498" s="9">
        <v>27</v>
      </c>
      <c r="E498" s="9">
        <v>40</v>
      </c>
      <c r="F498" s="9">
        <v>125</v>
      </c>
      <c r="G498" s="9">
        <v>57</v>
      </c>
      <c r="H498" s="9">
        <v>20</v>
      </c>
      <c r="I498" s="9">
        <v>26</v>
      </c>
      <c r="J498" s="386">
        <v>43</v>
      </c>
      <c r="K498" s="405">
        <v>51</v>
      </c>
      <c r="L498" s="405">
        <v>43</v>
      </c>
      <c r="M498" s="405">
        <v>27</v>
      </c>
      <c r="N498" s="405">
        <v>77</v>
      </c>
      <c r="O498" s="388">
        <v>83</v>
      </c>
      <c r="P498" s="388">
        <v>90</v>
      </c>
      <c r="Q498" s="388">
        <v>180</v>
      </c>
      <c r="R498" s="389">
        <v>195</v>
      </c>
      <c r="S498" s="390">
        <f t="shared" si="7"/>
        <v>187.5</v>
      </c>
      <c r="T498" s="1172">
        <f>IF(P498+Q498+R498=0,"",S498/$S$548*100)</f>
        <v>0.41451579028817137</v>
      </c>
    </row>
    <row r="499" spans="1:20" ht="13.5" customHeight="1">
      <c r="A499" s="1226" t="s">
        <v>42</v>
      </c>
      <c r="B499" s="1228" t="s">
        <v>629</v>
      </c>
      <c r="C499" s="6" t="s">
        <v>221</v>
      </c>
      <c r="D499" s="9">
        <v>48</v>
      </c>
      <c r="E499" s="9">
        <v>45</v>
      </c>
      <c r="F499" s="9">
        <v>83</v>
      </c>
      <c r="G499" s="9">
        <v>74</v>
      </c>
      <c r="H499" s="9">
        <v>39</v>
      </c>
      <c r="I499" s="9">
        <v>38</v>
      </c>
      <c r="J499" s="386">
        <v>63</v>
      </c>
      <c r="K499" s="405">
        <v>88</v>
      </c>
      <c r="L499" s="405">
        <v>50</v>
      </c>
      <c r="M499" s="405">
        <v>53</v>
      </c>
      <c r="N499" s="405">
        <v>94</v>
      </c>
      <c r="O499" s="388">
        <v>93</v>
      </c>
      <c r="P499" s="388">
        <v>101</v>
      </c>
      <c r="Q499" s="388">
        <v>119</v>
      </c>
      <c r="R499" s="389">
        <v>203</v>
      </c>
      <c r="S499" s="390">
        <f t="shared" si="7"/>
        <v>161</v>
      </c>
      <c r="T499" s="1172">
        <f>IF(P499+Q499+R499=0,"",S499/$S$547*100)</f>
        <v>0.21787524274143893</v>
      </c>
    </row>
    <row r="500" spans="1:20" ht="13.5" customHeight="1">
      <c r="A500" s="1227"/>
      <c r="B500" s="1229"/>
      <c r="C500" s="8" t="s">
        <v>222</v>
      </c>
      <c r="D500" s="9">
        <v>48</v>
      </c>
      <c r="E500" s="9">
        <v>45</v>
      </c>
      <c r="F500" s="9">
        <v>82</v>
      </c>
      <c r="G500" s="9">
        <v>74</v>
      </c>
      <c r="H500" s="9">
        <v>39</v>
      </c>
      <c r="I500" s="9">
        <v>37</v>
      </c>
      <c r="J500" s="386">
        <v>63</v>
      </c>
      <c r="K500" s="405">
        <v>88</v>
      </c>
      <c r="L500" s="405">
        <v>50</v>
      </c>
      <c r="M500" s="405">
        <v>53</v>
      </c>
      <c r="N500" s="405">
        <v>94</v>
      </c>
      <c r="O500" s="388">
        <v>93</v>
      </c>
      <c r="P500" s="388">
        <v>101</v>
      </c>
      <c r="Q500" s="388">
        <v>119</v>
      </c>
      <c r="R500" s="389">
        <v>201</v>
      </c>
      <c r="S500" s="390">
        <f t="shared" si="7"/>
        <v>160</v>
      </c>
      <c r="T500" s="1172">
        <f>IF(P500+Q500+R500=0,"",S500/$S$548*100)</f>
        <v>0.3537201410459062</v>
      </c>
    </row>
    <row r="501" spans="1:20" ht="13.5" customHeight="1" hidden="1">
      <c r="A501" s="1226" t="s">
        <v>43</v>
      </c>
      <c r="B501" s="1228" t="s">
        <v>630</v>
      </c>
      <c r="C501" s="6" t="s">
        <v>221</v>
      </c>
      <c r="D501" s="9">
        <v>2</v>
      </c>
      <c r="E501" s="9">
        <v>0</v>
      </c>
      <c r="F501" s="9">
        <v>1</v>
      </c>
      <c r="G501" s="9">
        <v>0</v>
      </c>
      <c r="H501" s="9">
        <v>1</v>
      </c>
      <c r="I501" s="9">
        <v>0</v>
      </c>
      <c r="J501" s="386">
        <v>1</v>
      </c>
      <c r="K501" s="405">
        <v>2</v>
      </c>
      <c r="L501" s="405"/>
      <c r="M501" s="405">
        <v>1</v>
      </c>
      <c r="N501" s="405"/>
      <c r="O501" s="388">
        <v>0</v>
      </c>
      <c r="P501" s="388">
        <v>0</v>
      </c>
      <c r="Q501" s="388"/>
      <c r="R501" s="389"/>
      <c r="S501" s="390" t="e">
        <f t="shared" si="7"/>
        <v>#DIV/0!</v>
      </c>
      <c r="T501" s="1172">
        <f>IF(P501+Q501+R501=0,"",S501/$S$547*100)</f>
      </c>
    </row>
    <row r="502" spans="1:20" ht="18" customHeight="1" hidden="1">
      <c r="A502" s="1227"/>
      <c r="B502" s="1229"/>
      <c r="C502" s="8" t="s">
        <v>222</v>
      </c>
      <c r="D502" s="9">
        <v>1</v>
      </c>
      <c r="E502" s="9">
        <v>0</v>
      </c>
      <c r="F502" s="9">
        <v>1</v>
      </c>
      <c r="G502" s="9">
        <v>0</v>
      </c>
      <c r="H502" s="9">
        <v>1</v>
      </c>
      <c r="I502" s="9">
        <v>0</v>
      </c>
      <c r="J502" s="386">
        <v>1</v>
      </c>
      <c r="K502" s="405">
        <v>2</v>
      </c>
      <c r="L502" s="405"/>
      <c r="M502" s="405">
        <v>1</v>
      </c>
      <c r="N502" s="405"/>
      <c r="O502" s="388">
        <v>0</v>
      </c>
      <c r="P502" s="388">
        <v>0</v>
      </c>
      <c r="Q502" s="388"/>
      <c r="R502" s="389"/>
      <c r="S502" s="390" t="e">
        <f t="shared" si="7"/>
        <v>#DIV/0!</v>
      </c>
      <c r="T502" s="1172">
        <f>IF(P502+Q502+R502=0,"",S502/$S$548*100)</f>
      </c>
    </row>
    <row r="503" spans="1:20" ht="13.5" customHeight="1">
      <c r="A503" s="1226" t="s">
        <v>44</v>
      </c>
      <c r="B503" s="1228" t="s">
        <v>631</v>
      </c>
      <c r="C503" s="6" t="s">
        <v>221</v>
      </c>
      <c r="D503" s="9">
        <v>5</v>
      </c>
      <c r="E503" s="9">
        <v>9</v>
      </c>
      <c r="F503" s="9">
        <v>2</v>
      </c>
      <c r="G503" s="9">
        <v>3</v>
      </c>
      <c r="H503" s="9">
        <v>2</v>
      </c>
      <c r="I503" s="9">
        <v>4</v>
      </c>
      <c r="J503" s="386">
        <v>2</v>
      </c>
      <c r="K503" s="405">
        <v>1</v>
      </c>
      <c r="L503" s="405">
        <v>2</v>
      </c>
      <c r="M503" s="405">
        <v>2</v>
      </c>
      <c r="N503" s="405">
        <v>3</v>
      </c>
      <c r="O503" s="388">
        <v>0</v>
      </c>
      <c r="P503" s="388">
        <v>3</v>
      </c>
      <c r="Q503" s="388">
        <v>1</v>
      </c>
      <c r="R503" s="389">
        <v>8</v>
      </c>
      <c r="S503" s="390">
        <f t="shared" si="7"/>
        <v>4.5</v>
      </c>
      <c r="T503" s="1172">
        <f>IF(P503+Q503+R503=0,"",S503/$S$547*100)</f>
        <v>0.006089680697742081</v>
      </c>
    </row>
    <row r="504" spans="1:20" ht="13.5" customHeight="1">
      <c r="A504" s="1227"/>
      <c r="B504" s="1229"/>
      <c r="C504" s="8" t="s">
        <v>222</v>
      </c>
      <c r="D504" s="19">
        <v>5</v>
      </c>
      <c r="E504" s="19">
        <v>9</v>
      </c>
      <c r="F504" s="19">
        <v>2</v>
      </c>
      <c r="G504" s="19">
        <v>1</v>
      </c>
      <c r="H504" s="19">
        <v>2</v>
      </c>
      <c r="I504" s="19">
        <v>4</v>
      </c>
      <c r="J504" s="406">
        <v>2</v>
      </c>
      <c r="K504" s="407">
        <v>1</v>
      </c>
      <c r="L504" s="407">
        <v>2</v>
      </c>
      <c r="M504" s="407">
        <v>2</v>
      </c>
      <c r="N504" s="407">
        <v>3</v>
      </c>
      <c r="O504" s="408">
        <v>0</v>
      </c>
      <c r="P504" s="408">
        <v>3</v>
      </c>
      <c r="Q504" s="408">
        <v>1</v>
      </c>
      <c r="R504" s="409">
        <v>8</v>
      </c>
      <c r="S504" s="410">
        <f t="shared" si="7"/>
        <v>4.5</v>
      </c>
      <c r="T504" s="1177">
        <f>IF(P504+Q504+R504=0,"",S504/$S$548*100)</f>
        <v>0.009948378966916112</v>
      </c>
    </row>
    <row r="505" spans="1:20" ht="13.5" customHeight="1">
      <c r="A505" s="1226" t="s">
        <v>45</v>
      </c>
      <c r="B505" s="1228" t="s">
        <v>632</v>
      </c>
      <c r="C505" s="8" t="s">
        <v>221</v>
      </c>
      <c r="D505" s="19">
        <v>2</v>
      </c>
      <c r="E505" s="19">
        <v>2</v>
      </c>
      <c r="F505" s="19">
        <v>3</v>
      </c>
      <c r="G505" s="19">
        <v>6</v>
      </c>
      <c r="H505" s="19">
        <v>5</v>
      </c>
      <c r="I505" s="19">
        <v>7</v>
      </c>
      <c r="J505" s="406">
        <v>5</v>
      </c>
      <c r="K505" s="407">
        <v>3</v>
      </c>
      <c r="L505" s="407">
        <v>4</v>
      </c>
      <c r="M505" s="407">
        <v>6</v>
      </c>
      <c r="N505" s="407">
        <v>11</v>
      </c>
      <c r="O505" s="408">
        <v>10</v>
      </c>
      <c r="P505" s="408">
        <v>14</v>
      </c>
      <c r="Q505" s="466">
        <v>2</v>
      </c>
      <c r="R505" s="409">
        <v>3</v>
      </c>
      <c r="S505" s="410">
        <f t="shared" si="7"/>
        <v>2.5</v>
      </c>
      <c r="T505" s="1177">
        <f>IF(P505+Q505+R505=0,"",S505/$S$547*100)</f>
        <v>0.0033831559431900453</v>
      </c>
    </row>
    <row r="506" spans="1:20" ht="13.5" customHeight="1" thickBot="1">
      <c r="A506" s="1242"/>
      <c r="B506" s="1243"/>
      <c r="C506" s="13" t="s">
        <v>222</v>
      </c>
      <c r="D506" s="14">
        <v>2</v>
      </c>
      <c r="E506" s="14">
        <v>2</v>
      </c>
      <c r="F506" s="14">
        <v>3</v>
      </c>
      <c r="G506" s="14">
        <v>6</v>
      </c>
      <c r="H506" s="14">
        <v>4</v>
      </c>
      <c r="I506" s="14">
        <v>4</v>
      </c>
      <c r="J506" s="391">
        <v>5</v>
      </c>
      <c r="K506" s="411">
        <v>3</v>
      </c>
      <c r="L506" s="411">
        <v>4</v>
      </c>
      <c r="M506" s="411">
        <v>6</v>
      </c>
      <c r="N506" s="411">
        <v>11</v>
      </c>
      <c r="O506" s="393">
        <v>9</v>
      </c>
      <c r="P506" s="393">
        <v>13</v>
      </c>
      <c r="Q506" s="467">
        <v>2</v>
      </c>
      <c r="R506" s="394">
        <v>3</v>
      </c>
      <c r="S506" s="395">
        <f t="shared" si="7"/>
        <v>2.5</v>
      </c>
      <c r="T506" s="1174">
        <f>IF(P506+Q506+R506=0,"",S506/$S$548*100)</f>
        <v>0.0055268772038422845</v>
      </c>
    </row>
    <row r="507" spans="1:20" ht="13.5" customHeight="1" hidden="1">
      <c r="A507" s="1238" t="s">
        <v>633</v>
      </c>
      <c r="B507" s="1239"/>
      <c r="C507" s="286" t="s">
        <v>221</v>
      </c>
      <c r="D507" s="21">
        <v>33</v>
      </c>
      <c r="E507" s="21">
        <v>33</v>
      </c>
      <c r="F507" s="21">
        <v>44</v>
      </c>
      <c r="G507" s="21">
        <v>47</v>
      </c>
      <c r="H507" s="21">
        <v>23</v>
      </c>
      <c r="I507" s="21">
        <v>10</v>
      </c>
      <c r="J507" s="413">
        <v>26</v>
      </c>
      <c r="K507" s="413">
        <v>150</v>
      </c>
      <c r="L507" s="413">
        <v>146</v>
      </c>
      <c r="M507" s="413">
        <v>50</v>
      </c>
      <c r="N507" s="413">
        <v>0</v>
      </c>
      <c r="O507" s="414">
        <v>5</v>
      </c>
      <c r="P507" s="414">
        <v>5</v>
      </c>
      <c r="Q507" s="414"/>
      <c r="R507" s="415"/>
      <c r="S507" s="456" t="e">
        <f t="shared" si="7"/>
        <v>#DIV/0!</v>
      </c>
      <c r="T507" s="1183"/>
    </row>
    <row r="508" spans="1:20" ht="13.5" customHeight="1" hidden="1" thickBot="1">
      <c r="A508" s="1240"/>
      <c r="B508" s="1241"/>
      <c r="C508" s="288" t="s">
        <v>222</v>
      </c>
      <c r="D508" s="22">
        <v>29</v>
      </c>
      <c r="E508" s="22">
        <v>31</v>
      </c>
      <c r="F508" s="22">
        <v>41</v>
      </c>
      <c r="G508" s="22">
        <v>46</v>
      </c>
      <c r="H508" s="22">
        <v>22</v>
      </c>
      <c r="I508" s="22">
        <v>10</v>
      </c>
      <c r="J508" s="418">
        <v>26</v>
      </c>
      <c r="K508" s="418">
        <v>150</v>
      </c>
      <c r="L508" s="418">
        <v>146</v>
      </c>
      <c r="M508" s="418">
        <v>50</v>
      </c>
      <c r="N508" s="418">
        <v>0</v>
      </c>
      <c r="O508" s="419">
        <v>4</v>
      </c>
      <c r="P508" s="419">
        <v>5</v>
      </c>
      <c r="Q508" s="419"/>
      <c r="R508" s="420"/>
      <c r="S508" s="395" t="e">
        <f t="shared" si="7"/>
        <v>#DIV/0!</v>
      </c>
      <c r="T508" s="1174"/>
    </row>
    <row r="509" spans="1:20" ht="13.5" customHeight="1" hidden="1">
      <c r="A509" s="1226" t="s">
        <v>46</v>
      </c>
      <c r="B509" s="1228" t="s">
        <v>634</v>
      </c>
      <c r="C509" s="6" t="s">
        <v>221</v>
      </c>
      <c r="D509" s="17">
        <v>0</v>
      </c>
      <c r="E509" s="17">
        <v>0</v>
      </c>
      <c r="F509" s="17">
        <v>0</v>
      </c>
      <c r="G509" s="17">
        <v>1</v>
      </c>
      <c r="H509" s="17">
        <v>0</v>
      </c>
      <c r="I509" s="17">
        <v>0</v>
      </c>
      <c r="J509" s="428">
        <v>0</v>
      </c>
      <c r="K509" s="429"/>
      <c r="L509" s="429"/>
      <c r="M509" s="429"/>
      <c r="N509" s="429"/>
      <c r="O509" s="430"/>
      <c r="P509" s="430"/>
      <c r="Q509" s="430"/>
      <c r="R509" s="431"/>
      <c r="S509" s="432" t="e">
        <f t="shared" si="7"/>
        <v>#DIV/0!</v>
      </c>
      <c r="T509" s="1181"/>
    </row>
    <row r="510" spans="1:20" ht="13.5" customHeight="1" hidden="1">
      <c r="A510" s="1227"/>
      <c r="B510" s="1229"/>
      <c r="C510" s="8" t="s">
        <v>222</v>
      </c>
      <c r="D510" s="17">
        <v>0</v>
      </c>
      <c r="E510" s="17">
        <v>0</v>
      </c>
      <c r="F510" s="17">
        <v>0</v>
      </c>
      <c r="G510" s="17">
        <v>1</v>
      </c>
      <c r="H510" s="17">
        <v>0</v>
      </c>
      <c r="I510" s="17">
        <v>0</v>
      </c>
      <c r="J510" s="428">
        <v>0</v>
      </c>
      <c r="K510" s="429"/>
      <c r="L510" s="429"/>
      <c r="M510" s="429"/>
      <c r="N510" s="429"/>
      <c r="O510" s="430"/>
      <c r="P510" s="430"/>
      <c r="Q510" s="430"/>
      <c r="R510" s="431"/>
      <c r="S510" s="432" t="e">
        <f t="shared" si="7"/>
        <v>#DIV/0!</v>
      </c>
      <c r="T510" s="1181"/>
    </row>
    <row r="511" spans="1:20" ht="13.5" customHeight="1" hidden="1">
      <c r="A511" s="1226" t="s">
        <v>47</v>
      </c>
      <c r="B511" s="1228" t="s">
        <v>635</v>
      </c>
      <c r="C511" s="6" t="s">
        <v>221</v>
      </c>
      <c r="D511" s="9">
        <v>0</v>
      </c>
      <c r="E511" s="9">
        <v>0</v>
      </c>
      <c r="F511" s="9">
        <v>0</v>
      </c>
      <c r="G511" s="9">
        <v>0</v>
      </c>
      <c r="H511" s="9">
        <v>1</v>
      </c>
      <c r="I511" s="9">
        <v>0</v>
      </c>
      <c r="J511" s="386">
        <v>0</v>
      </c>
      <c r="K511" s="405"/>
      <c r="L511" s="405"/>
      <c r="M511" s="405"/>
      <c r="N511" s="405"/>
      <c r="O511" s="388"/>
      <c r="P511" s="388"/>
      <c r="Q511" s="388"/>
      <c r="R511" s="389"/>
      <c r="S511" s="390" t="e">
        <f t="shared" si="7"/>
        <v>#DIV/0!</v>
      </c>
      <c r="T511" s="1172"/>
    </row>
    <row r="512" spans="1:20" ht="13.5" customHeight="1" hidden="1">
      <c r="A512" s="1227"/>
      <c r="B512" s="1229"/>
      <c r="C512" s="8" t="s">
        <v>222</v>
      </c>
      <c r="D512" s="9">
        <v>0</v>
      </c>
      <c r="E512" s="9">
        <v>0</v>
      </c>
      <c r="F512" s="9">
        <v>0</v>
      </c>
      <c r="G512" s="9">
        <v>0</v>
      </c>
      <c r="H512" s="9">
        <v>1</v>
      </c>
      <c r="I512" s="9">
        <v>0</v>
      </c>
      <c r="J512" s="386">
        <v>0</v>
      </c>
      <c r="K512" s="405"/>
      <c r="L512" s="405"/>
      <c r="M512" s="405"/>
      <c r="N512" s="405"/>
      <c r="O512" s="388"/>
      <c r="P512" s="388"/>
      <c r="Q512" s="388"/>
      <c r="R512" s="389"/>
      <c r="S512" s="390" t="e">
        <f t="shared" si="7"/>
        <v>#DIV/0!</v>
      </c>
      <c r="T512" s="1172"/>
    </row>
    <row r="513" spans="1:20" ht="15.75" customHeight="1" hidden="1">
      <c r="A513" s="1226" t="s">
        <v>48</v>
      </c>
      <c r="B513" s="1228" t="s">
        <v>636</v>
      </c>
      <c r="C513" s="6" t="s">
        <v>221</v>
      </c>
      <c r="D513" s="9">
        <v>0</v>
      </c>
      <c r="E513" s="9">
        <v>1</v>
      </c>
      <c r="F513" s="9">
        <v>0</v>
      </c>
      <c r="G513" s="9">
        <v>0</v>
      </c>
      <c r="H513" s="9">
        <v>0</v>
      </c>
      <c r="I513" s="9">
        <v>0</v>
      </c>
      <c r="J513" s="386">
        <v>0</v>
      </c>
      <c r="K513" s="405"/>
      <c r="L513" s="405"/>
      <c r="M513" s="405"/>
      <c r="N513" s="405"/>
      <c r="O513" s="388"/>
      <c r="P513" s="388"/>
      <c r="Q513" s="388"/>
      <c r="R513" s="389"/>
      <c r="S513" s="390" t="e">
        <f t="shared" si="7"/>
        <v>#DIV/0!</v>
      </c>
      <c r="T513" s="1172"/>
    </row>
    <row r="514" spans="1:20" ht="21" customHeight="1" hidden="1">
      <c r="A514" s="1227"/>
      <c r="B514" s="1229"/>
      <c r="C514" s="8" t="s">
        <v>222</v>
      </c>
      <c r="D514" s="9">
        <v>0</v>
      </c>
      <c r="E514" s="9">
        <v>1</v>
      </c>
      <c r="F514" s="9">
        <v>0</v>
      </c>
      <c r="G514" s="9">
        <v>0</v>
      </c>
      <c r="H514" s="9">
        <v>0</v>
      </c>
      <c r="I514" s="9">
        <v>0</v>
      </c>
      <c r="J514" s="386">
        <v>0</v>
      </c>
      <c r="K514" s="405"/>
      <c r="L514" s="405"/>
      <c r="M514" s="405"/>
      <c r="N514" s="405"/>
      <c r="O514" s="388"/>
      <c r="P514" s="388"/>
      <c r="Q514" s="388"/>
      <c r="R514" s="389"/>
      <c r="S514" s="390" t="e">
        <f t="shared" si="7"/>
        <v>#DIV/0!</v>
      </c>
      <c r="T514" s="1172"/>
    </row>
    <row r="515" spans="1:20" ht="13.5" customHeight="1" hidden="1">
      <c r="A515" s="1226" t="s">
        <v>49</v>
      </c>
      <c r="B515" s="1228" t="s">
        <v>637</v>
      </c>
      <c r="C515" s="6" t="s">
        <v>221</v>
      </c>
      <c r="D515" s="9">
        <v>1</v>
      </c>
      <c r="E515" s="9">
        <v>0</v>
      </c>
      <c r="F515" s="9">
        <v>0</v>
      </c>
      <c r="G515" s="9">
        <v>0</v>
      </c>
      <c r="H515" s="9">
        <v>2</v>
      </c>
      <c r="I515" s="9">
        <v>0</v>
      </c>
      <c r="J515" s="386">
        <v>0</v>
      </c>
      <c r="K515" s="405">
        <v>1</v>
      </c>
      <c r="L515" s="405"/>
      <c r="M515" s="405"/>
      <c r="N515" s="405"/>
      <c r="O515" s="388">
        <v>3</v>
      </c>
      <c r="P515" s="388"/>
      <c r="Q515" s="388"/>
      <c r="R515" s="389"/>
      <c r="S515" s="390" t="e">
        <f t="shared" si="7"/>
        <v>#DIV/0!</v>
      </c>
      <c r="T515" s="1172"/>
    </row>
    <row r="516" spans="1:20" ht="13.5" customHeight="1" hidden="1">
      <c r="A516" s="1227"/>
      <c r="B516" s="1229"/>
      <c r="C516" s="8" t="s">
        <v>222</v>
      </c>
      <c r="D516" s="9">
        <v>1</v>
      </c>
      <c r="E516" s="9">
        <v>0</v>
      </c>
      <c r="F516" s="9">
        <v>0</v>
      </c>
      <c r="G516" s="9">
        <v>0</v>
      </c>
      <c r="H516" s="9">
        <v>2</v>
      </c>
      <c r="I516" s="9">
        <v>0</v>
      </c>
      <c r="J516" s="386">
        <v>0</v>
      </c>
      <c r="K516" s="405">
        <v>1</v>
      </c>
      <c r="L516" s="405"/>
      <c r="M516" s="405"/>
      <c r="N516" s="405"/>
      <c r="O516" s="388">
        <v>3</v>
      </c>
      <c r="P516" s="388"/>
      <c r="Q516" s="388"/>
      <c r="R516" s="389"/>
      <c r="S516" s="390" t="e">
        <f t="shared" si="7"/>
        <v>#DIV/0!</v>
      </c>
      <c r="T516" s="1172"/>
    </row>
    <row r="517" spans="1:20" ht="13.5" customHeight="1" hidden="1">
      <c r="A517" s="1226" t="s">
        <v>122</v>
      </c>
      <c r="B517" s="1228" t="s">
        <v>638</v>
      </c>
      <c r="C517" s="6" t="s">
        <v>221</v>
      </c>
      <c r="D517" s="9"/>
      <c r="E517" s="9"/>
      <c r="F517" s="9"/>
      <c r="G517" s="9"/>
      <c r="H517" s="9"/>
      <c r="I517" s="9"/>
      <c r="J517" s="386"/>
      <c r="K517" s="405"/>
      <c r="L517" s="405"/>
      <c r="M517" s="405">
        <v>1</v>
      </c>
      <c r="N517" s="405"/>
      <c r="O517" s="388"/>
      <c r="P517" s="388"/>
      <c r="Q517" s="388"/>
      <c r="R517" s="389"/>
      <c r="S517" s="390" t="e">
        <f aca="true" t="shared" si="8" ref="S517:S548">AVERAGE(Q517:R517)</f>
        <v>#DIV/0!</v>
      </c>
      <c r="T517" s="1172"/>
    </row>
    <row r="518" spans="1:20" ht="13.5" customHeight="1" hidden="1">
      <c r="A518" s="1227"/>
      <c r="B518" s="1229"/>
      <c r="C518" s="8" t="s">
        <v>222</v>
      </c>
      <c r="D518" s="9"/>
      <c r="E518" s="9"/>
      <c r="F518" s="9"/>
      <c r="G518" s="9"/>
      <c r="H518" s="9"/>
      <c r="I518" s="9"/>
      <c r="J518" s="386"/>
      <c r="K518" s="405"/>
      <c r="L518" s="405"/>
      <c r="M518" s="405">
        <v>1</v>
      </c>
      <c r="N518" s="405"/>
      <c r="O518" s="388"/>
      <c r="P518" s="388"/>
      <c r="Q518" s="388"/>
      <c r="R518" s="389"/>
      <c r="S518" s="390" t="e">
        <f t="shared" si="8"/>
        <v>#DIV/0!</v>
      </c>
      <c r="T518" s="1172"/>
    </row>
    <row r="519" spans="1:20" ht="13.5" customHeight="1" hidden="1">
      <c r="A519" s="1226" t="s">
        <v>50</v>
      </c>
      <c r="B519" s="1228" t="s">
        <v>639</v>
      </c>
      <c r="C519" s="6" t="s">
        <v>221</v>
      </c>
      <c r="D519" s="9">
        <v>2</v>
      </c>
      <c r="E519" s="9">
        <v>0</v>
      </c>
      <c r="F519" s="9">
        <v>0</v>
      </c>
      <c r="G519" s="9">
        <v>3</v>
      </c>
      <c r="H519" s="9">
        <v>0</v>
      </c>
      <c r="I519" s="9">
        <v>0</v>
      </c>
      <c r="J519" s="386">
        <v>0</v>
      </c>
      <c r="K519" s="405"/>
      <c r="L519" s="405"/>
      <c r="M519" s="405"/>
      <c r="N519" s="405"/>
      <c r="O519" s="388"/>
      <c r="P519" s="388"/>
      <c r="Q519" s="388"/>
      <c r="R519" s="389"/>
      <c r="S519" s="390" t="e">
        <f t="shared" si="8"/>
        <v>#DIV/0!</v>
      </c>
      <c r="T519" s="1172"/>
    </row>
    <row r="520" spans="1:20" ht="13.5" customHeight="1" hidden="1">
      <c r="A520" s="1227"/>
      <c r="B520" s="1229"/>
      <c r="C520" s="8" t="s">
        <v>222</v>
      </c>
      <c r="D520" s="9">
        <v>2</v>
      </c>
      <c r="E520" s="9">
        <v>0</v>
      </c>
      <c r="F520" s="9">
        <v>0</v>
      </c>
      <c r="G520" s="9">
        <v>3</v>
      </c>
      <c r="H520" s="9">
        <v>0</v>
      </c>
      <c r="I520" s="9">
        <v>0</v>
      </c>
      <c r="J520" s="386">
        <v>0</v>
      </c>
      <c r="K520" s="405"/>
      <c r="L520" s="405"/>
      <c r="M520" s="405"/>
      <c r="N520" s="405"/>
      <c r="O520" s="388"/>
      <c r="P520" s="388"/>
      <c r="Q520" s="388"/>
      <c r="R520" s="389"/>
      <c r="S520" s="390" t="e">
        <f t="shared" si="8"/>
        <v>#DIV/0!</v>
      </c>
      <c r="T520" s="1172"/>
    </row>
    <row r="521" spans="1:20" ht="13.5" customHeight="1" hidden="1">
      <c r="A521" s="1226" t="s">
        <v>51</v>
      </c>
      <c r="B521" s="1228" t="s">
        <v>640</v>
      </c>
      <c r="C521" s="6" t="s">
        <v>221</v>
      </c>
      <c r="D521" s="9">
        <v>0</v>
      </c>
      <c r="E521" s="9">
        <v>0</v>
      </c>
      <c r="F521" s="9">
        <v>0</v>
      </c>
      <c r="G521" s="9">
        <v>1</v>
      </c>
      <c r="H521" s="9">
        <v>0</v>
      </c>
      <c r="I521" s="9">
        <v>0</v>
      </c>
      <c r="J521" s="386">
        <v>0</v>
      </c>
      <c r="K521" s="405"/>
      <c r="L521" s="405"/>
      <c r="M521" s="405"/>
      <c r="N521" s="405"/>
      <c r="O521" s="388"/>
      <c r="P521" s="388"/>
      <c r="Q521" s="388"/>
      <c r="R521" s="389"/>
      <c r="S521" s="390" t="e">
        <f t="shared" si="8"/>
        <v>#DIV/0!</v>
      </c>
      <c r="T521" s="1172"/>
    </row>
    <row r="522" spans="1:20" ht="13.5" customHeight="1" hidden="1">
      <c r="A522" s="1227"/>
      <c r="B522" s="1229"/>
      <c r="C522" s="8" t="s">
        <v>222</v>
      </c>
      <c r="D522" s="9">
        <v>0</v>
      </c>
      <c r="E522" s="9">
        <v>0</v>
      </c>
      <c r="F522" s="9">
        <v>0</v>
      </c>
      <c r="G522" s="9">
        <v>1</v>
      </c>
      <c r="H522" s="9">
        <v>0</v>
      </c>
      <c r="I522" s="9">
        <v>0</v>
      </c>
      <c r="J522" s="386">
        <v>0</v>
      </c>
      <c r="K522" s="405"/>
      <c r="L522" s="405"/>
      <c r="M522" s="405"/>
      <c r="N522" s="405"/>
      <c r="O522" s="388"/>
      <c r="P522" s="388"/>
      <c r="Q522" s="388"/>
      <c r="R522" s="389"/>
      <c r="S522" s="390" t="e">
        <f t="shared" si="8"/>
        <v>#DIV/0!</v>
      </c>
      <c r="T522" s="1172"/>
    </row>
    <row r="523" spans="1:20" ht="13.5" customHeight="1" hidden="1">
      <c r="A523" s="1226" t="s">
        <v>52</v>
      </c>
      <c r="B523" s="1228" t="s">
        <v>641</v>
      </c>
      <c r="C523" s="6" t="s">
        <v>221</v>
      </c>
      <c r="D523" s="9">
        <v>0</v>
      </c>
      <c r="E523" s="9">
        <v>1</v>
      </c>
      <c r="F523" s="9">
        <v>0</v>
      </c>
      <c r="G523" s="9">
        <v>1</v>
      </c>
      <c r="H523" s="9">
        <v>0</v>
      </c>
      <c r="I523" s="9">
        <v>0</v>
      </c>
      <c r="J523" s="386">
        <v>0</v>
      </c>
      <c r="K523" s="405"/>
      <c r="L523" s="405"/>
      <c r="M523" s="405"/>
      <c r="N523" s="405"/>
      <c r="O523" s="388"/>
      <c r="P523" s="388">
        <v>1</v>
      </c>
      <c r="Q523" s="388"/>
      <c r="R523" s="389"/>
      <c r="S523" s="390" t="e">
        <f t="shared" si="8"/>
        <v>#DIV/0!</v>
      </c>
      <c r="T523" s="1172"/>
    </row>
    <row r="524" spans="1:20" ht="13.5" customHeight="1" hidden="1">
      <c r="A524" s="1227"/>
      <c r="B524" s="1229"/>
      <c r="C524" s="8" t="s">
        <v>222</v>
      </c>
      <c r="D524" s="9">
        <v>0</v>
      </c>
      <c r="E524" s="9">
        <v>1</v>
      </c>
      <c r="F524" s="9">
        <v>0</v>
      </c>
      <c r="G524" s="9">
        <v>1</v>
      </c>
      <c r="H524" s="9">
        <v>0</v>
      </c>
      <c r="I524" s="9">
        <v>0</v>
      </c>
      <c r="J524" s="386">
        <v>0</v>
      </c>
      <c r="K524" s="405"/>
      <c r="L524" s="405"/>
      <c r="M524" s="405"/>
      <c r="N524" s="405"/>
      <c r="O524" s="388"/>
      <c r="P524" s="388">
        <v>1</v>
      </c>
      <c r="Q524" s="388"/>
      <c r="R524" s="389"/>
      <c r="S524" s="390" t="e">
        <f t="shared" si="8"/>
        <v>#DIV/0!</v>
      </c>
      <c r="T524" s="1172"/>
    </row>
    <row r="525" spans="1:20" ht="13.5" customHeight="1" hidden="1">
      <c r="A525" s="1226" t="s">
        <v>53</v>
      </c>
      <c r="B525" s="1228" t="s">
        <v>642</v>
      </c>
      <c r="C525" s="6" t="s">
        <v>221</v>
      </c>
      <c r="D525" s="9">
        <v>1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386">
        <v>0</v>
      </c>
      <c r="K525" s="405"/>
      <c r="L525" s="405"/>
      <c r="M525" s="405"/>
      <c r="N525" s="405"/>
      <c r="O525" s="388"/>
      <c r="P525" s="388"/>
      <c r="Q525" s="388"/>
      <c r="R525" s="389"/>
      <c r="S525" s="390" t="e">
        <f t="shared" si="8"/>
        <v>#DIV/0!</v>
      </c>
      <c r="T525" s="1172"/>
    </row>
    <row r="526" spans="1:20" ht="13.5" customHeight="1" hidden="1">
      <c r="A526" s="1227"/>
      <c r="B526" s="1229"/>
      <c r="C526" s="8" t="s">
        <v>222</v>
      </c>
      <c r="D526" s="9">
        <v>1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386">
        <v>0</v>
      </c>
      <c r="K526" s="405"/>
      <c r="L526" s="405"/>
      <c r="M526" s="405"/>
      <c r="N526" s="405"/>
      <c r="O526" s="388"/>
      <c r="P526" s="388"/>
      <c r="Q526" s="388"/>
      <c r="R526" s="389"/>
      <c r="S526" s="390" t="e">
        <f t="shared" si="8"/>
        <v>#DIV/0!</v>
      </c>
      <c r="T526" s="1172"/>
    </row>
    <row r="527" spans="1:20" ht="13.5" customHeight="1" hidden="1">
      <c r="A527" s="1226" t="s">
        <v>54</v>
      </c>
      <c r="B527" s="1228" t="s">
        <v>643</v>
      </c>
      <c r="C527" s="6" t="s">
        <v>221</v>
      </c>
      <c r="D527" s="9">
        <v>6</v>
      </c>
      <c r="E527" s="9">
        <v>1</v>
      </c>
      <c r="F527" s="9">
        <v>1</v>
      </c>
      <c r="G527" s="9">
        <v>11</v>
      </c>
      <c r="H527" s="9">
        <v>0</v>
      </c>
      <c r="I527" s="9">
        <v>5</v>
      </c>
      <c r="J527" s="386">
        <v>19</v>
      </c>
      <c r="K527" s="405">
        <v>144</v>
      </c>
      <c r="L527" s="405">
        <v>133</v>
      </c>
      <c r="M527" s="405">
        <v>48</v>
      </c>
      <c r="N527" s="405"/>
      <c r="O527" s="388"/>
      <c r="P527" s="388"/>
      <c r="Q527" s="388"/>
      <c r="R527" s="389"/>
      <c r="S527" s="390" t="e">
        <f t="shared" si="8"/>
        <v>#DIV/0!</v>
      </c>
      <c r="T527" s="1172"/>
    </row>
    <row r="528" spans="1:20" ht="13.5" customHeight="1" hidden="1">
      <c r="A528" s="1227"/>
      <c r="B528" s="1229"/>
      <c r="C528" s="8" t="s">
        <v>222</v>
      </c>
      <c r="D528" s="9">
        <v>6</v>
      </c>
      <c r="E528" s="9">
        <v>1</v>
      </c>
      <c r="F528" s="9">
        <v>1</v>
      </c>
      <c r="G528" s="9">
        <v>11</v>
      </c>
      <c r="H528" s="9">
        <v>0</v>
      </c>
      <c r="I528" s="9">
        <v>5</v>
      </c>
      <c r="J528" s="386">
        <v>19</v>
      </c>
      <c r="K528" s="405">
        <v>144</v>
      </c>
      <c r="L528" s="405">
        <v>133</v>
      </c>
      <c r="M528" s="405">
        <v>48</v>
      </c>
      <c r="N528" s="405"/>
      <c r="O528" s="388"/>
      <c r="P528" s="388"/>
      <c r="Q528" s="388"/>
      <c r="R528" s="389"/>
      <c r="S528" s="390" t="e">
        <f t="shared" si="8"/>
        <v>#DIV/0!</v>
      </c>
      <c r="T528" s="1172"/>
    </row>
    <row r="529" spans="1:20" ht="13.5" customHeight="1" hidden="1">
      <c r="A529" s="1226" t="s">
        <v>55</v>
      </c>
      <c r="B529" s="1228" t="s">
        <v>644</v>
      </c>
      <c r="C529" s="6" t="s">
        <v>221</v>
      </c>
      <c r="D529" s="9">
        <v>0</v>
      </c>
      <c r="E529" s="9">
        <v>3</v>
      </c>
      <c r="F529" s="9">
        <v>1</v>
      </c>
      <c r="G529" s="9">
        <v>1</v>
      </c>
      <c r="H529" s="9">
        <v>0</v>
      </c>
      <c r="I529" s="9">
        <v>0</v>
      </c>
      <c r="J529" s="386">
        <v>0</v>
      </c>
      <c r="K529" s="405"/>
      <c r="L529" s="405">
        <v>6</v>
      </c>
      <c r="M529" s="405"/>
      <c r="N529" s="405"/>
      <c r="O529" s="388"/>
      <c r="P529" s="388"/>
      <c r="Q529" s="388"/>
      <c r="R529" s="389"/>
      <c r="S529" s="390" t="e">
        <f t="shared" si="8"/>
        <v>#DIV/0!</v>
      </c>
      <c r="T529" s="1172"/>
    </row>
    <row r="530" spans="1:20" ht="13.5" customHeight="1" hidden="1">
      <c r="A530" s="1227"/>
      <c r="B530" s="1229"/>
      <c r="C530" s="8" t="s">
        <v>222</v>
      </c>
      <c r="D530" s="9">
        <v>0</v>
      </c>
      <c r="E530" s="9">
        <v>3</v>
      </c>
      <c r="F530" s="9">
        <v>1</v>
      </c>
      <c r="G530" s="9">
        <v>1</v>
      </c>
      <c r="H530" s="9">
        <v>0</v>
      </c>
      <c r="I530" s="9">
        <v>0</v>
      </c>
      <c r="J530" s="386">
        <v>0</v>
      </c>
      <c r="K530" s="405"/>
      <c r="L530" s="405">
        <v>6</v>
      </c>
      <c r="M530" s="405"/>
      <c r="N530" s="405"/>
      <c r="O530" s="388"/>
      <c r="P530" s="388"/>
      <c r="Q530" s="388"/>
      <c r="R530" s="389"/>
      <c r="S530" s="390" t="e">
        <f t="shared" si="8"/>
        <v>#DIV/0!</v>
      </c>
      <c r="T530" s="1172"/>
    </row>
    <row r="531" spans="1:20" ht="13.5" customHeight="1" hidden="1">
      <c r="A531" s="1226" t="s">
        <v>56</v>
      </c>
      <c r="B531" s="1228" t="s">
        <v>645</v>
      </c>
      <c r="C531" s="6" t="s">
        <v>221</v>
      </c>
      <c r="D531" s="9">
        <v>16</v>
      </c>
      <c r="E531" s="9">
        <v>20</v>
      </c>
      <c r="F531" s="9">
        <v>28</v>
      </c>
      <c r="G531" s="9">
        <v>23</v>
      </c>
      <c r="H531" s="9">
        <v>11</v>
      </c>
      <c r="I531" s="9">
        <v>5</v>
      </c>
      <c r="J531" s="386">
        <v>7</v>
      </c>
      <c r="K531" s="405">
        <v>4</v>
      </c>
      <c r="L531" s="405">
        <v>3</v>
      </c>
      <c r="M531" s="405">
        <v>1</v>
      </c>
      <c r="N531" s="405"/>
      <c r="O531" s="388">
        <v>1</v>
      </c>
      <c r="P531" s="388">
        <v>2</v>
      </c>
      <c r="Q531" s="388"/>
      <c r="R531" s="389"/>
      <c r="S531" s="390" t="e">
        <f t="shared" si="8"/>
        <v>#DIV/0!</v>
      </c>
      <c r="T531" s="1172"/>
    </row>
    <row r="532" spans="1:20" ht="13.5" customHeight="1" hidden="1">
      <c r="A532" s="1227"/>
      <c r="B532" s="1229"/>
      <c r="C532" s="8" t="s">
        <v>222</v>
      </c>
      <c r="D532" s="9">
        <v>16</v>
      </c>
      <c r="E532" s="9">
        <v>20</v>
      </c>
      <c r="F532" s="9">
        <v>28</v>
      </c>
      <c r="G532" s="9">
        <v>23</v>
      </c>
      <c r="H532" s="9">
        <v>11</v>
      </c>
      <c r="I532" s="9">
        <v>5</v>
      </c>
      <c r="J532" s="386">
        <v>7</v>
      </c>
      <c r="K532" s="405">
        <v>4</v>
      </c>
      <c r="L532" s="405">
        <v>3</v>
      </c>
      <c r="M532" s="405">
        <v>1</v>
      </c>
      <c r="N532" s="405"/>
      <c r="O532" s="388">
        <v>1</v>
      </c>
      <c r="P532" s="388">
        <v>2</v>
      </c>
      <c r="Q532" s="388"/>
      <c r="R532" s="389"/>
      <c r="S532" s="390" t="e">
        <f t="shared" si="8"/>
        <v>#DIV/0!</v>
      </c>
      <c r="T532" s="1172"/>
    </row>
    <row r="533" spans="1:20" ht="13.5" customHeight="1" hidden="1">
      <c r="A533" s="1226" t="s">
        <v>57</v>
      </c>
      <c r="B533" s="1228" t="s">
        <v>646</v>
      </c>
      <c r="C533" s="6" t="s">
        <v>221</v>
      </c>
      <c r="D533" s="9">
        <v>0</v>
      </c>
      <c r="E533" s="9">
        <v>0</v>
      </c>
      <c r="F533" s="9">
        <v>0</v>
      </c>
      <c r="G533" s="9">
        <v>1</v>
      </c>
      <c r="H533" s="9">
        <v>0</v>
      </c>
      <c r="I533" s="9">
        <v>0</v>
      </c>
      <c r="J533" s="386">
        <v>0</v>
      </c>
      <c r="K533" s="405"/>
      <c r="L533" s="405"/>
      <c r="M533" s="405"/>
      <c r="N533" s="405"/>
      <c r="O533" s="388"/>
      <c r="P533" s="388"/>
      <c r="Q533" s="388"/>
      <c r="R533" s="389"/>
      <c r="S533" s="390" t="e">
        <f t="shared" si="8"/>
        <v>#DIV/0!</v>
      </c>
      <c r="T533" s="1172"/>
    </row>
    <row r="534" spans="1:20" ht="13.5" customHeight="1" hidden="1">
      <c r="A534" s="1227"/>
      <c r="B534" s="1229"/>
      <c r="C534" s="8" t="s">
        <v>222</v>
      </c>
      <c r="D534" s="9">
        <v>0</v>
      </c>
      <c r="E534" s="9">
        <v>0</v>
      </c>
      <c r="F534" s="9">
        <v>0</v>
      </c>
      <c r="G534" s="9">
        <v>1</v>
      </c>
      <c r="H534" s="9">
        <v>0</v>
      </c>
      <c r="I534" s="9">
        <v>0</v>
      </c>
      <c r="J534" s="386">
        <v>0</v>
      </c>
      <c r="K534" s="405"/>
      <c r="L534" s="405"/>
      <c r="M534" s="405"/>
      <c r="N534" s="405"/>
      <c r="O534" s="388"/>
      <c r="P534" s="388"/>
      <c r="Q534" s="388"/>
      <c r="R534" s="389"/>
      <c r="S534" s="390" t="e">
        <f t="shared" si="8"/>
        <v>#DIV/0!</v>
      </c>
      <c r="T534" s="1172"/>
    </row>
    <row r="535" spans="1:20" ht="13.5" customHeight="1" hidden="1">
      <c r="A535" s="1226" t="s">
        <v>58</v>
      </c>
      <c r="B535" s="1228" t="s">
        <v>647</v>
      </c>
      <c r="C535" s="6" t="s">
        <v>221</v>
      </c>
      <c r="D535" s="9">
        <v>1</v>
      </c>
      <c r="E535" s="9">
        <v>2</v>
      </c>
      <c r="F535" s="9">
        <v>6</v>
      </c>
      <c r="G535" s="9">
        <v>2</v>
      </c>
      <c r="H535" s="9">
        <v>5</v>
      </c>
      <c r="I535" s="9">
        <v>0</v>
      </c>
      <c r="J535" s="386">
        <v>0</v>
      </c>
      <c r="K535" s="405"/>
      <c r="L535" s="405">
        <v>1</v>
      </c>
      <c r="M535" s="405"/>
      <c r="N535" s="405"/>
      <c r="O535" s="388"/>
      <c r="P535" s="388"/>
      <c r="Q535" s="388"/>
      <c r="R535" s="389"/>
      <c r="S535" s="390" t="e">
        <f t="shared" si="8"/>
        <v>#DIV/0!</v>
      </c>
      <c r="T535" s="1172"/>
    </row>
    <row r="536" spans="1:20" ht="13.5" customHeight="1" hidden="1">
      <c r="A536" s="1227"/>
      <c r="B536" s="1229"/>
      <c r="C536" s="8" t="s">
        <v>222</v>
      </c>
      <c r="D536" s="9">
        <v>1</v>
      </c>
      <c r="E536" s="9">
        <v>2</v>
      </c>
      <c r="F536" s="9">
        <v>6</v>
      </c>
      <c r="G536" s="9">
        <v>2</v>
      </c>
      <c r="H536" s="9">
        <v>5</v>
      </c>
      <c r="I536" s="9">
        <v>0</v>
      </c>
      <c r="J536" s="386">
        <v>0</v>
      </c>
      <c r="K536" s="405"/>
      <c r="L536" s="405">
        <v>1</v>
      </c>
      <c r="M536" s="405"/>
      <c r="N536" s="405"/>
      <c r="O536" s="388"/>
      <c r="P536" s="388"/>
      <c r="Q536" s="388"/>
      <c r="R536" s="389"/>
      <c r="S536" s="390" t="e">
        <f t="shared" si="8"/>
        <v>#DIV/0!</v>
      </c>
      <c r="T536" s="1172"/>
    </row>
    <row r="537" spans="1:20" ht="13.5" customHeight="1" hidden="1">
      <c r="A537" s="1226" t="s">
        <v>59</v>
      </c>
      <c r="B537" s="1228" t="s">
        <v>648</v>
      </c>
      <c r="C537" s="6" t="s">
        <v>221</v>
      </c>
      <c r="D537" s="9">
        <v>0</v>
      </c>
      <c r="E537" s="9">
        <v>2</v>
      </c>
      <c r="F537" s="9">
        <v>5</v>
      </c>
      <c r="G537" s="9">
        <v>0</v>
      </c>
      <c r="H537" s="9">
        <v>1</v>
      </c>
      <c r="I537" s="9">
        <v>0</v>
      </c>
      <c r="J537" s="386">
        <v>0</v>
      </c>
      <c r="K537" s="405"/>
      <c r="L537" s="405">
        <v>1</v>
      </c>
      <c r="M537" s="405"/>
      <c r="N537" s="405"/>
      <c r="O537" s="388"/>
      <c r="P537" s="388"/>
      <c r="Q537" s="388"/>
      <c r="R537" s="389"/>
      <c r="S537" s="390" t="e">
        <f t="shared" si="8"/>
        <v>#DIV/0!</v>
      </c>
      <c r="T537" s="1172"/>
    </row>
    <row r="538" spans="1:20" ht="13.5" customHeight="1" hidden="1">
      <c r="A538" s="1227"/>
      <c r="B538" s="1229"/>
      <c r="C538" s="8" t="s">
        <v>222</v>
      </c>
      <c r="D538" s="9">
        <v>0</v>
      </c>
      <c r="E538" s="9">
        <v>2</v>
      </c>
      <c r="F538" s="9">
        <v>4</v>
      </c>
      <c r="G538" s="9">
        <v>0</v>
      </c>
      <c r="H538" s="9">
        <v>1</v>
      </c>
      <c r="I538" s="9">
        <v>0</v>
      </c>
      <c r="J538" s="386">
        <v>0</v>
      </c>
      <c r="K538" s="405"/>
      <c r="L538" s="405">
        <v>1</v>
      </c>
      <c r="M538" s="405"/>
      <c r="N538" s="405"/>
      <c r="O538" s="388"/>
      <c r="P538" s="388"/>
      <c r="Q538" s="388"/>
      <c r="R538" s="389"/>
      <c r="S538" s="390" t="e">
        <f t="shared" si="8"/>
        <v>#DIV/0!</v>
      </c>
      <c r="T538" s="1172"/>
    </row>
    <row r="539" spans="1:20" ht="13.5" customHeight="1" hidden="1">
      <c r="A539" s="1226" t="s">
        <v>60</v>
      </c>
      <c r="B539" s="1228" t="s">
        <v>649</v>
      </c>
      <c r="C539" s="6" t="s">
        <v>221</v>
      </c>
      <c r="D539" s="9">
        <v>6</v>
      </c>
      <c r="E539" s="9">
        <v>3</v>
      </c>
      <c r="F539" s="9">
        <v>2</v>
      </c>
      <c r="G539" s="9">
        <v>1</v>
      </c>
      <c r="H539" s="9">
        <v>3</v>
      </c>
      <c r="I539" s="9">
        <v>0</v>
      </c>
      <c r="J539" s="386">
        <v>0</v>
      </c>
      <c r="K539" s="405"/>
      <c r="L539" s="405">
        <v>1</v>
      </c>
      <c r="M539" s="405"/>
      <c r="N539" s="405"/>
      <c r="O539" s="388">
        <v>1</v>
      </c>
      <c r="P539" s="388">
        <v>1</v>
      </c>
      <c r="Q539" s="388"/>
      <c r="R539" s="389"/>
      <c r="S539" s="390" t="e">
        <f t="shared" si="8"/>
        <v>#DIV/0!</v>
      </c>
      <c r="T539" s="1172"/>
    </row>
    <row r="540" spans="1:20" ht="13.5" customHeight="1" hidden="1">
      <c r="A540" s="1227"/>
      <c r="B540" s="1229"/>
      <c r="C540" s="8" t="s">
        <v>222</v>
      </c>
      <c r="D540" s="9">
        <v>2</v>
      </c>
      <c r="E540" s="9">
        <v>1</v>
      </c>
      <c r="F540" s="9">
        <v>0</v>
      </c>
      <c r="G540" s="9">
        <v>0</v>
      </c>
      <c r="H540" s="9">
        <v>2</v>
      </c>
      <c r="I540" s="9">
        <v>0</v>
      </c>
      <c r="J540" s="386">
        <v>0</v>
      </c>
      <c r="K540" s="405"/>
      <c r="L540" s="405">
        <v>1</v>
      </c>
      <c r="M540" s="405"/>
      <c r="N540" s="405"/>
      <c r="O540" s="388">
        <v>0</v>
      </c>
      <c r="P540" s="388">
        <v>1</v>
      </c>
      <c r="Q540" s="388"/>
      <c r="R540" s="389"/>
      <c r="S540" s="390" t="e">
        <f t="shared" si="8"/>
        <v>#DIV/0!</v>
      </c>
      <c r="T540" s="1172"/>
    </row>
    <row r="541" spans="1:20" ht="13.5" customHeight="1" hidden="1">
      <c r="A541" s="1226" t="s">
        <v>61</v>
      </c>
      <c r="B541" s="1228" t="s">
        <v>650</v>
      </c>
      <c r="C541" s="6" t="s">
        <v>221</v>
      </c>
      <c r="D541" s="9">
        <v>0</v>
      </c>
      <c r="E541" s="9">
        <v>0</v>
      </c>
      <c r="F541" s="9">
        <v>0</v>
      </c>
      <c r="G541" s="9">
        <v>2</v>
      </c>
      <c r="H541" s="9">
        <v>0</v>
      </c>
      <c r="I541" s="9">
        <v>0</v>
      </c>
      <c r="J541" s="386">
        <v>0</v>
      </c>
      <c r="K541" s="405">
        <v>1</v>
      </c>
      <c r="L541" s="405"/>
      <c r="M541" s="405"/>
      <c r="N541" s="405"/>
      <c r="O541" s="388"/>
      <c r="P541" s="388">
        <v>1</v>
      </c>
      <c r="Q541" s="388"/>
      <c r="R541" s="389"/>
      <c r="S541" s="390" t="e">
        <f t="shared" si="8"/>
        <v>#DIV/0!</v>
      </c>
      <c r="T541" s="1172"/>
    </row>
    <row r="542" spans="1:20" ht="13.5" customHeight="1" hidden="1">
      <c r="A542" s="1227"/>
      <c r="B542" s="1229"/>
      <c r="C542" s="8" t="s">
        <v>222</v>
      </c>
      <c r="D542" s="9">
        <v>0</v>
      </c>
      <c r="E542" s="9">
        <v>0</v>
      </c>
      <c r="F542" s="9">
        <v>0</v>
      </c>
      <c r="G542" s="9">
        <v>2</v>
      </c>
      <c r="H542" s="9">
        <v>0</v>
      </c>
      <c r="I542" s="9">
        <v>0</v>
      </c>
      <c r="J542" s="386">
        <v>0</v>
      </c>
      <c r="K542" s="405">
        <v>1</v>
      </c>
      <c r="L542" s="405"/>
      <c r="M542" s="405"/>
      <c r="N542" s="405"/>
      <c r="O542" s="388"/>
      <c r="P542" s="388">
        <v>1</v>
      </c>
      <c r="Q542" s="388"/>
      <c r="R542" s="389"/>
      <c r="S542" s="390" t="e">
        <f t="shared" si="8"/>
        <v>#DIV/0!</v>
      </c>
      <c r="T542" s="1172"/>
    </row>
    <row r="543" spans="1:20" ht="15.75" customHeight="1" hidden="1">
      <c r="A543" s="1226" t="s">
        <v>62</v>
      </c>
      <c r="B543" s="1228" t="s">
        <v>651</v>
      </c>
      <c r="C543" s="6" t="s">
        <v>221</v>
      </c>
      <c r="D543" s="9">
        <v>0</v>
      </c>
      <c r="E543" s="9">
        <v>0</v>
      </c>
      <c r="F543" s="9">
        <v>1</v>
      </c>
      <c r="G543" s="9">
        <v>0</v>
      </c>
      <c r="H543" s="9">
        <v>0</v>
      </c>
      <c r="I543" s="9">
        <v>0</v>
      </c>
      <c r="J543" s="386">
        <v>0</v>
      </c>
      <c r="K543" s="405"/>
      <c r="L543" s="405">
        <v>1</v>
      </c>
      <c r="M543" s="405"/>
      <c r="N543" s="405"/>
      <c r="O543" s="388"/>
      <c r="P543" s="388"/>
      <c r="Q543" s="388"/>
      <c r="R543" s="389"/>
      <c r="S543" s="390" t="e">
        <f t="shared" si="8"/>
        <v>#DIV/0!</v>
      </c>
      <c r="T543" s="1172">
        <f>IF(P543+Q543+R543=0,"",S543/$S$547*100)</f>
      </c>
    </row>
    <row r="544" spans="1:20" ht="15.75" customHeight="1" hidden="1">
      <c r="A544" s="1227"/>
      <c r="B544" s="1229"/>
      <c r="C544" s="8" t="s">
        <v>222</v>
      </c>
      <c r="D544" s="9">
        <v>0</v>
      </c>
      <c r="E544" s="9">
        <v>0</v>
      </c>
      <c r="F544" s="9">
        <v>1</v>
      </c>
      <c r="G544" s="9">
        <v>0</v>
      </c>
      <c r="H544" s="9">
        <v>0</v>
      </c>
      <c r="I544" s="9">
        <v>0</v>
      </c>
      <c r="J544" s="386">
        <v>0</v>
      </c>
      <c r="K544" s="405"/>
      <c r="L544" s="405">
        <v>1</v>
      </c>
      <c r="M544" s="405"/>
      <c r="N544" s="405"/>
      <c r="O544" s="388"/>
      <c r="P544" s="388"/>
      <c r="Q544" s="388"/>
      <c r="R544" s="389"/>
      <c r="S544" s="390" t="e">
        <f t="shared" si="8"/>
        <v>#DIV/0!</v>
      </c>
      <c r="T544" s="1172">
        <f>IF(P544+Q544+R544=0,"",S544/$S$548*100)</f>
      </c>
    </row>
    <row r="545" spans="1:20" ht="13.5" customHeight="1">
      <c r="A545" s="1230" t="s">
        <v>652</v>
      </c>
      <c r="B545" s="1231"/>
      <c r="C545" s="6" t="s">
        <v>221</v>
      </c>
      <c r="D545" s="31">
        <v>120</v>
      </c>
      <c r="E545" s="31">
        <v>148</v>
      </c>
      <c r="F545" s="31">
        <v>278</v>
      </c>
      <c r="G545" s="31">
        <v>361</v>
      </c>
      <c r="H545" s="31">
        <v>357</v>
      </c>
      <c r="I545" s="31">
        <v>214</v>
      </c>
      <c r="J545" s="457">
        <v>109</v>
      </c>
      <c r="K545" s="439">
        <v>229</v>
      </c>
      <c r="L545" s="439">
        <v>257</v>
      </c>
      <c r="M545" s="439">
        <v>203</v>
      </c>
      <c r="N545" s="439">
        <v>255</v>
      </c>
      <c r="O545" s="458">
        <v>227</v>
      </c>
      <c r="P545" s="458">
        <v>194</v>
      </c>
      <c r="Q545" s="458">
        <v>331</v>
      </c>
      <c r="R545" s="459">
        <v>202</v>
      </c>
      <c r="S545" s="460">
        <f t="shared" si="8"/>
        <v>266.5</v>
      </c>
      <c r="T545" s="1172">
        <f>IF(P545+Q545+R545=0,"",S545/$S$547*100)</f>
        <v>0.36064442354405885</v>
      </c>
    </row>
    <row r="546" spans="1:20" ht="13.5" customHeight="1" thickBot="1">
      <c r="A546" s="1232"/>
      <c r="B546" s="1233"/>
      <c r="C546" s="8" t="s">
        <v>222</v>
      </c>
      <c r="D546" s="32">
        <v>121</v>
      </c>
      <c r="E546" s="32">
        <v>148</v>
      </c>
      <c r="F546" s="32">
        <v>277</v>
      </c>
      <c r="G546" s="32">
        <v>361</v>
      </c>
      <c r="H546" s="32">
        <v>358</v>
      </c>
      <c r="I546" s="32">
        <v>215</v>
      </c>
      <c r="J546" s="461">
        <v>110</v>
      </c>
      <c r="K546" s="462">
        <v>230</v>
      </c>
      <c r="L546" s="462">
        <v>257</v>
      </c>
      <c r="M546" s="462">
        <v>203</v>
      </c>
      <c r="N546" s="462">
        <v>255</v>
      </c>
      <c r="O546" s="463">
        <v>227</v>
      </c>
      <c r="P546" s="463">
        <v>194</v>
      </c>
      <c r="Q546" s="463">
        <v>331</v>
      </c>
      <c r="R546" s="464">
        <v>202</v>
      </c>
      <c r="S546" s="465">
        <f t="shared" si="8"/>
        <v>266.5</v>
      </c>
      <c r="T546" s="1174">
        <f>IF(P546+Q546+R546=0,"",S546/$S$548*100)</f>
        <v>0.5891651099295876</v>
      </c>
    </row>
    <row r="547" spans="1:20" ht="13.5" thickBot="1">
      <c r="A547" s="1234" t="s">
        <v>233</v>
      </c>
      <c r="B547" s="1235"/>
      <c r="C547" s="3" t="s">
        <v>221</v>
      </c>
      <c r="D547" s="33">
        <v>56105</v>
      </c>
      <c r="E547" s="33">
        <v>58190</v>
      </c>
      <c r="F547" s="33">
        <v>68378</v>
      </c>
      <c r="G547" s="33">
        <v>78351</v>
      </c>
      <c r="H547" s="33">
        <v>77905</v>
      </c>
      <c r="I547" s="33">
        <v>80377</v>
      </c>
      <c r="J547" s="365">
        <v>85416</v>
      </c>
      <c r="K547" s="366">
        <v>79949</v>
      </c>
      <c r="L547" s="366">
        <v>81049</v>
      </c>
      <c r="M547" s="366">
        <v>75857</v>
      </c>
      <c r="N547" s="366">
        <v>74571</v>
      </c>
      <c r="O547" s="367">
        <v>73497</v>
      </c>
      <c r="P547" s="367">
        <v>73328</v>
      </c>
      <c r="Q547" s="367">
        <v>75620</v>
      </c>
      <c r="R547" s="368">
        <v>72171</v>
      </c>
      <c r="S547" s="369">
        <f t="shared" si="8"/>
        <v>73895.5</v>
      </c>
      <c r="T547" s="1184">
        <f>IF(P547+Q547+R547=0,"",S547/$S$547*100)</f>
        <v>100</v>
      </c>
    </row>
    <row r="548" spans="1:20" ht="13.5" thickBot="1">
      <c r="A548" s="1236"/>
      <c r="B548" s="1237"/>
      <c r="C548" s="3" t="s">
        <v>222</v>
      </c>
      <c r="D548" s="33">
        <v>39459</v>
      </c>
      <c r="E548" s="33">
        <v>43163</v>
      </c>
      <c r="F548" s="33">
        <v>48417</v>
      </c>
      <c r="G548" s="33">
        <v>52318</v>
      </c>
      <c r="H548" s="33">
        <v>51356</v>
      </c>
      <c r="I548" s="33">
        <v>51186</v>
      </c>
      <c r="J548" s="365">
        <v>54433</v>
      </c>
      <c r="K548" s="366">
        <v>53622</v>
      </c>
      <c r="L548" s="366">
        <v>54776</v>
      </c>
      <c r="M548" s="366">
        <v>50710</v>
      </c>
      <c r="N548" s="366">
        <v>51295</v>
      </c>
      <c r="O548" s="367">
        <v>49942</v>
      </c>
      <c r="P548" s="367">
        <v>48905</v>
      </c>
      <c r="Q548" s="367">
        <v>47858</v>
      </c>
      <c r="R548" s="368">
        <v>42609</v>
      </c>
      <c r="S548" s="369">
        <f t="shared" si="8"/>
        <v>45233.5</v>
      </c>
      <c r="T548" s="1184">
        <f>IF(P548+Q548+R548=0,"",S548/$S$548*100)</f>
        <v>100</v>
      </c>
    </row>
    <row r="549" spans="4:20" ht="12.75">
      <c r="D549" s="34"/>
      <c r="E549" s="34"/>
      <c r="F549" s="300"/>
      <c r="G549" s="34"/>
      <c r="H549" s="34"/>
      <c r="I549" s="34"/>
      <c r="J549" s="35"/>
      <c r="K549" s="36"/>
      <c r="L549" s="36"/>
      <c r="M549" s="36"/>
      <c r="N549" s="36"/>
      <c r="O549" s="36"/>
      <c r="P549" s="36"/>
      <c r="Q549" s="36"/>
      <c r="R549" s="36"/>
      <c r="S549" s="37"/>
      <c r="T549" s="1168"/>
    </row>
    <row r="550" spans="1:20" ht="12.75">
      <c r="A550" s="283" t="s">
        <v>653</v>
      </c>
      <c r="B550" s="284"/>
      <c r="C550" s="284"/>
      <c r="D550" s="289"/>
      <c r="E550" s="289"/>
      <c r="F550" s="289"/>
      <c r="G550" s="289"/>
      <c r="H550" s="289"/>
      <c r="I550" s="289"/>
      <c r="J550" s="290"/>
      <c r="K550" s="290"/>
      <c r="L550" s="290"/>
      <c r="M550" s="38"/>
      <c r="N550" s="38"/>
      <c r="O550" s="38"/>
      <c r="P550" s="38"/>
      <c r="Q550" s="38"/>
      <c r="R550" s="38"/>
      <c r="S550"/>
      <c r="T550" s="15"/>
    </row>
    <row r="551" spans="1:22" ht="12.75">
      <c r="A551" s="284" t="s">
        <v>654</v>
      </c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/>
      <c r="N551"/>
      <c r="O551"/>
      <c r="P551"/>
      <c r="Q551"/>
      <c r="R551"/>
      <c r="S551"/>
      <c r="T551" s="15"/>
      <c r="V551" s="532"/>
    </row>
    <row r="552" ht="12.75">
      <c r="T552" s="15"/>
    </row>
  </sheetData>
  <sheetProtection/>
  <mergeCells count="530">
    <mergeCell ref="C3:R3"/>
    <mergeCell ref="S3:S4"/>
    <mergeCell ref="T3:T4"/>
    <mergeCell ref="A5:B6"/>
    <mergeCell ref="A11:A12"/>
    <mergeCell ref="B11:B12"/>
    <mergeCell ref="A3:A4"/>
    <mergeCell ref="B3:B4"/>
    <mergeCell ref="A7:A8"/>
    <mergeCell ref="B7:B8"/>
    <mergeCell ref="A9:A10"/>
    <mergeCell ref="B9:B10"/>
    <mergeCell ref="A23:A24"/>
    <mergeCell ref="B23:B24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35:A36"/>
    <mergeCell ref="B35:B36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49:A50"/>
    <mergeCell ref="B49:B50"/>
    <mergeCell ref="A37:A38"/>
    <mergeCell ref="B37:B38"/>
    <mergeCell ref="A39:A40"/>
    <mergeCell ref="B39:B40"/>
    <mergeCell ref="A41:A42"/>
    <mergeCell ref="B41:B42"/>
    <mergeCell ref="A43:B44"/>
    <mergeCell ref="A45:A46"/>
    <mergeCell ref="B45:B46"/>
    <mergeCell ref="A47:A48"/>
    <mergeCell ref="B47:B48"/>
    <mergeCell ref="A61:A62"/>
    <mergeCell ref="B61:B62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73:A74"/>
    <mergeCell ref="B73:B74"/>
    <mergeCell ref="A63:A64"/>
    <mergeCell ref="B63:B64"/>
    <mergeCell ref="A65:A66"/>
    <mergeCell ref="B65:B66"/>
    <mergeCell ref="B81:B82"/>
    <mergeCell ref="A67:A68"/>
    <mergeCell ref="B67:B68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B87:B88"/>
    <mergeCell ref="A89:A90"/>
    <mergeCell ref="B89:B90"/>
    <mergeCell ref="A83:A84"/>
    <mergeCell ref="B83:B84"/>
    <mergeCell ref="A81:A82"/>
    <mergeCell ref="A87:A88"/>
    <mergeCell ref="B91:B92"/>
    <mergeCell ref="A85:A86"/>
    <mergeCell ref="B85:B86"/>
    <mergeCell ref="A111:A112"/>
    <mergeCell ref="B111:B112"/>
    <mergeCell ref="A101:A102"/>
    <mergeCell ref="B101:B102"/>
    <mergeCell ref="A103:A104"/>
    <mergeCell ref="A99:A100"/>
    <mergeCell ref="B99:B100"/>
    <mergeCell ref="A109:A110"/>
    <mergeCell ref="B109:B110"/>
    <mergeCell ref="A93:A94"/>
    <mergeCell ref="B93:B94"/>
    <mergeCell ref="A95:B96"/>
    <mergeCell ref="A97:A98"/>
    <mergeCell ref="B97:B98"/>
    <mergeCell ref="B107:B108"/>
    <mergeCell ref="A91:A92"/>
    <mergeCell ref="A113:A114"/>
    <mergeCell ref="B113:B114"/>
    <mergeCell ref="B115:B116"/>
    <mergeCell ref="A117:B118"/>
    <mergeCell ref="A115:A116"/>
    <mergeCell ref="B103:B104"/>
    <mergeCell ref="A105:A106"/>
    <mergeCell ref="B105:B106"/>
    <mergeCell ref="A107:A108"/>
    <mergeCell ref="A123:A124"/>
    <mergeCell ref="B123:B124"/>
    <mergeCell ref="A119:A120"/>
    <mergeCell ref="B119:B120"/>
    <mergeCell ref="A121:A122"/>
    <mergeCell ref="B121:B122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47:A148"/>
    <mergeCell ref="B147:B148"/>
    <mergeCell ref="A137:A138"/>
    <mergeCell ref="B137:B138"/>
    <mergeCell ref="A139:A140"/>
    <mergeCell ref="B139:B140"/>
    <mergeCell ref="A141:A142"/>
    <mergeCell ref="B141:B142"/>
    <mergeCell ref="A143:A144"/>
    <mergeCell ref="B143:B144"/>
    <mergeCell ref="A145:A146"/>
    <mergeCell ref="B145:B146"/>
    <mergeCell ref="A159:B160"/>
    <mergeCell ref="A161:A162"/>
    <mergeCell ref="B161:B162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A157:A158"/>
    <mergeCell ref="B157:B158"/>
    <mergeCell ref="A173:A174"/>
    <mergeCell ref="B173:B174"/>
    <mergeCell ref="A163:A164"/>
    <mergeCell ref="B163:B164"/>
    <mergeCell ref="A165:A166"/>
    <mergeCell ref="B165:B166"/>
    <mergeCell ref="A167:A168"/>
    <mergeCell ref="B167:B168"/>
    <mergeCell ref="A169:A170"/>
    <mergeCell ref="B169:B170"/>
    <mergeCell ref="A171:A172"/>
    <mergeCell ref="B171:B172"/>
    <mergeCell ref="A185:A186"/>
    <mergeCell ref="B185:B186"/>
    <mergeCell ref="A175:A176"/>
    <mergeCell ref="B175:B176"/>
    <mergeCell ref="A177:A178"/>
    <mergeCell ref="B177:B178"/>
    <mergeCell ref="A179:A180"/>
    <mergeCell ref="B179:B180"/>
    <mergeCell ref="A181:A182"/>
    <mergeCell ref="B181:B182"/>
    <mergeCell ref="A183:A184"/>
    <mergeCell ref="B183:B184"/>
    <mergeCell ref="A201:A202"/>
    <mergeCell ref="B201:B202"/>
    <mergeCell ref="A187:B188"/>
    <mergeCell ref="A189:A190"/>
    <mergeCell ref="B189:B190"/>
    <mergeCell ref="A191:A192"/>
    <mergeCell ref="B191:B192"/>
    <mergeCell ref="A193:A194"/>
    <mergeCell ref="B193:B194"/>
    <mergeCell ref="A195:B196"/>
    <mergeCell ref="A197:A198"/>
    <mergeCell ref="B197:B198"/>
    <mergeCell ref="A199:A200"/>
    <mergeCell ref="B199:B200"/>
    <mergeCell ref="A213:A214"/>
    <mergeCell ref="B213:B214"/>
    <mergeCell ref="A203:A204"/>
    <mergeCell ref="B203:B204"/>
    <mergeCell ref="A205:A206"/>
    <mergeCell ref="B205:B206"/>
    <mergeCell ref="A207:A208"/>
    <mergeCell ref="B207:B208"/>
    <mergeCell ref="A209:A210"/>
    <mergeCell ref="B209:B210"/>
    <mergeCell ref="A211:A212"/>
    <mergeCell ref="B211:B212"/>
    <mergeCell ref="A227:A228"/>
    <mergeCell ref="B227:B228"/>
    <mergeCell ref="A215:A216"/>
    <mergeCell ref="B215:B216"/>
    <mergeCell ref="A217:B218"/>
    <mergeCell ref="A219:A220"/>
    <mergeCell ref="B219:B220"/>
    <mergeCell ref="A221:A222"/>
    <mergeCell ref="B221:B222"/>
    <mergeCell ref="A223:A224"/>
    <mergeCell ref="B223:B224"/>
    <mergeCell ref="A225:A226"/>
    <mergeCell ref="B225:B226"/>
    <mergeCell ref="A239:A240"/>
    <mergeCell ref="B239:B240"/>
    <mergeCell ref="A229:A230"/>
    <mergeCell ref="B229:B230"/>
    <mergeCell ref="A231:A232"/>
    <mergeCell ref="B231:B232"/>
    <mergeCell ref="A233:A234"/>
    <mergeCell ref="B233:B234"/>
    <mergeCell ref="A235:A236"/>
    <mergeCell ref="B235:B236"/>
    <mergeCell ref="A237:A238"/>
    <mergeCell ref="B237:B238"/>
    <mergeCell ref="A251:A252"/>
    <mergeCell ref="B251:B252"/>
    <mergeCell ref="A241:A242"/>
    <mergeCell ref="B241:B242"/>
    <mergeCell ref="A243:A244"/>
    <mergeCell ref="B243:B244"/>
    <mergeCell ref="A245:A246"/>
    <mergeCell ref="B245:B246"/>
    <mergeCell ref="A247:A248"/>
    <mergeCell ref="B247:B248"/>
    <mergeCell ref="A249:A250"/>
    <mergeCell ref="B249:B250"/>
    <mergeCell ref="A263:A264"/>
    <mergeCell ref="B263:B264"/>
    <mergeCell ref="A253:A254"/>
    <mergeCell ref="B253:B254"/>
    <mergeCell ref="A255:A256"/>
    <mergeCell ref="B255:B256"/>
    <mergeCell ref="A257:A258"/>
    <mergeCell ref="B257:B258"/>
    <mergeCell ref="A259:A260"/>
    <mergeCell ref="B259:B260"/>
    <mergeCell ref="A261:A262"/>
    <mergeCell ref="B261:B262"/>
    <mergeCell ref="A277:A278"/>
    <mergeCell ref="B277:B278"/>
    <mergeCell ref="A265:A266"/>
    <mergeCell ref="B265:B266"/>
    <mergeCell ref="A267:A268"/>
    <mergeCell ref="B267:B268"/>
    <mergeCell ref="A269:A270"/>
    <mergeCell ref="B269:B270"/>
    <mergeCell ref="A271:A272"/>
    <mergeCell ref="B271:B272"/>
    <mergeCell ref="A273:B274"/>
    <mergeCell ref="A275:A276"/>
    <mergeCell ref="B275:B276"/>
    <mergeCell ref="A289:A290"/>
    <mergeCell ref="B289:B290"/>
    <mergeCell ref="A279:A280"/>
    <mergeCell ref="B279:B280"/>
    <mergeCell ref="A281:A282"/>
    <mergeCell ref="B281:B282"/>
    <mergeCell ref="A283:A284"/>
    <mergeCell ref="B283:B284"/>
    <mergeCell ref="A285:A286"/>
    <mergeCell ref="B285:B286"/>
    <mergeCell ref="A287:A288"/>
    <mergeCell ref="B287:B288"/>
    <mergeCell ref="A303:A304"/>
    <mergeCell ref="B303:B304"/>
    <mergeCell ref="A291:A292"/>
    <mergeCell ref="B291:B292"/>
    <mergeCell ref="A293:A294"/>
    <mergeCell ref="B293:B294"/>
    <mergeCell ref="A295:A296"/>
    <mergeCell ref="B295:B296"/>
    <mergeCell ref="A297:B298"/>
    <mergeCell ref="A299:A300"/>
    <mergeCell ref="B299:B300"/>
    <mergeCell ref="A301:A302"/>
    <mergeCell ref="B301:B302"/>
    <mergeCell ref="A315:A316"/>
    <mergeCell ref="B315:B316"/>
    <mergeCell ref="A305:A306"/>
    <mergeCell ref="B305:B306"/>
    <mergeCell ref="A307:A308"/>
    <mergeCell ref="B307:B308"/>
    <mergeCell ref="A309:A310"/>
    <mergeCell ref="B309:B310"/>
    <mergeCell ref="A311:A312"/>
    <mergeCell ref="B311:B312"/>
    <mergeCell ref="A313:A314"/>
    <mergeCell ref="B313:B314"/>
    <mergeCell ref="A329:A330"/>
    <mergeCell ref="B329:B330"/>
    <mergeCell ref="A317:A318"/>
    <mergeCell ref="B317:B318"/>
    <mergeCell ref="A319:A320"/>
    <mergeCell ref="B319:B320"/>
    <mergeCell ref="A321:A322"/>
    <mergeCell ref="B321:B322"/>
    <mergeCell ref="A323:B324"/>
    <mergeCell ref="A325:A326"/>
    <mergeCell ref="B325:B326"/>
    <mergeCell ref="A327:A328"/>
    <mergeCell ref="B327:B328"/>
    <mergeCell ref="A341:A342"/>
    <mergeCell ref="B341:B342"/>
    <mergeCell ref="A331:A332"/>
    <mergeCell ref="B331:B332"/>
    <mergeCell ref="A333:A334"/>
    <mergeCell ref="B333:B334"/>
    <mergeCell ref="A335:A336"/>
    <mergeCell ref="B335:B336"/>
    <mergeCell ref="A337:A338"/>
    <mergeCell ref="B337:B338"/>
    <mergeCell ref="A339:A340"/>
    <mergeCell ref="B339:B340"/>
    <mergeCell ref="A355:A356"/>
    <mergeCell ref="B355:B356"/>
    <mergeCell ref="A343:A344"/>
    <mergeCell ref="B343:B344"/>
    <mergeCell ref="A345:B346"/>
    <mergeCell ref="A347:A348"/>
    <mergeCell ref="B347:B348"/>
    <mergeCell ref="A349:A350"/>
    <mergeCell ref="B349:B350"/>
    <mergeCell ref="A351:A352"/>
    <mergeCell ref="B351:B352"/>
    <mergeCell ref="A353:A354"/>
    <mergeCell ref="B353:B354"/>
    <mergeCell ref="A367:A368"/>
    <mergeCell ref="B367:B368"/>
    <mergeCell ref="A357:A358"/>
    <mergeCell ref="B357:B358"/>
    <mergeCell ref="A359:A360"/>
    <mergeCell ref="B359:B360"/>
    <mergeCell ref="A361:A362"/>
    <mergeCell ref="B361:B362"/>
    <mergeCell ref="A363:A364"/>
    <mergeCell ref="B363:B364"/>
    <mergeCell ref="A365:A366"/>
    <mergeCell ref="B365:B366"/>
    <mergeCell ref="A379:A380"/>
    <mergeCell ref="B379:B380"/>
    <mergeCell ref="A369:A370"/>
    <mergeCell ref="B369:B370"/>
    <mergeCell ref="A371:A372"/>
    <mergeCell ref="B371:B372"/>
    <mergeCell ref="A373:A374"/>
    <mergeCell ref="B373:B374"/>
    <mergeCell ref="A375:A376"/>
    <mergeCell ref="B375:B376"/>
    <mergeCell ref="A377:A378"/>
    <mergeCell ref="B377:B378"/>
    <mergeCell ref="A391:A392"/>
    <mergeCell ref="B391:B392"/>
    <mergeCell ref="A381:A382"/>
    <mergeCell ref="B381:B382"/>
    <mergeCell ref="A383:A384"/>
    <mergeCell ref="B383:B384"/>
    <mergeCell ref="A385:A386"/>
    <mergeCell ref="B385:B386"/>
    <mergeCell ref="A387:A388"/>
    <mergeCell ref="B387:B388"/>
    <mergeCell ref="A389:A390"/>
    <mergeCell ref="B389:B390"/>
    <mergeCell ref="A405:A406"/>
    <mergeCell ref="B405:B406"/>
    <mergeCell ref="A393:A394"/>
    <mergeCell ref="B393:B394"/>
    <mergeCell ref="A395:A396"/>
    <mergeCell ref="B395:B396"/>
    <mergeCell ref="A397:A398"/>
    <mergeCell ref="B397:B398"/>
    <mergeCell ref="A399:A400"/>
    <mergeCell ref="B399:B400"/>
    <mergeCell ref="A401:B402"/>
    <mergeCell ref="A403:A404"/>
    <mergeCell ref="B403:B404"/>
    <mergeCell ref="A417:A418"/>
    <mergeCell ref="B417:B418"/>
    <mergeCell ref="A407:A408"/>
    <mergeCell ref="B407:B408"/>
    <mergeCell ref="A409:A410"/>
    <mergeCell ref="B409:B410"/>
    <mergeCell ref="A411:A412"/>
    <mergeCell ref="B411:B412"/>
    <mergeCell ref="A413:A414"/>
    <mergeCell ref="B413:B414"/>
    <mergeCell ref="A415:A416"/>
    <mergeCell ref="B415:B416"/>
    <mergeCell ref="A431:A432"/>
    <mergeCell ref="B431:B432"/>
    <mergeCell ref="A419:A420"/>
    <mergeCell ref="B419:B420"/>
    <mergeCell ref="A421:A422"/>
    <mergeCell ref="B421:B422"/>
    <mergeCell ref="A423:A424"/>
    <mergeCell ref="B423:B424"/>
    <mergeCell ref="A425:B426"/>
    <mergeCell ref="A427:A428"/>
    <mergeCell ref="B427:B428"/>
    <mergeCell ref="A429:A430"/>
    <mergeCell ref="B429:B430"/>
    <mergeCell ref="A445:A446"/>
    <mergeCell ref="B445:B446"/>
    <mergeCell ref="A433:A434"/>
    <mergeCell ref="B433:B434"/>
    <mergeCell ref="A435:A436"/>
    <mergeCell ref="B435:B436"/>
    <mergeCell ref="A437:A438"/>
    <mergeCell ref="B437:B438"/>
    <mergeCell ref="A439:B440"/>
    <mergeCell ref="A441:A442"/>
    <mergeCell ref="B441:B442"/>
    <mergeCell ref="A443:A444"/>
    <mergeCell ref="B443:B444"/>
    <mergeCell ref="A457:A458"/>
    <mergeCell ref="B457:B458"/>
    <mergeCell ref="A447:A448"/>
    <mergeCell ref="B447:B448"/>
    <mergeCell ref="A449:A450"/>
    <mergeCell ref="B449:B450"/>
    <mergeCell ref="A451:A452"/>
    <mergeCell ref="B451:B452"/>
    <mergeCell ref="A453:A454"/>
    <mergeCell ref="B453:B454"/>
    <mergeCell ref="A455:A456"/>
    <mergeCell ref="B455:B456"/>
    <mergeCell ref="A469:A470"/>
    <mergeCell ref="B469:B470"/>
    <mergeCell ref="A459:A460"/>
    <mergeCell ref="B459:B460"/>
    <mergeCell ref="A461:A462"/>
    <mergeCell ref="B461:B462"/>
    <mergeCell ref="B475:B476"/>
    <mergeCell ref="A477:A478"/>
    <mergeCell ref="B477:B478"/>
    <mergeCell ref="A463:A464"/>
    <mergeCell ref="B463:B464"/>
    <mergeCell ref="A465:A466"/>
    <mergeCell ref="B465:B466"/>
    <mergeCell ref="A467:A468"/>
    <mergeCell ref="B467:B468"/>
    <mergeCell ref="A487:A488"/>
    <mergeCell ref="B487:B488"/>
    <mergeCell ref="A489:A490"/>
    <mergeCell ref="A483:A484"/>
    <mergeCell ref="B483:B484"/>
    <mergeCell ref="A471:A472"/>
    <mergeCell ref="B471:B472"/>
    <mergeCell ref="A473:A474"/>
    <mergeCell ref="B473:B474"/>
    <mergeCell ref="A475:A476"/>
    <mergeCell ref="A507:B508"/>
    <mergeCell ref="A505:A506"/>
    <mergeCell ref="B505:B506"/>
    <mergeCell ref="A479:B480"/>
    <mergeCell ref="A481:A482"/>
    <mergeCell ref="B481:B482"/>
    <mergeCell ref="A495:A496"/>
    <mergeCell ref="B495:B496"/>
    <mergeCell ref="A485:A486"/>
    <mergeCell ref="B485:B486"/>
    <mergeCell ref="A503:A504"/>
    <mergeCell ref="B503:B504"/>
    <mergeCell ref="B489:B490"/>
    <mergeCell ref="A491:A492"/>
    <mergeCell ref="B491:B492"/>
    <mergeCell ref="A493:A494"/>
    <mergeCell ref="B493:B494"/>
    <mergeCell ref="A517:A518"/>
    <mergeCell ref="B517:B518"/>
    <mergeCell ref="A509:A510"/>
    <mergeCell ref="B509:B510"/>
    <mergeCell ref="A497:A498"/>
    <mergeCell ref="B497:B498"/>
    <mergeCell ref="A499:A500"/>
    <mergeCell ref="B499:B500"/>
    <mergeCell ref="A501:A502"/>
    <mergeCell ref="B501:B502"/>
    <mergeCell ref="A527:A528"/>
    <mergeCell ref="B527:B528"/>
    <mergeCell ref="A521:A522"/>
    <mergeCell ref="B521:B522"/>
    <mergeCell ref="A511:A512"/>
    <mergeCell ref="B511:B512"/>
    <mergeCell ref="A513:A514"/>
    <mergeCell ref="B513:B514"/>
    <mergeCell ref="A515:A516"/>
    <mergeCell ref="B515:B516"/>
    <mergeCell ref="A539:A540"/>
    <mergeCell ref="B539:B540"/>
    <mergeCell ref="A519:A520"/>
    <mergeCell ref="B519:B520"/>
    <mergeCell ref="A533:A534"/>
    <mergeCell ref="B533:B534"/>
    <mergeCell ref="A523:A524"/>
    <mergeCell ref="B523:B524"/>
    <mergeCell ref="A525:A526"/>
    <mergeCell ref="B525:B526"/>
    <mergeCell ref="A535:A536"/>
    <mergeCell ref="B535:B536"/>
    <mergeCell ref="A537:A538"/>
    <mergeCell ref="B537:B538"/>
    <mergeCell ref="A529:A530"/>
    <mergeCell ref="B529:B530"/>
    <mergeCell ref="A531:A532"/>
    <mergeCell ref="B531:B532"/>
    <mergeCell ref="A543:A544"/>
    <mergeCell ref="B543:B544"/>
    <mergeCell ref="A545:B546"/>
    <mergeCell ref="A547:B548"/>
    <mergeCell ref="A541:A542"/>
    <mergeCell ref="B541:B542"/>
  </mergeCells>
  <printOptions horizontalCentered="1"/>
  <pageMargins left="0.5511811023622047" right="0.35433070866141736" top="0.9055118110236221" bottom="1.062992125984252" header="0.5118110236220472" footer="0.5118110236220472"/>
  <pageSetup horizontalDpi="600" verticalDpi="600" orientation="landscape" paperSize="9" scale="95" r:id="rId1"/>
  <headerFooter alignWithMargins="0">
    <oddHeader>&amp;L&amp;8Kabinet ministra - Odjel za analitiku i razvoj
____________________________________________________________________________________________________________________________________________________________________&amp;R&amp;8&amp;P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zoomScalePageLayoutView="0" workbookViewId="0" topLeftCell="A26">
      <selection activeCell="G54" sqref="G54"/>
    </sheetView>
  </sheetViews>
  <sheetFormatPr defaultColWidth="9.00390625" defaultRowHeight="12.75"/>
  <cols>
    <col min="1" max="2" width="5.75390625" style="167" customWidth="1"/>
    <col min="3" max="3" width="4.25390625" style="167" customWidth="1"/>
    <col min="4" max="4" width="5.125" style="167" customWidth="1"/>
    <col min="5" max="5" width="5.75390625" style="167" customWidth="1"/>
    <col min="6" max="6" width="4.625" style="167" customWidth="1"/>
    <col min="7" max="7" width="4.25390625" style="167" customWidth="1"/>
    <col min="8" max="8" width="3.875" style="167" customWidth="1"/>
    <col min="9" max="9" width="3.75390625" style="167" customWidth="1"/>
    <col min="10" max="10" width="3.875" style="167" customWidth="1"/>
    <col min="11" max="11" width="5.625" style="167" customWidth="1"/>
    <col min="12" max="12" width="5.75390625" style="167" customWidth="1"/>
    <col min="13" max="13" width="4.875" style="167" customWidth="1"/>
    <col min="14" max="14" width="5.375" style="167" customWidth="1"/>
    <col min="15" max="15" width="4.625" style="167" customWidth="1"/>
    <col min="16" max="16" width="5.75390625" style="167" customWidth="1"/>
    <col min="17" max="17" width="5.375" style="167" customWidth="1"/>
    <col min="18" max="18" width="5.625" style="167" customWidth="1"/>
    <col min="19" max="19" width="4.375" style="167" customWidth="1"/>
    <col min="20" max="20" width="3.875" style="167" customWidth="1"/>
    <col min="21" max="21" width="5.625" style="167" customWidth="1"/>
    <col min="22" max="22" width="4.25390625" style="167" customWidth="1"/>
    <col min="23" max="23" width="4.75390625" style="167" customWidth="1"/>
    <col min="24" max="24" width="4.125" style="167" customWidth="1"/>
    <col min="25" max="25" width="5.25390625" style="167" customWidth="1"/>
    <col min="26" max="26" width="4.75390625" style="167" customWidth="1"/>
    <col min="27" max="27" width="4.375" style="167" customWidth="1"/>
    <col min="28" max="28" width="4.75390625" style="167" customWidth="1"/>
    <col min="29" max="16384" width="9.125" style="158" customWidth="1"/>
  </cols>
  <sheetData>
    <row r="1" spans="1:28" ht="13.5" hidden="1" thickBot="1">
      <c r="A1" s="1201" t="s">
        <v>1197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  <c r="X1" s="1201"/>
      <c r="Y1" s="1201"/>
      <c r="Z1" s="1201"/>
      <c r="AA1" s="1201"/>
      <c r="AB1" s="1201"/>
    </row>
    <row r="2" spans="1:28" ht="13.5" hidden="1" thickBot="1">
      <c r="A2" s="1410" t="s">
        <v>123</v>
      </c>
      <c r="B2" s="1425" t="s">
        <v>124</v>
      </c>
      <c r="C2" s="1428" t="s">
        <v>125</v>
      </c>
      <c r="D2" s="1429"/>
      <c r="E2" s="1429"/>
      <c r="F2" s="1429"/>
      <c r="G2" s="1429"/>
      <c r="H2" s="1429"/>
      <c r="I2" s="1429"/>
      <c r="J2" s="1429"/>
      <c r="K2" s="1429"/>
      <c r="L2" s="1429"/>
      <c r="M2" s="1429"/>
      <c r="N2" s="1429"/>
      <c r="O2" s="1429"/>
      <c r="P2" s="1429"/>
      <c r="Q2" s="1429"/>
      <c r="R2" s="1429"/>
      <c r="S2" s="1429"/>
      <c r="T2" s="1429"/>
      <c r="U2" s="1429"/>
      <c r="V2" s="1429"/>
      <c r="W2" s="1429"/>
      <c r="X2" s="1429"/>
      <c r="Y2" s="1429"/>
      <c r="Z2" s="1429"/>
      <c r="AA2" s="1429"/>
      <c r="AB2" s="1430"/>
    </row>
    <row r="3" spans="1:28" ht="49.5" customHeight="1" hidden="1">
      <c r="A3" s="1411"/>
      <c r="B3" s="1426"/>
      <c r="C3" s="1433" t="s">
        <v>126</v>
      </c>
      <c r="D3" s="1419" t="s">
        <v>127</v>
      </c>
      <c r="E3" s="1419" t="s">
        <v>128</v>
      </c>
      <c r="F3" s="1437" t="s">
        <v>129</v>
      </c>
      <c r="G3" s="1419" t="s">
        <v>130</v>
      </c>
      <c r="H3" s="1435" t="s">
        <v>131</v>
      </c>
      <c r="I3" s="1433"/>
      <c r="J3" s="1419" t="s">
        <v>132</v>
      </c>
      <c r="K3" s="1441" t="s">
        <v>133</v>
      </c>
      <c r="L3" s="1441"/>
      <c r="M3" s="1419" t="s">
        <v>134</v>
      </c>
      <c r="N3" s="1419" t="s">
        <v>135</v>
      </c>
      <c r="O3" s="1419" t="s">
        <v>136</v>
      </c>
      <c r="P3" s="1441" t="s">
        <v>137</v>
      </c>
      <c r="Q3" s="1441"/>
      <c r="R3" s="1419" t="s">
        <v>138</v>
      </c>
      <c r="S3" s="1431" t="s">
        <v>139</v>
      </c>
      <c r="T3" s="1432"/>
      <c r="U3" s="1431" t="s">
        <v>140</v>
      </c>
      <c r="V3" s="1432"/>
      <c r="W3" s="1419" t="s">
        <v>141</v>
      </c>
      <c r="X3" s="1419" t="s">
        <v>142</v>
      </c>
      <c r="Y3" s="1419" t="s">
        <v>143</v>
      </c>
      <c r="Z3" s="1419" t="s">
        <v>144</v>
      </c>
      <c r="AA3" s="1435" t="s">
        <v>145</v>
      </c>
      <c r="AB3" s="1421" t="s">
        <v>1189</v>
      </c>
    </row>
    <row r="4" spans="1:28" ht="88.5" customHeight="1" hidden="1">
      <c r="A4" s="1411"/>
      <c r="B4" s="1427"/>
      <c r="C4" s="1434"/>
      <c r="D4" s="1420"/>
      <c r="E4" s="1420"/>
      <c r="F4" s="1438"/>
      <c r="G4" s="1420"/>
      <c r="H4" s="159" t="s">
        <v>146</v>
      </c>
      <c r="I4" s="159" t="s">
        <v>147</v>
      </c>
      <c r="J4" s="1420"/>
      <c r="K4" s="159" t="s">
        <v>148</v>
      </c>
      <c r="L4" s="159" t="s">
        <v>149</v>
      </c>
      <c r="M4" s="1420"/>
      <c r="N4" s="1420"/>
      <c r="O4" s="1420"/>
      <c r="P4" s="159" t="s">
        <v>150</v>
      </c>
      <c r="Q4" s="159" t="s">
        <v>151</v>
      </c>
      <c r="R4" s="1420"/>
      <c r="S4" s="159" t="s">
        <v>152</v>
      </c>
      <c r="T4" s="159" t="s">
        <v>153</v>
      </c>
      <c r="U4" s="159" t="s">
        <v>154</v>
      </c>
      <c r="V4" s="159" t="s">
        <v>155</v>
      </c>
      <c r="W4" s="1420"/>
      <c r="X4" s="1420"/>
      <c r="Y4" s="1420"/>
      <c r="Z4" s="1420"/>
      <c r="AA4" s="1436"/>
      <c r="AB4" s="1422"/>
    </row>
    <row r="5" spans="1:34" ht="13.5" hidden="1" thickBot="1">
      <c r="A5" s="1412"/>
      <c r="B5" s="160">
        <v>2</v>
      </c>
      <c r="C5" s="161">
        <v>3</v>
      </c>
      <c r="D5" s="162">
        <v>4</v>
      </c>
      <c r="E5" s="162">
        <v>5</v>
      </c>
      <c r="F5" s="162">
        <v>6</v>
      </c>
      <c r="G5" s="162">
        <v>7</v>
      </c>
      <c r="H5" s="162">
        <v>8</v>
      </c>
      <c r="I5" s="162">
        <v>9</v>
      </c>
      <c r="J5" s="162">
        <v>10</v>
      </c>
      <c r="K5" s="162">
        <v>11</v>
      </c>
      <c r="L5" s="162">
        <v>12</v>
      </c>
      <c r="M5" s="162">
        <v>13</v>
      </c>
      <c r="N5" s="162">
        <v>14</v>
      </c>
      <c r="O5" s="162">
        <v>15</v>
      </c>
      <c r="P5" s="162">
        <v>16</v>
      </c>
      <c r="Q5" s="162">
        <v>17</v>
      </c>
      <c r="R5" s="162">
        <v>18</v>
      </c>
      <c r="S5" s="162">
        <v>19</v>
      </c>
      <c r="T5" s="162">
        <v>20</v>
      </c>
      <c r="U5" s="162">
        <v>21</v>
      </c>
      <c r="V5" s="162">
        <v>22</v>
      </c>
      <c r="W5" s="162">
        <v>23</v>
      </c>
      <c r="X5" s="162">
        <v>24</v>
      </c>
      <c r="Y5" s="162">
        <v>25</v>
      </c>
      <c r="Z5" s="162">
        <v>26</v>
      </c>
      <c r="AA5" s="162">
        <v>27</v>
      </c>
      <c r="AB5" s="1202">
        <v>28</v>
      </c>
      <c r="AC5" s="163"/>
      <c r="AD5" s="164"/>
      <c r="AE5" s="164"/>
      <c r="AF5" s="164"/>
      <c r="AG5" s="164"/>
      <c r="AH5" s="164"/>
    </row>
    <row r="6" spans="1:34" ht="15" customHeight="1" hidden="1">
      <c r="A6" s="316" t="s">
        <v>659</v>
      </c>
      <c r="B6" s="304">
        <f aca="true" t="shared" si="0" ref="B6:B11">SUM(C6:AA6)</f>
        <v>40959</v>
      </c>
      <c r="C6" s="305">
        <v>14</v>
      </c>
      <c r="D6" s="306">
        <v>123</v>
      </c>
      <c r="E6" s="306">
        <v>3885</v>
      </c>
      <c r="F6" s="307" t="s">
        <v>156</v>
      </c>
      <c r="G6" s="306">
        <v>55</v>
      </c>
      <c r="H6" s="1440">
        <v>949</v>
      </c>
      <c r="I6" s="1440"/>
      <c r="J6" s="306">
        <v>191</v>
      </c>
      <c r="K6" s="306">
        <v>10360</v>
      </c>
      <c r="L6" s="306">
        <v>15639</v>
      </c>
      <c r="M6" s="306">
        <v>556</v>
      </c>
      <c r="N6" s="306">
        <v>25</v>
      </c>
      <c r="O6" s="306">
        <v>23</v>
      </c>
      <c r="P6" s="306">
        <v>3693</v>
      </c>
      <c r="Q6" s="306">
        <v>100</v>
      </c>
      <c r="R6" s="306">
        <v>6</v>
      </c>
      <c r="S6" s="1440">
        <v>557</v>
      </c>
      <c r="T6" s="1440"/>
      <c r="U6" s="1440">
        <v>2064</v>
      </c>
      <c r="V6" s="1440"/>
      <c r="W6" s="306">
        <v>302</v>
      </c>
      <c r="X6" s="306">
        <v>11</v>
      </c>
      <c r="Y6" s="306">
        <v>752</v>
      </c>
      <c r="Z6" s="306">
        <v>1028</v>
      </c>
      <c r="AA6" s="306">
        <v>626</v>
      </c>
      <c r="AB6" s="829">
        <v>8502</v>
      </c>
      <c r="AC6" s="165"/>
      <c r="AD6" s="164"/>
      <c r="AE6" s="164"/>
      <c r="AF6" s="164"/>
      <c r="AG6" s="164"/>
      <c r="AH6" s="164"/>
    </row>
    <row r="7" spans="1:28" ht="15" customHeight="1" hidden="1">
      <c r="A7" s="317" t="s">
        <v>660</v>
      </c>
      <c r="B7" s="308">
        <f t="shared" si="0"/>
        <v>37795</v>
      </c>
      <c r="C7" s="309">
        <v>9</v>
      </c>
      <c r="D7" s="310">
        <v>148</v>
      </c>
      <c r="E7" s="310">
        <v>3900</v>
      </c>
      <c r="F7" s="311" t="s">
        <v>156</v>
      </c>
      <c r="G7" s="310">
        <v>51</v>
      </c>
      <c r="H7" s="1439">
        <v>653</v>
      </c>
      <c r="I7" s="1439"/>
      <c r="J7" s="310">
        <v>307</v>
      </c>
      <c r="K7" s="310">
        <v>10112</v>
      </c>
      <c r="L7" s="310">
        <v>14821</v>
      </c>
      <c r="M7" s="310">
        <v>444</v>
      </c>
      <c r="N7" s="310">
        <v>13</v>
      </c>
      <c r="O7" s="310">
        <v>16</v>
      </c>
      <c r="P7" s="310">
        <v>3158</v>
      </c>
      <c r="Q7" s="310">
        <v>83</v>
      </c>
      <c r="R7" s="310">
        <v>2</v>
      </c>
      <c r="S7" s="1439">
        <v>576</v>
      </c>
      <c r="T7" s="1439"/>
      <c r="U7" s="1439">
        <v>1050</v>
      </c>
      <c r="V7" s="1439"/>
      <c r="W7" s="310">
        <v>221</v>
      </c>
      <c r="X7" s="310">
        <v>17</v>
      </c>
      <c r="Y7" s="310">
        <v>712</v>
      </c>
      <c r="Z7" s="310">
        <v>1047</v>
      </c>
      <c r="AA7" s="310">
        <v>455</v>
      </c>
      <c r="AB7" s="830">
        <v>7088</v>
      </c>
    </row>
    <row r="8" spans="1:28" ht="15" customHeight="1" hidden="1">
      <c r="A8" s="317" t="s">
        <v>661</v>
      </c>
      <c r="B8" s="308">
        <f t="shared" si="0"/>
        <v>34784</v>
      </c>
      <c r="C8" s="309">
        <v>15</v>
      </c>
      <c r="D8" s="310">
        <v>87</v>
      </c>
      <c r="E8" s="310">
        <v>3841</v>
      </c>
      <c r="F8" s="310">
        <v>18</v>
      </c>
      <c r="G8" s="310">
        <v>27</v>
      </c>
      <c r="H8" s="310">
        <v>323</v>
      </c>
      <c r="I8" s="310">
        <v>465</v>
      </c>
      <c r="J8" s="310">
        <v>336</v>
      </c>
      <c r="K8" s="310">
        <v>8567</v>
      </c>
      <c r="L8" s="310">
        <v>13560</v>
      </c>
      <c r="M8" s="310">
        <v>470</v>
      </c>
      <c r="N8" s="310">
        <v>10</v>
      </c>
      <c r="O8" s="310">
        <v>30</v>
      </c>
      <c r="P8" s="310">
        <v>3221</v>
      </c>
      <c r="Q8" s="310">
        <v>92</v>
      </c>
      <c r="R8" s="310">
        <v>28</v>
      </c>
      <c r="S8" s="310">
        <v>514</v>
      </c>
      <c r="T8" s="310">
        <v>45</v>
      </c>
      <c r="U8" s="310">
        <v>701</v>
      </c>
      <c r="V8" s="310">
        <v>85</v>
      </c>
      <c r="W8" s="310">
        <v>219</v>
      </c>
      <c r="X8" s="310">
        <v>16</v>
      </c>
      <c r="Y8" s="310">
        <v>836</v>
      </c>
      <c r="Z8" s="310">
        <v>1015</v>
      </c>
      <c r="AA8" s="310">
        <v>263</v>
      </c>
      <c r="AB8" s="830">
        <v>6131</v>
      </c>
    </row>
    <row r="9" spans="1:28" ht="15" customHeight="1" hidden="1">
      <c r="A9" s="318" t="s">
        <v>662</v>
      </c>
      <c r="B9" s="312">
        <f t="shared" si="0"/>
        <v>34071</v>
      </c>
      <c r="C9" s="313">
        <v>11</v>
      </c>
      <c r="D9" s="314">
        <v>112</v>
      </c>
      <c r="E9" s="314">
        <v>4094</v>
      </c>
      <c r="F9" s="314">
        <v>10</v>
      </c>
      <c r="G9" s="314">
        <v>18</v>
      </c>
      <c r="H9" s="314">
        <v>305</v>
      </c>
      <c r="I9" s="314">
        <v>475</v>
      </c>
      <c r="J9" s="314">
        <v>331</v>
      </c>
      <c r="K9" s="314">
        <v>7943</v>
      </c>
      <c r="L9" s="314">
        <v>13116</v>
      </c>
      <c r="M9" s="314">
        <v>556</v>
      </c>
      <c r="N9" s="314">
        <v>10</v>
      </c>
      <c r="O9" s="314">
        <v>7</v>
      </c>
      <c r="P9" s="314">
        <v>3072</v>
      </c>
      <c r="Q9" s="314">
        <v>85</v>
      </c>
      <c r="R9" s="314">
        <v>11</v>
      </c>
      <c r="S9" s="314">
        <v>489</v>
      </c>
      <c r="T9" s="314">
        <v>42</v>
      </c>
      <c r="U9" s="314">
        <v>765</v>
      </c>
      <c r="V9" s="314">
        <v>87</v>
      </c>
      <c r="W9" s="314">
        <v>186</v>
      </c>
      <c r="X9" s="314">
        <v>28</v>
      </c>
      <c r="Y9" s="314">
        <v>946</v>
      </c>
      <c r="Z9" s="314">
        <v>1068</v>
      </c>
      <c r="AA9" s="314">
        <v>304</v>
      </c>
      <c r="AB9" s="831">
        <v>4166</v>
      </c>
    </row>
    <row r="10" spans="1:28" ht="15" customHeight="1" hidden="1">
      <c r="A10" s="317" t="s">
        <v>112</v>
      </c>
      <c r="B10" s="308">
        <f t="shared" si="0"/>
        <v>32183.2</v>
      </c>
      <c r="C10" s="309">
        <v>9</v>
      </c>
      <c r="D10" s="310">
        <v>69</v>
      </c>
      <c r="E10" s="310">
        <v>4280</v>
      </c>
      <c r="F10" s="310">
        <v>28</v>
      </c>
      <c r="G10" s="310">
        <v>20</v>
      </c>
      <c r="H10" s="310">
        <v>385</v>
      </c>
      <c r="I10" s="310">
        <v>522</v>
      </c>
      <c r="J10" s="310">
        <v>225</v>
      </c>
      <c r="K10" s="310">
        <v>7200</v>
      </c>
      <c r="L10" s="310">
        <v>12267</v>
      </c>
      <c r="M10" s="310">
        <v>580</v>
      </c>
      <c r="N10" s="310">
        <v>7</v>
      </c>
      <c r="O10" s="310">
        <v>34</v>
      </c>
      <c r="P10" s="310">
        <v>2820</v>
      </c>
      <c r="Q10" s="310">
        <v>106</v>
      </c>
      <c r="R10" s="310">
        <v>7</v>
      </c>
      <c r="S10" s="310">
        <v>502</v>
      </c>
      <c r="T10" s="310">
        <v>46</v>
      </c>
      <c r="U10" s="310">
        <v>531</v>
      </c>
      <c r="V10" s="310">
        <v>61</v>
      </c>
      <c r="W10" s="310">
        <v>212</v>
      </c>
      <c r="X10" s="310">
        <v>13</v>
      </c>
      <c r="Y10" s="310">
        <v>719</v>
      </c>
      <c r="Z10" s="310">
        <v>1208.2</v>
      </c>
      <c r="AA10" s="310">
        <v>332</v>
      </c>
      <c r="AB10" s="830">
        <v>3160</v>
      </c>
    </row>
    <row r="11" spans="1:30" ht="15" customHeight="1" hidden="1">
      <c r="A11" s="317" t="s">
        <v>120</v>
      </c>
      <c r="B11" s="308">
        <f t="shared" si="0"/>
        <v>32835</v>
      </c>
      <c r="C11" s="309">
        <v>22</v>
      </c>
      <c r="D11" s="310">
        <v>66</v>
      </c>
      <c r="E11" s="310">
        <v>4759</v>
      </c>
      <c r="F11" s="310">
        <v>51</v>
      </c>
      <c r="G11" s="310">
        <v>42</v>
      </c>
      <c r="H11" s="310">
        <v>411</v>
      </c>
      <c r="I11" s="310">
        <v>444</v>
      </c>
      <c r="J11" s="310">
        <v>159</v>
      </c>
      <c r="K11" s="310">
        <v>7256</v>
      </c>
      <c r="L11" s="310">
        <v>12182</v>
      </c>
      <c r="M11" s="310">
        <v>567</v>
      </c>
      <c r="N11" s="310">
        <v>72</v>
      </c>
      <c r="O11" s="310">
        <v>43</v>
      </c>
      <c r="P11" s="310">
        <v>3111</v>
      </c>
      <c r="Q11" s="310">
        <v>78</v>
      </c>
      <c r="R11" s="310">
        <v>9</v>
      </c>
      <c r="S11" s="310">
        <v>637</v>
      </c>
      <c r="T11" s="310">
        <v>43</v>
      </c>
      <c r="U11" s="310">
        <v>516</v>
      </c>
      <c r="V11" s="310">
        <v>39</v>
      </c>
      <c r="W11" s="310">
        <v>198</v>
      </c>
      <c r="X11" s="310">
        <v>11</v>
      </c>
      <c r="Y11" s="310">
        <v>571</v>
      </c>
      <c r="Z11" s="310">
        <v>1187</v>
      </c>
      <c r="AA11" s="310">
        <v>361</v>
      </c>
      <c r="AB11" s="830">
        <v>2640</v>
      </c>
      <c r="AD11" s="166"/>
    </row>
    <row r="12" spans="1:30" ht="15" customHeight="1" hidden="1">
      <c r="A12" s="955" t="s">
        <v>207</v>
      </c>
      <c r="B12" s="959">
        <v>28462</v>
      </c>
      <c r="C12" s="960">
        <v>8</v>
      </c>
      <c r="D12" s="961">
        <v>90</v>
      </c>
      <c r="E12" s="961">
        <v>4686</v>
      </c>
      <c r="F12" s="961">
        <v>4</v>
      </c>
      <c r="G12" s="961">
        <v>16</v>
      </c>
      <c r="H12" s="961">
        <v>223</v>
      </c>
      <c r="I12" s="961">
        <v>305</v>
      </c>
      <c r="J12" s="961">
        <v>170</v>
      </c>
      <c r="K12" s="961">
        <v>6708</v>
      </c>
      <c r="L12" s="961">
        <v>9911</v>
      </c>
      <c r="M12" s="961">
        <v>469</v>
      </c>
      <c r="N12" s="961">
        <v>7</v>
      </c>
      <c r="O12" s="961">
        <v>86</v>
      </c>
      <c r="P12" s="961">
        <v>2476</v>
      </c>
      <c r="Q12" s="961">
        <v>71</v>
      </c>
      <c r="R12" s="961">
        <v>18</v>
      </c>
      <c r="S12" s="961">
        <v>510</v>
      </c>
      <c r="T12" s="961">
        <v>46</v>
      </c>
      <c r="U12" s="961">
        <v>871</v>
      </c>
      <c r="V12" s="961">
        <v>14</v>
      </c>
      <c r="W12" s="961">
        <v>183</v>
      </c>
      <c r="X12" s="961">
        <v>10</v>
      </c>
      <c r="Y12" s="961">
        <v>257</v>
      </c>
      <c r="Z12" s="961">
        <v>1035</v>
      </c>
      <c r="AA12" s="961">
        <v>288</v>
      </c>
      <c r="AB12" s="962">
        <v>347</v>
      </c>
      <c r="AD12" s="166"/>
    </row>
    <row r="13" spans="1:30" ht="15" customHeight="1" hidden="1">
      <c r="A13" s="955" t="s">
        <v>687</v>
      </c>
      <c r="B13" s="959">
        <v>27902</v>
      </c>
      <c r="C13" s="960">
        <v>6</v>
      </c>
      <c r="D13" s="961">
        <v>105</v>
      </c>
      <c r="E13" s="961">
        <v>4592</v>
      </c>
      <c r="F13" s="961">
        <v>10</v>
      </c>
      <c r="G13" s="961">
        <v>16</v>
      </c>
      <c r="H13" s="961">
        <v>238</v>
      </c>
      <c r="I13" s="961">
        <v>407</v>
      </c>
      <c r="J13" s="961">
        <v>199</v>
      </c>
      <c r="K13" s="961">
        <v>6407</v>
      </c>
      <c r="L13" s="961">
        <v>9787</v>
      </c>
      <c r="M13" s="961">
        <v>414</v>
      </c>
      <c r="N13" s="961">
        <v>6</v>
      </c>
      <c r="O13" s="961">
        <v>8</v>
      </c>
      <c r="P13" s="961">
        <v>2540</v>
      </c>
      <c r="Q13" s="961">
        <v>97</v>
      </c>
      <c r="R13" s="961">
        <v>4</v>
      </c>
      <c r="S13" s="961">
        <v>448</v>
      </c>
      <c r="T13" s="961">
        <v>40</v>
      </c>
      <c r="U13" s="961">
        <v>613</v>
      </c>
      <c r="V13" s="961">
        <v>18</v>
      </c>
      <c r="W13" s="961">
        <v>159</v>
      </c>
      <c r="X13" s="961">
        <v>14</v>
      </c>
      <c r="Y13" s="961">
        <v>287</v>
      </c>
      <c r="Z13" s="961">
        <v>1136</v>
      </c>
      <c r="AA13" s="961">
        <v>351</v>
      </c>
      <c r="AB13" s="962">
        <v>173</v>
      </c>
      <c r="AD13" s="166"/>
    </row>
    <row r="14" spans="1:30" ht="15" customHeight="1" hidden="1">
      <c r="A14" s="955" t="s">
        <v>100</v>
      </c>
      <c r="B14" s="959">
        <v>25200</v>
      </c>
      <c r="C14" s="960">
        <v>5</v>
      </c>
      <c r="D14" s="961">
        <v>68</v>
      </c>
      <c r="E14" s="961">
        <v>3673</v>
      </c>
      <c r="F14" s="961">
        <v>12</v>
      </c>
      <c r="G14" s="961">
        <v>22</v>
      </c>
      <c r="H14" s="961">
        <v>469</v>
      </c>
      <c r="I14" s="961">
        <v>453</v>
      </c>
      <c r="J14" s="961">
        <v>180</v>
      </c>
      <c r="K14" s="961">
        <v>5647</v>
      </c>
      <c r="L14" s="961">
        <v>8551</v>
      </c>
      <c r="M14" s="961">
        <v>445</v>
      </c>
      <c r="N14" s="961">
        <v>10</v>
      </c>
      <c r="O14" s="961">
        <v>8</v>
      </c>
      <c r="P14" s="961">
        <v>2321</v>
      </c>
      <c r="Q14" s="961">
        <v>87</v>
      </c>
      <c r="R14" s="961">
        <v>2</v>
      </c>
      <c r="S14" s="961">
        <v>417</v>
      </c>
      <c r="T14" s="961">
        <v>60</v>
      </c>
      <c r="U14" s="961">
        <v>730</v>
      </c>
      <c r="V14" s="961">
        <v>18</v>
      </c>
      <c r="W14" s="961">
        <v>89</v>
      </c>
      <c r="X14" s="961">
        <v>177</v>
      </c>
      <c r="Y14" s="961">
        <v>230</v>
      </c>
      <c r="Z14" s="961">
        <v>1144</v>
      </c>
      <c r="AA14" s="961">
        <v>382</v>
      </c>
      <c r="AB14" s="962">
        <v>93</v>
      </c>
      <c r="AD14" s="166"/>
    </row>
    <row r="15" spans="1:30" ht="15" customHeight="1" hidden="1">
      <c r="A15" s="955" t="s">
        <v>16</v>
      </c>
      <c r="B15" s="959">
        <v>25285</v>
      </c>
      <c r="C15" s="960">
        <v>10</v>
      </c>
      <c r="D15" s="961">
        <v>72</v>
      </c>
      <c r="E15" s="961">
        <v>3452</v>
      </c>
      <c r="F15" s="961">
        <v>12</v>
      </c>
      <c r="G15" s="961">
        <v>15</v>
      </c>
      <c r="H15" s="961">
        <v>617</v>
      </c>
      <c r="I15" s="961">
        <v>342</v>
      </c>
      <c r="J15" s="961">
        <v>190</v>
      </c>
      <c r="K15" s="961">
        <v>5561</v>
      </c>
      <c r="L15" s="961">
        <v>8583</v>
      </c>
      <c r="M15" s="961">
        <v>528</v>
      </c>
      <c r="N15" s="961">
        <v>8</v>
      </c>
      <c r="O15" s="961">
        <v>3</v>
      </c>
      <c r="P15" s="961">
        <v>2675</v>
      </c>
      <c r="Q15" s="961">
        <v>49</v>
      </c>
      <c r="R15" s="961">
        <v>7</v>
      </c>
      <c r="S15" s="961">
        <v>470</v>
      </c>
      <c r="T15" s="961">
        <v>47</v>
      </c>
      <c r="U15" s="961">
        <v>940</v>
      </c>
      <c r="V15" s="961">
        <v>10</v>
      </c>
      <c r="W15" s="961">
        <v>76</v>
      </c>
      <c r="X15" s="961">
        <v>5</v>
      </c>
      <c r="Y15" s="961">
        <v>201</v>
      </c>
      <c r="Z15" s="961">
        <v>1138</v>
      </c>
      <c r="AA15" s="961">
        <v>274</v>
      </c>
      <c r="AB15" s="962">
        <v>231</v>
      </c>
      <c r="AD15" s="166"/>
    </row>
    <row r="16" spans="1:30" ht="15" customHeight="1" hidden="1">
      <c r="A16" s="956" t="s">
        <v>28</v>
      </c>
      <c r="B16" s="963">
        <v>24275</v>
      </c>
      <c r="C16" s="964">
        <v>5</v>
      </c>
      <c r="D16" s="965">
        <v>85</v>
      </c>
      <c r="E16" s="965">
        <v>3032</v>
      </c>
      <c r="F16" s="965">
        <v>13</v>
      </c>
      <c r="G16" s="965">
        <v>4</v>
      </c>
      <c r="H16" s="965">
        <v>384</v>
      </c>
      <c r="I16" s="965">
        <v>464</v>
      </c>
      <c r="J16" s="965">
        <v>289</v>
      </c>
      <c r="K16" s="965">
        <v>5524</v>
      </c>
      <c r="L16" s="965">
        <v>7928</v>
      </c>
      <c r="M16" s="965">
        <v>513</v>
      </c>
      <c r="N16" s="965">
        <v>2</v>
      </c>
      <c r="O16" s="965">
        <v>13</v>
      </c>
      <c r="P16" s="965">
        <v>2514</v>
      </c>
      <c r="Q16" s="965">
        <v>63</v>
      </c>
      <c r="R16" s="965">
        <v>6</v>
      </c>
      <c r="S16" s="965">
        <v>459</v>
      </c>
      <c r="T16" s="965">
        <v>31</v>
      </c>
      <c r="U16" s="965">
        <v>1137</v>
      </c>
      <c r="V16" s="965">
        <v>16</v>
      </c>
      <c r="W16" s="965">
        <v>96</v>
      </c>
      <c r="X16" s="965">
        <v>11</v>
      </c>
      <c r="Y16" s="965">
        <v>171</v>
      </c>
      <c r="Z16" s="965">
        <v>1277</v>
      </c>
      <c r="AA16" s="965">
        <v>238</v>
      </c>
      <c r="AB16" s="966">
        <v>475</v>
      </c>
      <c r="AD16" s="166"/>
    </row>
    <row r="17" spans="1:30" ht="15" customHeight="1" hidden="1">
      <c r="A17" s="956" t="s">
        <v>843</v>
      </c>
      <c r="B17" s="963">
        <v>22939</v>
      </c>
      <c r="C17" s="964">
        <v>10</v>
      </c>
      <c r="D17" s="965">
        <v>80</v>
      </c>
      <c r="E17" s="965">
        <v>2760</v>
      </c>
      <c r="F17" s="965">
        <v>12</v>
      </c>
      <c r="G17" s="965">
        <v>9</v>
      </c>
      <c r="H17" s="965">
        <v>568</v>
      </c>
      <c r="I17" s="965">
        <v>659</v>
      </c>
      <c r="J17" s="965">
        <v>263</v>
      </c>
      <c r="K17" s="965">
        <v>4715</v>
      </c>
      <c r="L17" s="965">
        <v>7330</v>
      </c>
      <c r="M17" s="965">
        <v>360</v>
      </c>
      <c r="N17" s="965">
        <v>7</v>
      </c>
      <c r="O17" s="965">
        <v>11</v>
      </c>
      <c r="P17" s="965">
        <v>2488</v>
      </c>
      <c r="Q17" s="965">
        <v>58</v>
      </c>
      <c r="R17" s="965">
        <v>4</v>
      </c>
      <c r="S17" s="965">
        <v>379</v>
      </c>
      <c r="T17" s="965">
        <v>40</v>
      </c>
      <c r="U17" s="965">
        <v>1302</v>
      </c>
      <c r="V17" s="965">
        <v>23</v>
      </c>
      <c r="W17" s="965">
        <v>74</v>
      </c>
      <c r="X17" s="965">
        <v>28</v>
      </c>
      <c r="Y17" s="965">
        <v>154</v>
      </c>
      <c r="Z17" s="965">
        <v>1326</v>
      </c>
      <c r="AA17" s="965">
        <v>279</v>
      </c>
      <c r="AB17" s="966">
        <v>552</v>
      </c>
      <c r="AD17" s="166"/>
    </row>
    <row r="18" spans="1:29" ht="15" customHeight="1" hidden="1">
      <c r="A18" s="955" t="s">
        <v>1125</v>
      </c>
      <c r="B18" s="959">
        <v>22226</v>
      </c>
      <c r="C18" s="960">
        <v>9</v>
      </c>
      <c r="D18" s="961">
        <v>57</v>
      </c>
      <c r="E18" s="961">
        <v>2683</v>
      </c>
      <c r="F18" s="961">
        <v>4</v>
      </c>
      <c r="G18" s="961">
        <v>4</v>
      </c>
      <c r="H18" s="961">
        <v>523</v>
      </c>
      <c r="I18" s="961">
        <v>759</v>
      </c>
      <c r="J18" s="961">
        <v>170</v>
      </c>
      <c r="K18" s="961">
        <v>4407</v>
      </c>
      <c r="L18" s="961">
        <v>6681</v>
      </c>
      <c r="M18" s="961">
        <v>363</v>
      </c>
      <c r="N18" s="961">
        <v>1</v>
      </c>
      <c r="O18" s="961">
        <v>15</v>
      </c>
      <c r="P18" s="961">
        <v>2153</v>
      </c>
      <c r="Q18" s="961">
        <v>68</v>
      </c>
      <c r="R18" s="961">
        <v>4</v>
      </c>
      <c r="S18" s="961">
        <v>301</v>
      </c>
      <c r="T18" s="961">
        <v>33</v>
      </c>
      <c r="U18" s="961">
        <v>2096</v>
      </c>
      <c r="V18" s="961">
        <v>22</v>
      </c>
      <c r="W18" s="961">
        <v>58</v>
      </c>
      <c r="X18" s="961">
        <v>34</v>
      </c>
      <c r="Y18" s="961">
        <v>177</v>
      </c>
      <c r="Z18" s="961">
        <v>1372</v>
      </c>
      <c r="AA18" s="961">
        <v>232</v>
      </c>
      <c r="AB18" s="962">
        <v>904</v>
      </c>
      <c r="AC18" s="363"/>
    </row>
    <row r="19" spans="1:28" ht="15" customHeight="1" hidden="1">
      <c r="A19" s="957" t="s">
        <v>1132</v>
      </c>
      <c r="B19" s="967">
        <v>22444</v>
      </c>
      <c r="C19" s="968">
        <v>5</v>
      </c>
      <c r="D19" s="969">
        <v>42</v>
      </c>
      <c r="E19" s="969">
        <v>2699</v>
      </c>
      <c r="F19" s="969">
        <v>3</v>
      </c>
      <c r="G19" s="969">
        <v>2</v>
      </c>
      <c r="H19" s="969">
        <v>501</v>
      </c>
      <c r="I19" s="969">
        <v>728</v>
      </c>
      <c r="J19" s="969">
        <v>72</v>
      </c>
      <c r="K19" s="969">
        <v>3845</v>
      </c>
      <c r="L19" s="969">
        <v>6468</v>
      </c>
      <c r="M19" s="969">
        <v>398</v>
      </c>
      <c r="N19" s="969">
        <v>5</v>
      </c>
      <c r="O19" s="969">
        <v>11</v>
      </c>
      <c r="P19" s="969">
        <v>2091</v>
      </c>
      <c r="Q19" s="969">
        <v>63</v>
      </c>
      <c r="R19" s="969">
        <v>4</v>
      </c>
      <c r="S19" s="969">
        <v>302</v>
      </c>
      <c r="T19" s="969">
        <v>29</v>
      </c>
      <c r="U19" s="969">
        <v>3009</v>
      </c>
      <c r="V19" s="969">
        <v>17</v>
      </c>
      <c r="W19" s="969">
        <v>46</v>
      </c>
      <c r="X19" s="969">
        <v>255</v>
      </c>
      <c r="Y19" s="969">
        <v>164</v>
      </c>
      <c r="Z19" s="969">
        <v>1454</v>
      </c>
      <c r="AA19" s="969">
        <v>231</v>
      </c>
      <c r="AB19" s="970">
        <v>1171</v>
      </c>
    </row>
    <row r="20" spans="1:28" ht="15" customHeight="1" hidden="1">
      <c r="A20" s="958" t="s">
        <v>1147</v>
      </c>
      <c r="B20" s="963">
        <v>20302</v>
      </c>
      <c r="C20" s="971">
        <v>6</v>
      </c>
      <c r="D20" s="972">
        <v>73</v>
      </c>
      <c r="E20" s="972">
        <v>2431</v>
      </c>
      <c r="F20" s="972">
        <v>5</v>
      </c>
      <c r="G20" s="972">
        <v>2</v>
      </c>
      <c r="H20" s="972">
        <v>381</v>
      </c>
      <c r="I20" s="972">
        <v>714</v>
      </c>
      <c r="J20" s="972">
        <v>32</v>
      </c>
      <c r="K20" s="972">
        <v>3570</v>
      </c>
      <c r="L20" s="972">
        <v>5821</v>
      </c>
      <c r="M20" s="972">
        <v>336</v>
      </c>
      <c r="N20" s="972">
        <v>4</v>
      </c>
      <c r="O20" s="972">
        <v>3</v>
      </c>
      <c r="P20" s="972">
        <v>2025</v>
      </c>
      <c r="Q20" s="972">
        <v>78</v>
      </c>
      <c r="R20" s="972">
        <v>3</v>
      </c>
      <c r="S20" s="972">
        <v>258</v>
      </c>
      <c r="T20" s="972">
        <v>19</v>
      </c>
      <c r="U20" s="972">
        <v>2563</v>
      </c>
      <c r="V20" s="972">
        <v>57</v>
      </c>
      <c r="W20" s="972">
        <v>41</v>
      </c>
      <c r="X20" s="972">
        <v>79</v>
      </c>
      <c r="Y20" s="972">
        <v>130</v>
      </c>
      <c r="Z20" s="972">
        <v>1509</v>
      </c>
      <c r="AA20" s="1095">
        <v>162</v>
      </c>
      <c r="AB20" s="1128">
        <v>968</v>
      </c>
    </row>
    <row r="21" spans="1:28" ht="15" customHeight="1" hidden="1">
      <c r="A21" s="958" t="s">
        <v>1151</v>
      </c>
      <c r="B21" s="963">
        <v>18467</v>
      </c>
      <c r="C21" s="971">
        <v>5</v>
      </c>
      <c r="D21" s="972">
        <v>54</v>
      </c>
      <c r="E21" s="972">
        <v>2378</v>
      </c>
      <c r="F21" s="972"/>
      <c r="G21" s="972">
        <v>1</v>
      </c>
      <c r="H21" s="972">
        <v>470</v>
      </c>
      <c r="I21" s="972">
        <v>553</v>
      </c>
      <c r="J21" s="972">
        <v>34</v>
      </c>
      <c r="K21" s="972">
        <v>3155</v>
      </c>
      <c r="L21" s="972">
        <v>5181</v>
      </c>
      <c r="M21" s="972">
        <v>314</v>
      </c>
      <c r="N21" s="972">
        <v>16</v>
      </c>
      <c r="O21" s="972">
        <v>10</v>
      </c>
      <c r="P21" s="972">
        <v>1831</v>
      </c>
      <c r="Q21" s="972">
        <v>60</v>
      </c>
      <c r="R21" s="972">
        <v>6</v>
      </c>
      <c r="S21" s="972">
        <v>228</v>
      </c>
      <c r="T21" s="972">
        <v>38</v>
      </c>
      <c r="U21" s="972">
        <v>2019</v>
      </c>
      <c r="V21" s="972">
        <v>31</v>
      </c>
      <c r="W21" s="972">
        <v>60</v>
      </c>
      <c r="X21" s="972">
        <v>176</v>
      </c>
      <c r="Y21" s="972">
        <v>122</v>
      </c>
      <c r="Z21" s="972">
        <v>1499</v>
      </c>
      <c r="AA21" s="1095">
        <v>226</v>
      </c>
      <c r="AB21" s="1129">
        <v>983</v>
      </c>
    </row>
    <row r="22" spans="1:28" ht="15" customHeight="1" hidden="1">
      <c r="A22" s="1070" t="s">
        <v>1157</v>
      </c>
      <c r="B22" s="959">
        <v>17526</v>
      </c>
      <c r="C22" s="975">
        <v>5</v>
      </c>
      <c r="D22" s="976">
        <v>62</v>
      </c>
      <c r="E22" s="976">
        <v>2449</v>
      </c>
      <c r="F22" s="976"/>
      <c r="G22" s="976"/>
      <c r="H22" s="976">
        <v>314</v>
      </c>
      <c r="I22" s="976">
        <v>466</v>
      </c>
      <c r="J22" s="976">
        <v>6</v>
      </c>
      <c r="K22" s="976">
        <v>2969</v>
      </c>
      <c r="L22" s="976">
        <v>4763</v>
      </c>
      <c r="M22" s="976">
        <v>298</v>
      </c>
      <c r="N22" s="976">
        <v>14</v>
      </c>
      <c r="O22" s="976">
        <v>10</v>
      </c>
      <c r="P22" s="976">
        <v>1705</v>
      </c>
      <c r="Q22" s="976">
        <v>47</v>
      </c>
      <c r="R22" s="976">
        <v>3</v>
      </c>
      <c r="S22" s="976">
        <v>196</v>
      </c>
      <c r="T22" s="976">
        <v>21</v>
      </c>
      <c r="U22" s="976">
        <v>2163</v>
      </c>
      <c r="V22" s="976">
        <v>22</v>
      </c>
      <c r="W22" s="976">
        <v>57</v>
      </c>
      <c r="X22" s="976">
        <v>4</v>
      </c>
      <c r="Y22" s="976">
        <v>94</v>
      </c>
      <c r="Z22" s="976">
        <v>1654</v>
      </c>
      <c r="AA22" s="1096">
        <v>204</v>
      </c>
      <c r="AB22" s="1071">
        <v>689</v>
      </c>
    </row>
    <row r="23" spans="1:28" ht="15" customHeight="1" hidden="1">
      <c r="A23" s="1093" t="s">
        <v>1168</v>
      </c>
      <c r="B23" s="1097">
        <v>15787</v>
      </c>
      <c r="C23" s="975">
        <v>3</v>
      </c>
      <c r="D23" s="976">
        <v>66</v>
      </c>
      <c r="E23" s="976">
        <v>2297</v>
      </c>
      <c r="F23" s="976">
        <v>1</v>
      </c>
      <c r="G23" s="976">
        <v>8</v>
      </c>
      <c r="H23" s="976">
        <v>347</v>
      </c>
      <c r="I23" s="976">
        <v>358</v>
      </c>
      <c r="J23" s="976">
        <v>10</v>
      </c>
      <c r="K23" s="976">
        <v>2643</v>
      </c>
      <c r="L23" s="976">
        <v>4379</v>
      </c>
      <c r="M23" s="976">
        <v>227</v>
      </c>
      <c r="N23" s="976">
        <v>16</v>
      </c>
      <c r="O23" s="976">
        <v>15</v>
      </c>
      <c r="P23" s="976">
        <v>1616</v>
      </c>
      <c r="Q23" s="976">
        <v>44</v>
      </c>
      <c r="R23" s="976">
        <v>2</v>
      </c>
      <c r="S23" s="976">
        <v>170</v>
      </c>
      <c r="T23" s="976">
        <v>13</v>
      </c>
      <c r="U23" s="976">
        <v>1657</v>
      </c>
      <c r="V23" s="976">
        <v>13</v>
      </c>
      <c r="W23" s="976">
        <v>34</v>
      </c>
      <c r="X23" s="976">
        <v>29</v>
      </c>
      <c r="Y23" s="976">
        <v>86</v>
      </c>
      <c r="Z23" s="976">
        <v>1503</v>
      </c>
      <c r="AA23" s="1096">
        <v>250</v>
      </c>
      <c r="AB23" s="1071">
        <v>479</v>
      </c>
    </row>
    <row r="24" spans="1:28" ht="15" customHeight="1" hidden="1">
      <c r="A24" s="1130" t="s">
        <v>1182</v>
      </c>
      <c r="B24" s="963">
        <v>17006</v>
      </c>
      <c r="C24" s="971">
        <v>9</v>
      </c>
      <c r="D24" s="972">
        <v>61</v>
      </c>
      <c r="E24" s="972">
        <v>2062</v>
      </c>
      <c r="F24" s="972">
        <v>5</v>
      </c>
      <c r="G24" s="972">
        <v>2</v>
      </c>
      <c r="H24" s="972">
        <v>350</v>
      </c>
      <c r="I24" s="972">
        <v>253</v>
      </c>
      <c r="J24" s="972">
        <v>10</v>
      </c>
      <c r="K24" s="972">
        <v>2189</v>
      </c>
      <c r="L24" s="972">
        <v>4645</v>
      </c>
      <c r="M24" s="972">
        <v>256</v>
      </c>
      <c r="N24" s="972">
        <v>5</v>
      </c>
      <c r="O24" s="972">
        <v>59</v>
      </c>
      <c r="P24" s="972">
        <v>1708</v>
      </c>
      <c r="Q24" s="972">
        <v>53</v>
      </c>
      <c r="R24" s="972">
        <v>1</v>
      </c>
      <c r="S24" s="972">
        <v>124</v>
      </c>
      <c r="T24" s="972">
        <v>7</v>
      </c>
      <c r="U24" s="972">
        <v>3202</v>
      </c>
      <c r="V24" s="972">
        <v>8</v>
      </c>
      <c r="W24" s="972">
        <v>26</v>
      </c>
      <c r="X24" s="972">
        <v>9</v>
      </c>
      <c r="Y24" s="972">
        <v>74</v>
      </c>
      <c r="Z24" s="972">
        <v>1640</v>
      </c>
      <c r="AA24" s="1095">
        <v>248</v>
      </c>
      <c r="AB24" s="1128">
        <v>308</v>
      </c>
    </row>
    <row r="25" spans="1:28" ht="15" customHeight="1" hidden="1" thickBot="1">
      <c r="A25" s="1131" t="s">
        <v>1188</v>
      </c>
      <c r="B25" s="1094">
        <v>17044</v>
      </c>
      <c r="C25" s="1098">
        <v>2</v>
      </c>
      <c r="D25" s="1099">
        <v>52</v>
      </c>
      <c r="E25" s="1099">
        <v>2082</v>
      </c>
      <c r="F25" s="1099">
        <v>1</v>
      </c>
      <c r="G25" s="1099">
        <v>1</v>
      </c>
      <c r="H25" s="1099">
        <v>364</v>
      </c>
      <c r="I25" s="1099">
        <v>277</v>
      </c>
      <c r="J25" s="1099">
        <v>16</v>
      </c>
      <c r="K25" s="1099">
        <v>2078</v>
      </c>
      <c r="L25" s="1099">
        <v>5022</v>
      </c>
      <c r="M25" s="1099">
        <v>262</v>
      </c>
      <c r="N25" s="1099">
        <v>10</v>
      </c>
      <c r="O25" s="1099">
        <v>19</v>
      </c>
      <c r="P25" s="1099">
        <v>1727</v>
      </c>
      <c r="Q25" s="1099">
        <v>46</v>
      </c>
      <c r="R25" s="1099">
        <v>1</v>
      </c>
      <c r="S25" s="1099">
        <v>86</v>
      </c>
      <c r="T25" s="1099">
        <v>14</v>
      </c>
      <c r="U25" s="1099">
        <v>3115</v>
      </c>
      <c r="V25" s="1099">
        <v>20</v>
      </c>
      <c r="W25" s="1099">
        <v>37</v>
      </c>
      <c r="X25" s="1099">
        <v>11</v>
      </c>
      <c r="Y25" s="1099">
        <v>73</v>
      </c>
      <c r="Z25" s="1099">
        <v>1513</v>
      </c>
      <c r="AA25" s="1099">
        <v>215</v>
      </c>
      <c r="AB25" s="1127">
        <v>355</v>
      </c>
    </row>
    <row r="26" ht="12.75"/>
    <row r="27" spans="1:28" ht="12.75">
      <c r="A27" s="1398" t="s">
        <v>1204</v>
      </c>
      <c r="B27" s="1398"/>
      <c r="C27" s="1398"/>
      <c r="D27" s="1398"/>
      <c r="E27" s="1398"/>
      <c r="F27" s="1398"/>
      <c r="G27" s="1398"/>
      <c r="H27" s="1398"/>
      <c r="I27" s="1398"/>
      <c r="J27" s="1398"/>
      <c r="K27" s="1398"/>
      <c r="L27" s="1398"/>
      <c r="M27" s="1398"/>
      <c r="N27" s="1398"/>
      <c r="O27" s="1398"/>
      <c r="P27" s="1398"/>
      <c r="Q27" s="1398"/>
      <c r="R27" s="1398"/>
      <c r="S27" s="1398"/>
      <c r="T27" s="1398"/>
      <c r="U27" s="1398"/>
      <c r="V27" s="1398"/>
      <c r="W27" s="1398"/>
      <c r="X27" s="1398"/>
      <c r="Y27" s="1398"/>
      <c r="Z27" s="1398"/>
      <c r="AA27" s="1398"/>
      <c r="AB27" s="1398"/>
    </row>
    <row r="28" spans="1:28" ht="13.5" thickBot="1">
      <c r="A28" s="818"/>
      <c r="B28" s="817"/>
      <c r="C28" s="819"/>
      <c r="D28" s="819"/>
      <c r="E28" s="819"/>
      <c r="F28" s="819"/>
      <c r="G28" s="819"/>
      <c r="H28" s="819"/>
      <c r="I28" s="819"/>
      <c r="J28" s="819"/>
      <c r="K28" s="819"/>
      <c r="L28" s="819"/>
      <c r="M28" s="819"/>
      <c r="N28" s="819"/>
      <c r="O28" s="819"/>
      <c r="P28" s="819"/>
      <c r="Q28" s="819"/>
      <c r="R28" s="819"/>
      <c r="S28" s="819"/>
      <c r="T28" s="819"/>
      <c r="U28" s="819"/>
      <c r="V28" s="819"/>
      <c r="W28" s="819"/>
      <c r="X28" s="819"/>
      <c r="Y28" s="819"/>
      <c r="Z28" s="819"/>
      <c r="AA28" s="819"/>
      <c r="AB28" s="820"/>
    </row>
    <row r="29" spans="1:28" ht="13.5" customHeight="1" thickBot="1">
      <c r="A29" s="1410" t="s">
        <v>325</v>
      </c>
      <c r="B29" s="1413" t="s">
        <v>326</v>
      </c>
      <c r="C29" s="1407" t="s">
        <v>327</v>
      </c>
      <c r="D29" s="1408"/>
      <c r="E29" s="1408"/>
      <c r="F29" s="1408"/>
      <c r="G29" s="1408"/>
      <c r="H29" s="1408"/>
      <c r="I29" s="1408"/>
      <c r="J29" s="1408"/>
      <c r="K29" s="1408"/>
      <c r="L29" s="1408"/>
      <c r="M29" s="1408"/>
      <c r="N29" s="1408"/>
      <c r="O29" s="1408"/>
      <c r="P29" s="1408"/>
      <c r="Q29" s="1408"/>
      <c r="R29" s="1408"/>
      <c r="S29" s="1408"/>
      <c r="T29" s="1408"/>
      <c r="U29" s="1408"/>
      <c r="V29" s="1408"/>
      <c r="W29" s="1408"/>
      <c r="X29" s="1408"/>
      <c r="Y29" s="1408"/>
      <c r="Z29" s="1408"/>
      <c r="AA29" s="1408"/>
      <c r="AB29" s="1409"/>
    </row>
    <row r="30" spans="1:28" ht="49.5" customHeight="1">
      <c r="A30" s="1411"/>
      <c r="B30" s="1414"/>
      <c r="C30" s="1406" t="s">
        <v>27</v>
      </c>
      <c r="D30" s="1400" t="s">
        <v>328</v>
      </c>
      <c r="E30" s="1400" t="s">
        <v>329</v>
      </c>
      <c r="F30" s="1416" t="s">
        <v>330</v>
      </c>
      <c r="G30" s="1400" t="s">
        <v>331</v>
      </c>
      <c r="H30" s="1405" t="s">
        <v>332</v>
      </c>
      <c r="I30" s="1406"/>
      <c r="J30" s="1400" t="s">
        <v>333</v>
      </c>
      <c r="K30" s="1399" t="s">
        <v>334</v>
      </c>
      <c r="L30" s="1399"/>
      <c r="M30" s="1400" t="s">
        <v>335</v>
      </c>
      <c r="N30" s="1400" t="s">
        <v>336</v>
      </c>
      <c r="O30" s="1400" t="s">
        <v>337</v>
      </c>
      <c r="P30" s="1399" t="s">
        <v>338</v>
      </c>
      <c r="Q30" s="1399"/>
      <c r="R30" s="1400" t="s">
        <v>339</v>
      </c>
      <c r="S30" s="1403" t="s">
        <v>340</v>
      </c>
      <c r="T30" s="1404"/>
      <c r="U30" s="1403" t="s">
        <v>341</v>
      </c>
      <c r="V30" s="1404"/>
      <c r="W30" s="1400" t="s">
        <v>342</v>
      </c>
      <c r="X30" s="1400" t="s">
        <v>343</v>
      </c>
      <c r="Y30" s="1400" t="s">
        <v>344</v>
      </c>
      <c r="Z30" s="1400" t="s">
        <v>345</v>
      </c>
      <c r="AA30" s="1400" t="s">
        <v>346</v>
      </c>
      <c r="AB30" s="1423" t="s">
        <v>347</v>
      </c>
    </row>
    <row r="31" spans="1:28" ht="79.5" customHeight="1">
      <c r="A31" s="1411"/>
      <c r="B31" s="1415"/>
      <c r="C31" s="1418"/>
      <c r="D31" s="1401"/>
      <c r="E31" s="1401"/>
      <c r="F31" s="1417"/>
      <c r="G31" s="1401"/>
      <c r="H31" s="282" t="s">
        <v>348</v>
      </c>
      <c r="I31" s="282" t="s">
        <v>349</v>
      </c>
      <c r="J31" s="1401"/>
      <c r="K31" s="282" t="s">
        <v>350</v>
      </c>
      <c r="L31" s="282" t="s">
        <v>351</v>
      </c>
      <c r="M31" s="1401"/>
      <c r="N31" s="1401"/>
      <c r="O31" s="1401"/>
      <c r="P31" s="282" t="s">
        <v>352</v>
      </c>
      <c r="Q31" s="282" t="s">
        <v>353</v>
      </c>
      <c r="R31" s="1401"/>
      <c r="S31" s="282" t="s">
        <v>354</v>
      </c>
      <c r="T31" s="282" t="s">
        <v>355</v>
      </c>
      <c r="U31" s="282" t="s">
        <v>356</v>
      </c>
      <c r="V31" s="282" t="s">
        <v>357</v>
      </c>
      <c r="W31" s="1401"/>
      <c r="X31" s="1401"/>
      <c r="Y31" s="1401"/>
      <c r="Z31" s="1401"/>
      <c r="AA31" s="1401"/>
      <c r="AB31" s="1424"/>
    </row>
    <row r="32" spans="1:34" ht="13.5" thickBot="1">
      <c r="A32" s="1412"/>
      <c r="B32" s="160">
        <v>2</v>
      </c>
      <c r="C32" s="161">
        <v>3</v>
      </c>
      <c r="D32" s="162">
        <v>4</v>
      </c>
      <c r="E32" s="162">
        <v>5</v>
      </c>
      <c r="F32" s="162">
        <v>6</v>
      </c>
      <c r="G32" s="162">
        <v>7</v>
      </c>
      <c r="H32" s="162">
        <v>8</v>
      </c>
      <c r="I32" s="162">
        <v>9</v>
      </c>
      <c r="J32" s="162">
        <v>10</v>
      </c>
      <c r="K32" s="162">
        <v>11</v>
      </c>
      <c r="L32" s="162">
        <v>12</v>
      </c>
      <c r="M32" s="162">
        <v>13</v>
      </c>
      <c r="N32" s="162">
        <v>14</v>
      </c>
      <c r="O32" s="162">
        <v>15</v>
      </c>
      <c r="P32" s="162">
        <v>16</v>
      </c>
      <c r="Q32" s="162">
        <v>17</v>
      </c>
      <c r="R32" s="162">
        <v>18</v>
      </c>
      <c r="S32" s="162">
        <v>19</v>
      </c>
      <c r="T32" s="162">
        <v>20</v>
      </c>
      <c r="U32" s="162">
        <v>21</v>
      </c>
      <c r="V32" s="162">
        <v>22</v>
      </c>
      <c r="W32" s="162">
        <v>23</v>
      </c>
      <c r="X32" s="162">
        <v>24</v>
      </c>
      <c r="Y32" s="162">
        <v>25</v>
      </c>
      <c r="Z32" s="162">
        <v>26</v>
      </c>
      <c r="AA32" s="162">
        <v>27</v>
      </c>
      <c r="AB32" s="160">
        <v>28</v>
      </c>
      <c r="AC32" s="163"/>
      <c r="AD32" s="164"/>
      <c r="AE32" s="164"/>
      <c r="AF32" s="164"/>
      <c r="AG32" s="164"/>
      <c r="AH32" s="164"/>
    </row>
    <row r="33" spans="1:34" ht="26.25" customHeight="1" hidden="1">
      <c r="A33" s="821" t="s">
        <v>659</v>
      </c>
      <c r="B33" s="822">
        <f aca="true" t="shared" si="1" ref="B33:H33">B6</f>
        <v>40959</v>
      </c>
      <c r="C33" s="823">
        <f t="shared" si="1"/>
        <v>14</v>
      </c>
      <c r="D33" s="824">
        <f t="shared" si="1"/>
        <v>123</v>
      </c>
      <c r="E33" s="824">
        <f t="shared" si="1"/>
        <v>3885</v>
      </c>
      <c r="F33" s="825" t="str">
        <f t="shared" si="1"/>
        <v>…</v>
      </c>
      <c r="G33" s="824">
        <f t="shared" si="1"/>
        <v>55</v>
      </c>
      <c r="H33" s="1402">
        <f t="shared" si="1"/>
        <v>949</v>
      </c>
      <c r="I33" s="1402"/>
      <c r="J33" s="824">
        <f aca="true" t="shared" si="2" ref="J33:S33">J6</f>
        <v>191</v>
      </c>
      <c r="K33" s="824">
        <f t="shared" si="2"/>
        <v>10360</v>
      </c>
      <c r="L33" s="824">
        <f t="shared" si="2"/>
        <v>15639</v>
      </c>
      <c r="M33" s="824">
        <f t="shared" si="2"/>
        <v>556</v>
      </c>
      <c r="N33" s="824">
        <f t="shared" si="2"/>
        <v>25</v>
      </c>
      <c r="O33" s="824">
        <f t="shared" si="2"/>
        <v>23</v>
      </c>
      <c r="P33" s="824">
        <f t="shared" si="2"/>
        <v>3693</v>
      </c>
      <c r="Q33" s="824">
        <f t="shared" si="2"/>
        <v>100</v>
      </c>
      <c r="R33" s="824">
        <f t="shared" si="2"/>
        <v>6</v>
      </c>
      <c r="S33" s="1402">
        <f t="shared" si="2"/>
        <v>557</v>
      </c>
      <c r="T33" s="1402"/>
      <c r="U33" s="1402">
        <f>U6</f>
        <v>2064</v>
      </c>
      <c r="V33" s="1402"/>
      <c r="W33" s="824">
        <f aca="true" t="shared" si="3" ref="W33:AB33">W6</f>
        <v>302</v>
      </c>
      <c r="X33" s="824">
        <f t="shared" si="3"/>
        <v>11</v>
      </c>
      <c r="Y33" s="824">
        <f t="shared" si="3"/>
        <v>752</v>
      </c>
      <c r="Z33" s="824">
        <f t="shared" si="3"/>
        <v>1028</v>
      </c>
      <c r="AA33" s="824">
        <f t="shared" si="3"/>
        <v>626</v>
      </c>
      <c r="AB33" s="833">
        <f t="shared" si="3"/>
        <v>8502</v>
      </c>
      <c r="AC33" s="165"/>
      <c r="AD33" s="164"/>
      <c r="AE33" s="164"/>
      <c r="AF33" s="164"/>
      <c r="AG33" s="164"/>
      <c r="AH33" s="164"/>
    </row>
    <row r="34" spans="1:28" ht="26.25" customHeight="1" hidden="1">
      <c r="A34" s="718" t="s">
        <v>661</v>
      </c>
      <c r="B34" s="719">
        <f aca="true" t="shared" si="4" ref="B34:AB34">B8</f>
        <v>34784</v>
      </c>
      <c r="C34" s="720">
        <f t="shared" si="4"/>
        <v>15</v>
      </c>
      <c r="D34" s="721">
        <f t="shared" si="4"/>
        <v>87</v>
      </c>
      <c r="E34" s="721">
        <f t="shared" si="4"/>
        <v>3841</v>
      </c>
      <c r="F34" s="721">
        <f t="shared" si="4"/>
        <v>18</v>
      </c>
      <c r="G34" s="721">
        <f t="shared" si="4"/>
        <v>27</v>
      </c>
      <c r="H34" s="721">
        <f t="shared" si="4"/>
        <v>323</v>
      </c>
      <c r="I34" s="721">
        <f t="shared" si="4"/>
        <v>465</v>
      </c>
      <c r="J34" s="721">
        <f t="shared" si="4"/>
        <v>336</v>
      </c>
      <c r="K34" s="721">
        <f t="shared" si="4"/>
        <v>8567</v>
      </c>
      <c r="L34" s="721">
        <f t="shared" si="4"/>
        <v>13560</v>
      </c>
      <c r="M34" s="721">
        <f t="shared" si="4"/>
        <v>470</v>
      </c>
      <c r="N34" s="721">
        <f t="shared" si="4"/>
        <v>10</v>
      </c>
      <c r="O34" s="721">
        <f t="shared" si="4"/>
        <v>30</v>
      </c>
      <c r="P34" s="721">
        <f t="shared" si="4"/>
        <v>3221</v>
      </c>
      <c r="Q34" s="721">
        <f t="shared" si="4"/>
        <v>92</v>
      </c>
      <c r="R34" s="721">
        <f t="shared" si="4"/>
        <v>28</v>
      </c>
      <c r="S34" s="721">
        <f t="shared" si="4"/>
        <v>514</v>
      </c>
      <c r="T34" s="721">
        <f t="shared" si="4"/>
        <v>45</v>
      </c>
      <c r="U34" s="721">
        <f t="shared" si="4"/>
        <v>701</v>
      </c>
      <c r="V34" s="721">
        <f t="shared" si="4"/>
        <v>85</v>
      </c>
      <c r="W34" s="721">
        <f t="shared" si="4"/>
        <v>219</v>
      </c>
      <c r="X34" s="721">
        <f t="shared" si="4"/>
        <v>16</v>
      </c>
      <c r="Y34" s="721">
        <f t="shared" si="4"/>
        <v>836</v>
      </c>
      <c r="Z34" s="721">
        <f t="shared" si="4"/>
        <v>1015</v>
      </c>
      <c r="AA34" s="721">
        <f t="shared" si="4"/>
        <v>263</v>
      </c>
      <c r="AB34" s="834">
        <f t="shared" si="4"/>
        <v>6131</v>
      </c>
    </row>
    <row r="35" spans="1:28" ht="26.25" customHeight="1" hidden="1">
      <c r="A35" s="722" t="s">
        <v>662</v>
      </c>
      <c r="B35" s="723">
        <f aca="true" t="shared" si="5" ref="B35:AB35">B9</f>
        <v>34071</v>
      </c>
      <c r="C35" s="724">
        <f t="shared" si="5"/>
        <v>11</v>
      </c>
      <c r="D35" s="725">
        <f t="shared" si="5"/>
        <v>112</v>
      </c>
      <c r="E35" s="725">
        <f t="shared" si="5"/>
        <v>4094</v>
      </c>
      <c r="F35" s="725">
        <f t="shared" si="5"/>
        <v>10</v>
      </c>
      <c r="G35" s="725">
        <f t="shared" si="5"/>
        <v>18</v>
      </c>
      <c r="H35" s="725">
        <f t="shared" si="5"/>
        <v>305</v>
      </c>
      <c r="I35" s="725">
        <f t="shared" si="5"/>
        <v>475</v>
      </c>
      <c r="J35" s="725">
        <f t="shared" si="5"/>
        <v>331</v>
      </c>
      <c r="K35" s="725">
        <f t="shared" si="5"/>
        <v>7943</v>
      </c>
      <c r="L35" s="725">
        <f t="shared" si="5"/>
        <v>13116</v>
      </c>
      <c r="M35" s="725">
        <f t="shared" si="5"/>
        <v>556</v>
      </c>
      <c r="N35" s="725">
        <f t="shared" si="5"/>
        <v>10</v>
      </c>
      <c r="O35" s="725">
        <f t="shared" si="5"/>
        <v>7</v>
      </c>
      <c r="P35" s="725">
        <f t="shared" si="5"/>
        <v>3072</v>
      </c>
      <c r="Q35" s="725">
        <f t="shared" si="5"/>
        <v>85</v>
      </c>
      <c r="R35" s="725">
        <f t="shared" si="5"/>
        <v>11</v>
      </c>
      <c r="S35" s="725">
        <f t="shared" si="5"/>
        <v>489</v>
      </c>
      <c r="T35" s="725">
        <f t="shared" si="5"/>
        <v>42</v>
      </c>
      <c r="U35" s="725">
        <f t="shared" si="5"/>
        <v>765</v>
      </c>
      <c r="V35" s="725">
        <f t="shared" si="5"/>
        <v>87</v>
      </c>
      <c r="W35" s="725">
        <f t="shared" si="5"/>
        <v>186</v>
      </c>
      <c r="X35" s="725">
        <f t="shared" si="5"/>
        <v>28</v>
      </c>
      <c r="Y35" s="725">
        <f t="shared" si="5"/>
        <v>946</v>
      </c>
      <c r="Z35" s="725">
        <f t="shared" si="5"/>
        <v>1068</v>
      </c>
      <c r="AA35" s="725">
        <f t="shared" si="5"/>
        <v>304</v>
      </c>
      <c r="AB35" s="835">
        <f t="shared" si="5"/>
        <v>4166</v>
      </c>
    </row>
    <row r="36" spans="1:28" ht="26.25" customHeight="1" hidden="1">
      <c r="A36" s="722" t="s">
        <v>112</v>
      </c>
      <c r="B36" s="723">
        <f aca="true" t="shared" si="6" ref="B36:AB36">B10</f>
        <v>32183.2</v>
      </c>
      <c r="C36" s="724">
        <f t="shared" si="6"/>
        <v>9</v>
      </c>
      <c r="D36" s="725">
        <f t="shared" si="6"/>
        <v>69</v>
      </c>
      <c r="E36" s="725">
        <f t="shared" si="6"/>
        <v>4280</v>
      </c>
      <c r="F36" s="725">
        <f t="shared" si="6"/>
        <v>28</v>
      </c>
      <c r="G36" s="725">
        <f t="shared" si="6"/>
        <v>20</v>
      </c>
      <c r="H36" s="725">
        <f t="shared" si="6"/>
        <v>385</v>
      </c>
      <c r="I36" s="725">
        <f t="shared" si="6"/>
        <v>522</v>
      </c>
      <c r="J36" s="725">
        <f t="shared" si="6"/>
        <v>225</v>
      </c>
      <c r="K36" s="725">
        <f t="shared" si="6"/>
        <v>7200</v>
      </c>
      <c r="L36" s="725">
        <f t="shared" si="6"/>
        <v>12267</v>
      </c>
      <c r="M36" s="725">
        <f t="shared" si="6"/>
        <v>580</v>
      </c>
      <c r="N36" s="725">
        <f t="shared" si="6"/>
        <v>7</v>
      </c>
      <c r="O36" s="725">
        <f t="shared" si="6"/>
        <v>34</v>
      </c>
      <c r="P36" s="725">
        <f t="shared" si="6"/>
        <v>2820</v>
      </c>
      <c r="Q36" s="725">
        <f t="shared" si="6"/>
        <v>106</v>
      </c>
      <c r="R36" s="725">
        <f t="shared" si="6"/>
        <v>7</v>
      </c>
      <c r="S36" s="725">
        <f t="shared" si="6"/>
        <v>502</v>
      </c>
      <c r="T36" s="725">
        <f t="shared" si="6"/>
        <v>46</v>
      </c>
      <c r="U36" s="725">
        <f t="shared" si="6"/>
        <v>531</v>
      </c>
      <c r="V36" s="725">
        <f t="shared" si="6"/>
        <v>61</v>
      </c>
      <c r="W36" s="725">
        <f t="shared" si="6"/>
        <v>212</v>
      </c>
      <c r="X36" s="725">
        <f t="shared" si="6"/>
        <v>13</v>
      </c>
      <c r="Y36" s="725">
        <f t="shared" si="6"/>
        <v>719</v>
      </c>
      <c r="Z36" s="725">
        <f t="shared" si="6"/>
        <v>1208.2</v>
      </c>
      <c r="AA36" s="725">
        <f t="shared" si="6"/>
        <v>332</v>
      </c>
      <c r="AB36" s="835">
        <f t="shared" si="6"/>
        <v>3160</v>
      </c>
    </row>
    <row r="37" spans="1:30" ht="26.25" customHeight="1" hidden="1">
      <c r="A37" s="718" t="s">
        <v>120</v>
      </c>
      <c r="B37" s="719">
        <f aca="true" t="shared" si="7" ref="B37:AB37">B11</f>
        <v>32835</v>
      </c>
      <c r="C37" s="720">
        <f t="shared" si="7"/>
        <v>22</v>
      </c>
      <c r="D37" s="721">
        <f t="shared" si="7"/>
        <v>66</v>
      </c>
      <c r="E37" s="721">
        <f t="shared" si="7"/>
        <v>4759</v>
      </c>
      <c r="F37" s="721">
        <f t="shared" si="7"/>
        <v>51</v>
      </c>
      <c r="G37" s="721">
        <f t="shared" si="7"/>
        <v>42</v>
      </c>
      <c r="H37" s="721">
        <f t="shared" si="7"/>
        <v>411</v>
      </c>
      <c r="I37" s="721">
        <f t="shared" si="7"/>
        <v>444</v>
      </c>
      <c r="J37" s="721">
        <f t="shared" si="7"/>
        <v>159</v>
      </c>
      <c r="K37" s="721">
        <f t="shared" si="7"/>
        <v>7256</v>
      </c>
      <c r="L37" s="721">
        <f t="shared" si="7"/>
        <v>12182</v>
      </c>
      <c r="M37" s="721">
        <f t="shared" si="7"/>
        <v>567</v>
      </c>
      <c r="N37" s="721">
        <f t="shared" si="7"/>
        <v>72</v>
      </c>
      <c r="O37" s="721">
        <f t="shared" si="7"/>
        <v>43</v>
      </c>
      <c r="P37" s="721">
        <f t="shared" si="7"/>
        <v>3111</v>
      </c>
      <c r="Q37" s="721">
        <f t="shared" si="7"/>
        <v>78</v>
      </c>
      <c r="R37" s="721">
        <f t="shared" si="7"/>
        <v>9</v>
      </c>
      <c r="S37" s="721">
        <f t="shared" si="7"/>
        <v>637</v>
      </c>
      <c r="T37" s="721">
        <f t="shared" si="7"/>
        <v>43</v>
      </c>
      <c r="U37" s="721">
        <f t="shared" si="7"/>
        <v>516</v>
      </c>
      <c r="V37" s="721">
        <f t="shared" si="7"/>
        <v>39</v>
      </c>
      <c r="W37" s="721">
        <f t="shared" si="7"/>
        <v>198</v>
      </c>
      <c r="X37" s="721">
        <f t="shared" si="7"/>
        <v>11</v>
      </c>
      <c r="Y37" s="721">
        <f t="shared" si="7"/>
        <v>571</v>
      </c>
      <c r="Z37" s="721">
        <f t="shared" si="7"/>
        <v>1187</v>
      </c>
      <c r="AA37" s="721">
        <f t="shared" si="7"/>
        <v>361</v>
      </c>
      <c r="AB37" s="834">
        <f t="shared" si="7"/>
        <v>2640</v>
      </c>
      <c r="AD37" s="166"/>
    </row>
    <row r="38" spans="1:28" ht="26.25" customHeight="1" hidden="1">
      <c r="A38" s="902" t="s">
        <v>207</v>
      </c>
      <c r="B38" s="826">
        <f aca="true" t="shared" si="8" ref="B38:AB38">B12</f>
        <v>28462</v>
      </c>
      <c r="C38" s="827">
        <f t="shared" si="8"/>
        <v>8</v>
      </c>
      <c r="D38" s="828">
        <f t="shared" si="8"/>
        <v>90</v>
      </c>
      <c r="E38" s="828">
        <f t="shared" si="8"/>
        <v>4686</v>
      </c>
      <c r="F38" s="828">
        <f t="shared" si="8"/>
        <v>4</v>
      </c>
      <c r="G38" s="828">
        <f t="shared" si="8"/>
        <v>16</v>
      </c>
      <c r="H38" s="828">
        <f t="shared" si="8"/>
        <v>223</v>
      </c>
      <c r="I38" s="828">
        <f t="shared" si="8"/>
        <v>305</v>
      </c>
      <c r="J38" s="828">
        <f t="shared" si="8"/>
        <v>170</v>
      </c>
      <c r="K38" s="828">
        <f t="shared" si="8"/>
        <v>6708</v>
      </c>
      <c r="L38" s="828">
        <f t="shared" si="8"/>
        <v>9911</v>
      </c>
      <c r="M38" s="828">
        <f t="shared" si="8"/>
        <v>469</v>
      </c>
      <c r="N38" s="828">
        <f t="shared" si="8"/>
        <v>7</v>
      </c>
      <c r="O38" s="828">
        <f t="shared" si="8"/>
        <v>86</v>
      </c>
      <c r="P38" s="828">
        <f t="shared" si="8"/>
        <v>2476</v>
      </c>
      <c r="Q38" s="828">
        <f t="shared" si="8"/>
        <v>71</v>
      </c>
      <c r="R38" s="828">
        <f t="shared" si="8"/>
        <v>18</v>
      </c>
      <c r="S38" s="828">
        <f t="shared" si="8"/>
        <v>510</v>
      </c>
      <c r="T38" s="828">
        <f t="shared" si="8"/>
        <v>46</v>
      </c>
      <c r="U38" s="828">
        <f t="shared" si="8"/>
        <v>871</v>
      </c>
      <c r="V38" s="828">
        <f t="shared" si="8"/>
        <v>14</v>
      </c>
      <c r="W38" s="828">
        <f t="shared" si="8"/>
        <v>183</v>
      </c>
      <c r="X38" s="828">
        <f t="shared" si="8"/>
        <v>10</v>
      </c>
      <c r="Y38" s="828">
        <f t="shared" si="8"/>
        <v>257</v>
      </c>
      <c r="Z38" s="828">
        <f t="shared" si="8"/>
        <v>1035</v>
      </c>
      <c r="AA38" s="828">
        <f t="shared" si="8"/>
        <v>288</v>
      </c>
      <c r="AB38" s="832">
        <f t="shared" si="8"/>
        <v>347</v>
      </c>
    </row>
    <row r="39" spans="1:28" ht="15" customHeight="1" hidden="1">
      <c r="A39" s="957" t="s">
        <v>687</v>
      </c>
      <c r="B39" s="967">
        <f aca="true" t="shared" si="9" ref="B39:AB39">B13</f>
        <v>27902</v>
      </c>
      <c r="C39" s="968">
        <f t="shared" si="9"/>
        <v>6</v>
      </c>
      <c r="D39" s="969">
        <f t="shared" si="9"/>
        <v>105</v>
      </c>
      <c r="E39" s="969">
        <f t="shared" si="9"/>
        <v>4592</v>
      </c>
      <c r="F39" s="969">
        <f t="shared" si="9"/>
        <v>10</v>
      </c>
      <c r="G39" s="969">
        <f t="shared" si="9"/>
        <v>16</v>
      </c>
      <c r="H39" s="969">
        <f t="shared" si="9"/>
        <v>238</v>
      </c>
      <c r="I39" s="969">
        <f t="shared" si="9"/>
        <v>407</v>
      </c>
      <c r="J39" s="969">
        <f t="shared" si="9"/>
        <v>199</v>
      </c>
      <c r="K39" s="969">
        <f t="shared" si="9"/>
        <v>6407</v>
      </c>
      <c r="L39" s="969">
        <f t="shared" si="9"/>
        <v>9787</v>
      </c>
      <c r="M39" s="969">
        <f t="shared" si="9"/>
        <v>414</v>
      </c>
      <c r="N39" s="969">
        <f t="shared" si="9"/>
        <v>6</v>
      </c>
      <c r="O39" s="969">
        <f t="shared" si="9"/>
        <v>8</v>
      </c>
      <c r="P39" s="969">
        <f t="shared" si="9"/>
        <v>2540</v>
      </c>
      <c r="Q39" s="969">
        <f t="shared" si="9"/>
        <v>97</v>
      </c>
      <c r="R39" s="969">
        <f t="shared" si="9"/>
        <v>4</v>
      </c>
      <c r="S39" s="969">
        <f t="shared" si="9"/>
        <v>448</v>
      </c>
      <c r="T39" s="969">
        <f t="shared" si="9"/>
        <v>40</v>
      </c>
      <c r="U39" s="969">
        <f t="shared" si="9"/>
        <v>613</v>
      </c>
      <c r="V39" s="969">
        <f t="shared" si="9"/>
        <v>18</v>
      </c>
      <c r="W39" s="969">
        <f t="shared" si="9"/>
        <v>159</v>
      </c>
      <c r="X39" s="969">
        <f t="shared" si="9"/>
        <v>14</v>
      </c>
      <c r="Y39" s="969">
        <f t="shared" si="9"/>
        <v>287</v>
      </c>
      <c r="Z39" s="969">
        <f t="shared" si="9"/>
        <v>1136</v>
      </c>
      <c r="AA39" s="969">
        <f t="shared" si="9"/>
        <v>351</v>
      </c>
      <c r="AB39" s="970">
        <f t="shared" si="9"/>
        <v>173</v>
      </c>
    </row>
    <row r="40" spans="1:28" ht="15" customHeight="1" hidden="1">
      <c r="A40" s="955" t="s">
        <v>100</v>
      </c>
      <c r="B40" s="959">
        <f aca="true" t="shared" si="10" ref="B40:AB40">B14</f>
        <v>25200</v>
      </c>
      <c r="C40" s="960">
        <f t="shared" si="10"/>
        <v>5</v>
      </c>
      <c r="D40" s="961">
        <f t="shared" si="10"/>
        <v>68</v>
      </c>
      <c r="E40" s="961">
        <f t="shared" si="10"/>
        <v>3673</v>
      </c>
      <c r="F40" s="961">
        <f t="shared" si="10"/>
        <v>12</v>
      </c>
      <c r="G40" s="961">
        <f t="shared" si="10"/>
        <v>22</v>
      </c>
      <c r="H40" s="961">
        <f t="shared" si="10"/>
        <v>469</v>
      </c>
      <c r="I40" s="961">
        <f t="shared" si="10"/>
        <v>453</v>
      </c>
      <c r="J40" s="961">
        <f t="shared" si="10"/>
        <v>180</v>
      </c>
      <c r="K40" s="961">
        <f t="shared" si="10"/>
        <v>5647</v>
      </c>
      <c r="L40" s="961">
        <f t="shared" si="10"/>
        <v>8551</v>
      </c>
      <c r="M40" s="961">
        <f t="shared" si="10"/>
        <v>445</v>
      </c>
      <c r="N40" s="961">
        <f t="shared" si="10"/>
        <v>10</v>
      </c>
      <c r="O40" s="961">
        <f t="shared" si="10"/>
        <v>8</v>
      </c>
      <c r="P40" s="961">
        <f t="shared" si="10"/>
        <v>2321</v>
      </c>
      <c r="Q40" s="961">
        <f t="shared" si="10"/>
        <v>87</v>
      </c>
      <c r="R40" s="961">
        <f t="shared" si="10"/>
        <v>2</v>
      </c>
      <c r="S40" s="961">
        <f t="shared" si="10"/>
        <v>417</v>
      </c>
      <c r="T40" s="961">
        <f t="shared" si="10"/>
        <v>60</v>
      </c>
      <c r="U40" s="961">
        <f t="shared" si="10"/>
        <v>730</v>
      </c>
      <c r="V40" s="961">
        <f t="shared" si="10"/>
        <v>18</v>
      </c>
      <c r="W40" s="961">
        <f t="shared" si="10"/>
        <v>89</v>
      </c>
      <c r="X40" s="961">
        <f t="shared" si="10"/>
        <v>177</v>
      </c>
      <c r="Y40" s="961">
        <f t="shared" si="10"/>
        <v>230</v>
      </c>
      <c r="Z40" s="961">
        <f t="shared" si="10"/>
        <v>1144</v>
      </c>
      <c r="AA40" s="961">
        <f t="shared" si="10"/>
        <v>382</v>
      </c>
      <c r="AB40" s="962">
        <f t="shared" si="10"/>
        <v>93</v>
      </c>
    </row>
    <row r="41" spans="1:28" ht="15" customHeight="1" hidden="1">
      <c r="A41" s="955" t="s">
        <v>16</v>
      </c>
      <c r="B41" s="959">
        <f aca="true" t="shared" si="11" ref="B41:AB41">B15</f>
        <v>25285</v>
      </c>
      <c r="C41" s="960">
        <f t="shared" si="11"/>
        <v>10</v>
      </c>
      <c r="D41" s="961">
        <f t="shared" si="11"/>
        <v>72</v>
      </c>
      <c r="E41" s="961">
        <f t="shared" si="11"/>
        <v>3452</v>
      </c>
      <c r="F41" s="961">
        <f t="shared" si="11"/>
        <v>12</v>
      </c>
      <c r="G41" s="961">
        <f t="shared" si="11"/>
        <v>15</v>
      </c>
      <c r="H41" s="961">
        <f t="shared" si="11"/>
        <v>617</v>
      </c>
      <c r="I41" s="961">
        <f t="shared" si="11"/>
        <v>342</v>
      </c>
      <c r="J41" s="961">
        <f t="shared" si="11"/>
        <v>190</v>
      </c>
      <c r="K41" s="961">
        <f t="shared" si="11"/>
        <v>5561</v>
      </c>
      <c r="L41" s="961">
        <f t="shared" si="11"/>
        <v>8583</v>
      </c>
      <c r="M41" s="961">
        <f t="shared" si="11"/>
        <v>528</v>
      </c>
      <c r="N41" s="961">
        <f t="shared" si="11"/>
        <v>8</v>
      </c>
      <c r="O41" s="961">
        <f t="shared" si="11"/>
        <v>3</v>
      </c>
      <c r="P41" s="961">
        <f t="shared" si="11"/>
        <v>2675</v>
      </c>
      <c r="Q41" s="961">
        <f t="shared" si="11"/>
        <v>49</v>
      </c>
      <c r="R41" s="961">
        <f t="shared" si="11"/>
        <v>7</v>
      </c>
      <c r="S41" s="961">
        <f t="shared" si="11"/>
        <v>470</v>
      </c>
      <c r="T41" s="961">
        <f t="shared" si="11"/>
        <v>47</v>
      </c>
      <c r="U41" s="961">
        <f t="shared" si="11"/>
        <v>940</v>
      </c>
      <c r="V41" s="961">
        <f t="shared" si="11"/>
        <v>10</v>
      </c>
      <c r="W41" s="961">
        <f t="shared" si="11"/>
        <v>76</v>
      </c>
      <c r="X41" s="961">
        <f t="shared" si="11"/>
        <v>5</v>
      </c>
      <c r="Y41" s="961">
        <f t="shared" si="11"/>
        <v>201</v>
      </c>
      <c r="Z41" s="961">
        <f t="shared" si="11"/>
        <v>1138</v>
      </c>
      <c r="AA41" s="961">
        <f t="shared" si="11"/>
        <v>274</v>
      </c>
      <c r="AB41" s="962">
        <f t="shared" si="11"/>
        <v>231</v>
      </c>
    </row>
    <row r="42" spans="1:28" ht="15" customHeight="1">
      <c r="A42" s="955" t="s">
        <v>28</v>
      </c>
      <c r="B42" s="959">
        <f aca="true" t="shared" si="12" ref="B42:AB42">B16</f>
        <v>24275</v>
      </c>
      <c r="C42" s="975">
        <f t="shared" si="12"/>
        <v>5</v>
      </c>
      <c r="D42" s="976">
        <f t="shared" si="12"/>
        <v>85</v>
      </c>
      <c r="E42" s="976">
        <f t="shared" si="12"/>
        <v>3032</v>
      </c>
      <c r="F42" s="976">
        <f t="shared" si="12"/>
        <v>13</v>
      </c>
      <c r="G42" s="976">
        <f t="shared" si="12"/>
        <v>4</v>
      </c>
      <c r="H42" s="976">
        <f t="shared" si="12"/>
        <v>384</v>
      </c>
      <c r="I42" s="976">
        <f t="shared" si="12"/>
        <v>464</v>
      </c>
      <c r="J42" s="976">
        <f t="shared" si="12"/>
        <v>289</v>
      </c>
      <c r="K42" s="976">
        <f t="shared" si="12"/>
        <v>5524</v>
      </c>
      <c r="L42" s="976">
        <f t="shared" si="12"/>
        <v>7928</v>
      </c>
      <c r="M42" s="976">
        <f t="shared" si="12"/>
        <v>513</v>
      </c>
      <c r="N42" s="976">
        <f t="shared" si="12"/>
        <v>2</v>
      </c>
      <c r="O42" s="976">
        <f t="shared" si="12"/>
        <v>13</v>
      </c>
      <c r="P42" s="976">
        <f t="shared" si="12"/>
        <v>2514</v>
      </c>
      <c r="Q42" s="976">
        <f t="shared" si="12"/>
        <v>63</v>
      </c>
      <c r="R42" s="976">
        <f t="shared" si="12"/>
        <v>6</v>
      </c>
      <c r="S42" s="976">
        <f t="shared" si="12"/>
        <v>459</v>
      </c>
      <c r="T42" s="976">
        <f t="shared" si="12"/>
        <v>31</v>
      </c>
      <c r="U42" s="976">
        <f t="shared" si="12"/>
        <v>1137</v>
      </c>
      <c r="V42" s="976">
        <f t="shared" si="12"/>
        <v>16</v>
      </c>
      <c r="W42" s="976">
        <f t="shared" si="12"/>
        <v>96</v>
      </c>
      <c r="X42" s="976">
        <f t="shared" si="12"/>
        <v>11</v>
      </c>
      <c r="Y42" s="976">
        <f t="shared" si="12"/>
        <v>171</v>
      </c>
      <c r="Z42" s="976">
        <f t="shared" si="12"/>
        <v>1277</v>
      </c>
      <c r="AA42" s="976">
        <f t="shared" si="12"/>
        <v>238</v>
      </c>
      <c r="AB42" s="977">
        <f t="shared" si="12"/>
        <v>475</v>
      </c>
    </row>
    <row r="43" spans="1:28" ht="15" customHeight="1">
      <c r="A43" s="957" t="s">
        <v>843</v>
      </c>
      <c r="B43" s="963">
        <v>22939</v>
      </c>
      <c r="C43" s="964">
        <v>10</v>
      </c>
      <c r="D43" s="965">
        <v>80</v>
      </c>
      <c r="E43" s="965">
        <v>2760</v>
      </c>
      <c r="F43" s="965">
        <v>12</v>
      </c>
      <c r="G43" s="965">
        <v>9</v>
      </c>
      <c r="H43" s="965">
        <v>568</v>
      </c>
      <c r="I43" s="965">
        <v>659</v>
      </c>
      <c r="J43" s="965">
        <v>263</v>
      </c>
      <c r="K43" s="965">
        <v>4715</v>
      </c>
      <c r="L43" s="965">
        <v>7330</v>
      </c>
      <c r="M43" s="965">
        <v>360</v>
      </c>
      <c r="N43" s="965">
        <v>7</v>
      </c>
      <c r="O43" s="965">
        <v>11</v>
      </c>
      <c r="P43" s="965">
        <v>2488</v>
      </c>
      <c r="Q43" s="965">
        <v>58</v>
      </c>
      <c r="R43" s="965">
        <v>4</v>
      </c>
      <c r="S43" s="965">
        <v>379</v>
      </c>
      <c r="T43" s="965">
        <v>40</v>
      </c>
      <c r="U43" s="965">
        <v>1302</v>
      </c>
      <c r="V43" s="965">
        <v>23</v>
      </c>
      <c r="W43" s="965">
        <v>74</v>
      </c>
      <c r="X43" s="965">
        <v>28</v>
      </c>
      <c r="Y43" s="965">
        <v>154</v>
      </c>
      <c r="Z43" s="965">
        <v>1326</v>
      </c>
      <c r="AA43" s="965">
        <v>279</v>
      </c>
      <c r="AB43" s="966">
        <v>552</v>
      </c>
    </row>
    <row r="44" spans="1:29" ht="15" customHeight="1">
      <c r="A44" s="955" t="s">
        <v>1125</v>
      </c>
      <c r="B44" s="959">
        <v>22226</v>
      </c>
      <c r="C44" s="960">
        <v>9</v>
      </c>
      <c r="D44" s="961">
        <v>57</v>
      </c>
      <c r="E44" s="961">
        <v>2683</v>
      </c>
      <c r="F44" s="961">
        <v>4</v>
      </c>
      <c r="G44" s="961">
        <v>4</v>
      </c>
      <c r="H44" s="961">
        <v>523</v>
      </c>
      <c r="I44" s="961">
        <v>759</v>
      </c>
      <c r="J44" s="961">
        <v>170</v>
      </c>
      <c r="K44" s="961">
        <v>4407</v>
      </c>
      <c r="L44" s="961">
        <v>6681</v>
      </c>
      <c r="M44" s="961">
        <v>363</v>
      </c>
      <c r="N44" s="961">
        <v>1</v>
      </c>
      <c r="O44" s="961">
        <v>15</v>
      </c>
      <c r="P44" s="961">
        <v>2153</v>
      </c>
      <c r="Q44" s="961">
        <v>68</v>
      </c>
      <c r="R44" s="961">
        <v>4</v>
      </c>
      <c r="S44" s="961">
        <v>301</v>
      </c>
      <c r="T44" s="961">
        <v>33</v>
      </c>
      <c r="U44" s="961">
        <v>2096</v>
      </c>
      <c r="V44" s="961">
        <v>22</v>
      </c>
      <c r="W44" s="961">
        <v>58</v>
      </c>
      <c r="X44" s="961">
        <v>34</v>
      </c>
      <c r="Y44" s="961">
        <v>177</v>
      </c>
      <c r="Z44" s="961">
        <v>1372</v>
      </c>
      <c r="AA44" s="961">
        <v>232</v>
      </c>
      <c r="AB44" s="962">
        <v>904</v>
      </c>
      <c r="AC44" s="315"/>
    </row>
    <row r="45" spans="1:28" ht="15" customHeight="1">
      <c r="A45" s="974" t="s">
        <v>1132</v>
      </c>
      <c r="B45" s="963">
        <f aca="true" t="shared" si="13" ref="B45:AB45">B19</f>
        <v>22444</v>
      </c>
      <c r="C45" s="971">
        <f t="shared" si="13"/>
        <v>5</v>
      </c>
      <c r="D45" s="972">
        <f t="shared" si="13"/>
        <v>42</v>
      </c>
      <c r="E45" s="972">
        <f t="shared" si="13"/>
        <v>2699</v>
      </c>
      <c r="F45" s="972">
        <f t="shared" si="13"/>
        <v>3</v>
      </c>
      <c r="G45" s="972">
        <f t="shared" si="13"/>
        <v>2</v>
      </c>
      <c r="H45" s="972">
        <f t="shared" si="13"/>
        <v>501</v>
      </c>
      <c r="I45" s="972">
        <f t="shared" si="13"/>
        <v>728</v>
      </c>
      <c r="J45" s="972">
        <f t="shared" si="13"/>
        <v>72</v>
      </c>
      <c r="K45" s="972">
        <f t="shared" si="13"/>
        <v>3845</v>
      </c>
      <c r="L45" s="972">
        <f t="shared" si="13"/>
        <v>6468</v>
      </c>
      <c r="M45" s="972">
        <f t="shared" si="13"/>
        <v>398</v>
      </c>
      <c r="N45" s="972">
        <f t="shared" si="13"/>
        <v>5</v>
      </c>
      <c r="O45" s="972">
        <f t="shared" si="13"/>
        <v>11</v>
      </c>
      <c r="P45" s="972">
        <f t="shared" si="13"/>
        <v>2091</v>
      </c>
      <c r="Q45" s="972">
        <f t="shared" si="13"/>
        <v>63</v>
      </c>
      <c r="R45" s="972">
        <f t="shared" si="13"/>
        <v>4</v>
      </c>
      <c r="S45" s="972">
        <f t="shared" si="13"/>
        <v>302</v>
      </c>
      <c r="T45" s="972">
        <f t="shared" si="13"/>
        <v>29</v>
      </c>
      <c r="U45" s="972">
        <f t="shared" si="13"/>
        <v>3009</v>
      </c>
      <c r="V45" s="972">
        <f t="shared" si="13"/>
        <v>17</v>
      </c>
      <c r="W45" s="972">
        <f t="shared" si="13"/>
        <v>46</v>
      </c>
      <c r="X45" s="972">
        <f t="shared" si="13"/>
        <v>255</v>
      </c>
      <c r="Y45" s="972">
        <f t="shared" si="13"/>
        <v>164</v>
      </c>
      <c r="Z45" s="972">
        <f t="shared" si="13"/>
        <v>1454</v>
      </c>
      <c r="AA45" s="972">
        <f t="shared" si="13"/>
        <v>231</v>
      </c>
      <c r="AB45" s="973">
        <f t="shared" si="13"/>
        <v>1171</v>
      </c>
    </row>
    <row r="46" spans="1:28" ht="15" customHeight="1">
      <c r="A46" s="958" t="s">
        <v>1147</v>
      </c>
      <c r="B46" s="963">
        <v>20302</v>
      </c>
      <c r="C46" s="971">
        <v>6</v>
      </c>
      <c r="D46" s="972">
        <v>73</v>
      </c>
      <c r="E46" s="972">
        <v>2431</v>
      </c>
      <c r="F46" s="972">
        <v>5</v>
      </c>
      <c r="G46" s="972">
        <v>2</v>
      </c>
      <c r="H46" s="972">
        <v>381</v>
      </c>
      <c r="I46" s="972">
        <v>714</v>
      </c>
      <c r="J46" s="972">
        <v>32</v>
      </c>
      <c r="K46" s="972">
        <v>3570</v>
      </c>
      <c r="L46" s="972">
        <v>5821</v>
      </c>
      <c r="M46" s="972">
        <v>336</v>
      </c>
      <c r="N46" s="972">
        <v>4</v>
      </c>
      <c r="O46" s="972">
        <v>3</v>
      </c>
      <c r="P46" s="972">
        <v>2025</v>
      </c>
      <c r="Q46" s="972">
        <v>78</v>
      </c>
      <c r="R46" s="972">
        <v>3</v>
      </c>
      <c r="S46" s="972">
        <v>258</v>
      </c>
      <c r="T46" s="972">
        <v>19</v>
      </c>
      <c r="U46" s="972">
        <v>2563</v>
      </c>
      <c r="V46" s="972">
        <v>57</v>
      </c>
      <c r="W46" s="972">
        <v>41</v>
      </c>
      <c r="X46" s="972">
        <v>79</v>
      </c>
      <c r="Y46" s="972">
        <v>130</v>
      </c>
      <c r="Z46" s="972">
        <v>1509</v>
      </c>
      <c r="AA46" s="972">
        <v>162</v>
      </c>
      <c r="AB46" s="973">
        <v>968</v>
      </c>
    </row>
    <row r="47" spans="1:28" ht="15" customHeight="1">
      <c r="A47" s="958" t="s">
        <v>1151</v>
      </c>
      <c r="B47" s="963">
        <v>18467</v>
      </c>
      <c r="C47" s="971">
        <v>5</v>
      </c>
      <c r="D47" s="972">
        <v>54</v>
      </c>
      <c r="E47" s="972">
        <v>2378</v>
      </c>
      <c r="F47" s="972"/>
      <c r="G47" s="972">
        <v>1</v>
      </c>
      <c r="H47" s="972">
        <v>470</v>
      </c>
      <c r="I47" s="972">
        <v>553</v>
      </c>
      <c r="J47" s="972">
        <v>34</v>
      </c>
      <c r="K47" s="972">
        <v>3155</v>
      </c>
      <c r="L47" s="972">
        <v>5181</v>
      </c>
      <c r="M47" s="972">
        <v>314</v>
      </c>
      <c r="N47" s="972">
        <v>16</v>
      </c>
      <c r="O47" s="972">
        <v>10</v>
      </c>
      <c r="P47" s="972">
        <v>1831</v>
      </c>
      <c r="Q47" s="972">
        <v>60</v>
      </c>
      <c r="R47" s="972">
        <v>6</v>
      </c>
      <c r="S47" s="972">
        <v>228</v>
      </c>
      <c r="T47" s="972">
        <v>38</v>
      </c>
      <c r="U47" s="972">
        <v>2019</v>
      </c>
      <c r="V47" s="972">
        <v>31</v>
      </c>
      <c r="W47" s="972">
        <v>60</v>
      </c>
      <c r="X47" s="972">
        <v>176</v>
      </c>
      <c r="Y47" s="972">
        <v>122</v>
      </c>
      <c r="Z47" s="972">
        <v>1499</v>
      </c>
      <c r="AA47" s="972">
        <v>226</v>
      </c>
      <c r="AB47" s="973">
        <v>983</v>
      </c>
    </row>
    <row r="48" spans="1:28" ht="15" customHeight="1">
      <c r="A48" s="1065" t="s">
        <v>1157</v>
      </c>
      <c r="B48" s="1066">
        <v>17526</v>
      </c>
      <c r="C48" s="1067">
        <v>5</v>
      </c>
      <c r="D48" s="1068">
        <v>62</v>
      </c>
      <c r="E48" s="1068">
        <v>2449</v>
      </c>
      <c r="F48" s="1068"/>
      <c r="G48" s="1068"/>
      <c r="H48" s="1068">
        <v>314</v>
      </c>
      <c r="I48" s="1068">
        <v>466</v>
      </c>
      <c r="J48" s="1068">
        <v>6</v>
      </c>
      <c r="K48" s="1068">
        <v>2969</v>
      </c>
      <c r="L48" s="1068">
        <v>4763</v>
      </c>
      <c r="M48" s="1068">
        <v>298</v>
      </c>
      <c r="N48" s="1068">
        <v>14</v>
      </c>
      <c r="O48" s="1068">
        <v>10</v>
      </c>
      <c r="P48" s="1068">
        <v>1705</v>
      </c>
      <c r="Q48" s="1068">
        <v>47</v>
      </c>
      <c r="R48" s="1068">
        <v>3</v>
      </c>
      <c r="S48" s="1068">
        <v>196</v>
      </c>
      <c r="T48" s="1068">
        <v>21</v>
      </c>
      <c r="U48" s="1068">
        <v>2163</v>
      </c>
      <c r="V48" s="1068">
        <v>22</v>
      </c>
      <c r="W48" s="1068">
        <v>57</v>
      </c>
      <c r="X48" s="1068">
        <v>4</v>
      </c>
      <c r="Y48" s="1068">
        <v>94</v>
      </c>
      <c r="Z48" s="1068">
        <v>1654</v>
      </c>
      <c r="AA48" s="1068">
        <v>204</v>
      </c>
      <c r="AB48" s="1069">
        <v>689</v>
      </c>
    </row>
    <row r="49" spans="1:28" ht="15" customHeight="1">
      <c r="A49" s="1070" t="s">
        <v>1168</v>
      </c>
      <c r="B49" s="959">
        <f aca="true" t="shared" si="14" ref="B49:AB49">B23</f>
        <v>15787</v>
      </c>
      <c r="C49" s="975">
        <f t="shared" si="14"/>
        <v>3</v>
      </c>
      <c r="D49" s="976">
        <f t="shared" si="14"/>
        <v>66</v>
      </c>
      <c r="E49" s="976">
        <f t="shared" si="14"/>
        <v>2297</v>
      </c>
      <c r="F49" s="976">
        <f t="shared" si="14"/>
        <v>1</v>
      </c>
      <c r="G49" s="976">
        <f t="shared" si="14"/>
        <v>8</v>
      </c>
      <c r="H49" s="976">
        <f t="shared" si="14"/>
        <v>347</v>
      </c>
      <c r="I49" s="976">
        <f t="shared" si="14"/>
        <v>358</v>
      </c>
      <c r="J49" s="976">
        <f t="shared" si="14"/>
        <v>10</v>
      </c>
      <c r="K49" s="976">
        <f t="shared" si="14"/>
        <v>2643</v>
      </c>
      <c r="L49" s="976">
        <f t="shared" si="14"/>
        <v>4379</v>
      </c>
      <c r="M49" s="976">
        <f t="shared" si="14"/>
        <v>227</v>
      </c>
      <c r="N49" s="976">
        <f t="shared" si="14"/>
        <v>16</v>
      </c>
      <c r="O49" s="976">
        <f t="shared" si="14"/>
        <v>15</v>
      </c>
      <c r="P49" s="976">
        <f t="shared" si="14"/>
        <v>1616</v>
      </c>
      <c r="Q49" s="976">
        <f t="shared" si="14"/>
        <v>44</v>
      </c>
      <c r="R49" s="976">
        <f t="shared" si="14"/>
        <v>2</v>
      </c>
      <c r="S49" s="976">
        <f t="shared" si="14"/>
        <v>170</v>
      </c>
      <c r="T49" s="976">
        <f t="shared" si="14"/>
        <v>13</v>
      </c>
      <c r="U49" s="976">
        <f t="shared" si="14"/>
        <v>1657</v>
      </c>
      <c r="V49" s="976">
        <f t="shared" si="14"/>
        <v>13</v>
      </c>
      <c r="W49" s="976">
        <f t="shared" si="14"/>
        <v>34</v>
      </c>
      <c r="X49" s="976">
        <f t="shared" si="14"/>
        <v>29</v>
      </c>
      <c r="Y49" s="976">
        <f t="shared" si="14"/>
        <v>86</v>
      </c>
      <c r="Z49" s="976">
        <f t="shared" si="14"/>
        <v>1503</v>
      </c>
      <c r="AA49" s="976">
        <f t="shared" si="14"/>
        <v>250</v>
      </c>
      <c r="AB49" s="1071">
        <f t="shared" si="14"/>
        <v>479</v>
      </c>
    </row>
    <row r="50" spans="1:28" ht="12.75">
      <c r="A50" s="1093" t="s">
        <v>1182</v>
      </c>
      <c r="B50" s="959">
        <v>17006</v>
      </c>
      <c r="C50" s="975">
        <v>9</v>
      </c>
      <c r="D50" s="976">
        <v>61</v>
      </c>
      <c r="E50" s="976">
        <v>2062</v>
      </c>
      <c r="F50" s="976">
        <v>5</v>
      </c>
      <c r="G50" s="976">
        <v>2</v>
      </c>
      <c r="H50" s="976">
        <v>350</v>
      </c>
      <c r="I50" s="976">
        <v>253</v>
      </c>
      <c r="J50" s="976">
        <v>10</v>
      </c>
      <c r="K50" s="976">
        <v>2189</v>
      </c>
      <c r="L50" s="976">
        <v>4645</v>
      </c>
      <c r="M50" s="976">
        <v>256</v>
      </c>
      <c r="N50" s="976">
        <v>5</v>
      </c>
      <c r="O50" s="976">
        <v>59</v>
      </c>
      <c r="P50" s="976">
        <v>1708</v>
      </c>
      <c r="Q50" s="976">
        <v>53</v>
      </c>
      <c r="R50" s="976">
        <v>1</v>
      </c>
      <c r="S50" s="976">
        <v>124</v>
      </c>
      <c r="T50" s="976">
        <v>7</v>
      </c>
      <c r="U50" s="976">
        <v>3202</v>
      </c>
      <c r="V50" s="976">
        <v>8</v>
      </c>
      <c r="W50" s="976">
        <v>26</v>
      </c>
      <c r="X50" s="976">
        <v>9</v>
      </c>
      <c r="Y50" s="976">
        <v>74</v>
      </c>
      <c r="Z50" s="976">
        <v>1640</v>
      </c>
      <c r="AA50" s="1096">
        <v>248</v>
      </c>
      <c r="AB50" s="1071">
        <v>308</v>
      </c>
    </row>
    <row r="51" spans="1:28" ht="13.5" thickBot="1">
      <c r="A51" s="1161" t="s">
        <v>1188</v>
      </c>
      <c r="B51" s="1062">
        <v>17044</v>
      </c>
      <c r="C51" s="1063">
        <v>2</v>
      </c>
      <c r="D51" s="1064">
        <v>52</v>
      </c>
      <c r="E51" s="1064">
        <v>2082</v>
      </c>
      <c r="F51" s="1064">
        <v>1</v>
      </c>
      <c r="G51" s="1064">
        <v>1</v>
      </c>
      <c r="H51" s="1064">
        <v>364</v>
      </c>
      <c r="I51" s="1064">
        <v>277</v>
      </c>
      <c r="J51" s="1064">
        <v>16</v>
      </c>
      <c r="K51" s="1064">
        <v>2078</v>
      </c>
      <c r="L51" s="1064">
        <v>5022</v>
      </c>
      <c r="M51" s="1064">
        <v>262</v>
      </c>
      <c r="N51" s="1064">
        <v>10</v>
      </c>
      <c r="O51" s="1064">
        <v>19</v>
      </c>
      <c r="P51" s="1064">
        <v>1727</v>
      </c>
      <c r="Q51" s="1064">
        <v>46</v>
      </c>
      <c r="R51" s="1064">
        <v>1</v>
      </c>
      <c r="S51" s="1064">
        <v>86</v>
      </c>
      <c r="T51" s="1064">
        <v>14</v>
      </c>
      <c r="U51" s="1064">
        <v>3115</v>
      </c>
      <c r="V51" s="1064">
        <v>20</v>
      </c>
      <c r="W51" s="1064">
        <v>37</v>
      </c>
      <c r="X51" s="1064">
        <v>11</v>
      </c>
      <c r="Y51" s="1064">
        <v>73</v>
      </c>
      <c r="Z51" s="1064">
        <v>1513</v>
      </c>
      <c r="AA51" s="1064">
        <v>215</v>
      </c>
      <c r="AB51" s="1162">
        <v>355</v>
      </c>
    </row>
    <row r="52" spans="1:28" ht="12.7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1:28" ht="12.7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</row>
    <row r="54" spans="1:28" ht="12.7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</row>
    <row r="55" spans="1:28" ht="12.75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</row>
    <row r="56" spans="1:28" ht="12.75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</row>
    <row r="57" spans="1:28" ht="12.7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</row>
    <row r="58" spans="1:28" ht="12.7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</row>
    <row r="59" spans="1:28" ht="12.7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</row>
    <row r="60" spans="1:28" ht="12.7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</row>
    <row r="61" spans="1:28" ht="12.7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</row>
    <row r="62" spans="1:28" ht="12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</row>
    <row r="63" spans="1:28" ht="12.75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</row>
    <row r="64" spans="1:28" ht="12.75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</row>
    <row r="65" spans="1:28" ht="12.75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</row>
  </sheetData>
  <sheetProtection/>
  <mergeCells count="58">
    <mergeCell ref="Y3:Y4"/>
    <mergeCell ref="X3:X4"/>
    <mergeCell ref="U7:V7"/>
    <mergeCell ref="H6:I6"/>
    <mergeCell ref="N3:N4"/>
    <mergeCell ref="H3:I3"/>
    <mergeCell ref="S7:T7"/>
    <mergeCell ref="O3:O4"/>
    <mergeCell ref="F3:F4"/>
    <mergeCell ref="U3:V3"/>
    <mergeCell ref="H7:I7"/>
    <mergeCell ref="G3:G4"/>
    <mergeCell ref="S6:T6"/>
    <mergeCell ref="U6:V6"/>
    <mergeCell ref="J3:J4"/>
    <mergeCell ref="K3:L3"/>
    <mergeCell ref="P3:Q3"/>
    <mergeCell ref="M3:M4"/>
    <mergeCell ref="X30:X31"/>
    <mergeCell ref="A2:A5"/>
    <mergeCell ref="B2:B4"/>
    <mergeCell ref="C2:AB2"/>
    <mergeCell ref="Z3:Z4"/>
    <mergeCell ref="R3:R4"/>
    <mergeCell ref="S3:T3"/>
    <mergeCell ref="C3:C4"/>
    <mergeCell ref="D3:D4"/>
    <mergeCell ref="AA3:AA4"/>
    <mergeCell ref="C30:C31"/>
    <mergeCell ref="Z30:Z31"/>
    <mergeCell ref="E3:E4"/>
    <mergeCell ref="AA30:AA31"/>
    <mergeCell ref="N30:N31"/>
    <mergeCell ref="AB3:AB4"/>
    <mergeCell ref="W3:W4"/>
    <mergeCell ref="AB30:AB31"/>
    <mergeCell ref="Y30:Y31"/>
    <mergeCell ref="W30:W31"/>
    <mergeCell ref="R30:R31"/>
    <mergeCell ref="S30:T30"/>
    <mergeCell ref="J30:J31"/>
    <mergeCell ref="C29:AB29"/>
    <mergeCell ref="A29:A32"/>
    <mergeCell ref="B29:B31"/>
    <mergeCell ref="D30:D31"/>
    <mergeCell ref="E30:E31"/>
    <mergeCell ref="F30:F31"/>
    <mergeCell ref="G30:G31"/>
    <mergeCell ref="A27:AB27"/>
    <mergeCell ref="K30:L30"/>
    <mergeCell ref="M30:M31"/>
    <mergeCell ref="H33:I33"/>
    <mergeCell ref="S33:T33"/>
    <mergeCell ref="U33:V33"/>
    <mergeCell ref="U30:V30"/>
    <mergeCell ref="O30:O31"/>
    <mergeCell ref="H30:I30"/>
    <mergeCell ref="P30:Q30"/>
  </mergeCells>
  <printOptions/>
  <pageMargins left="0.75" right="0.75" top="1" bottom="1" header="0.5" footer="0.5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8"/>
  <sheetViews>
    <sheetView zoomScale="115" zoomScaleNormal="115" zoomScalePageLayoutView="0" workbookViewId="0" topLeftCell="A37">
      <selection activeCell="L69" sqref="L69"/>
    </sheetView>
  </sheetViews>
  <sheetFormatPr defaultColWidth="9.00390625" defaultRowHeight="12.75"/>
  <cols>
    <col min="1" max="1" width="36.625" style="167" customWidth="1"/>
    <col min="2" max="3" width="8.00390625" style="167" hidden="1" customWidth="1"/>
    <col min="4" max="11" width="7.375" style="167" hidden="1" customWidth="1"/>
    <col min="12" max="22" width="7.375" style="167" customWidth="1"/>
    <col min="23" max="23" width="3.75390625" style="167" customWidth="1"/>
    <col min="24" max="24" width="6.00390625" style="167" customWidth="1"/>
    <col min="25" max="25" width="4.25390625" style="167" customWidth="1"/>
    <col min="26" max="26" width="5.125" style="167" customWidth="1"/>
    <col min="27" max="27" width="4.25390625" style="167" customWidth="1"/>
    <col min="28" max="28" width="4.625" style="167" customWidth="1"/>
    <col min="29" max="29" width="3.875" style="167" customWidth="1"/>
    <col min="30" max="30" width="5.125" style="167" customWidth="1"/>
    <col min="31" max="16384" width="9.125" style="158" customWidth="1"/>
  </cols>
  <sheetData>
    <row r="1" spans="1:30" ht="12.75" hidden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</row>
    <row r="2" spans="1:30" ht="12.75" hidden="1">
      <c r="A2" s="1203" t="s">
        <v>1196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Q2" s="1203"/>
      <c r="R2" s="1203"/>
      <c r="S2" s="1203"/>
      <c r="T2" s="1203"/>
      <c r="U2" s="1203"/>
      <c r="V2" s="1203"/>
      <c r="W2" s="158"/>
      <c r="X2" s="158"/>
      <c r="Y2" s="158"/>
      <c r="Z2" s="158"/>
      <c r="AA2" s="158"/>
      <c r="AB2" s="158"/>
      <c r="AC2" s="158"/>
      <c r="AD2" s="158"/>
    </row>
    <row r="3" spans="1:30" ht="13.5" hidden="1" thickBot="1">
      <c r="A3" s="16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69"/>
      <c r="AB3" s="158"/>
      <c r="AC3" s="158"/>
      <c r="AD3" s="158"/>
    </row>
    <row r="4" spans="1:30" ht="18.75" customHeight="1" hidden="1" thickBot="1">
      <c r="A4" s="1444" t="s">
        <v>157</v>
      </c>
      <c r="B4" s="1447" t="s">
        <v>125</v>
      </c>
      <c r="C4" s="1448"/>
      <c r="D4" s="1448"/>
      <c r="E4" s="1448"/>
      <c r="F4" s="1448"/>
      <c r="G4" s="1448"/>
      <c r="H4" s="1448"/>
      <c r="I4" s="1448"/>
      <c r="J4" s="1448"/>
      <c r="K4" s="1448"/>
      <c r="L4" s="1448"/>
      <c r="M4" s="1448"/>
      <c r="N4" s="1448"/>
      <c r="O4" s="1448"/>
      <c r="P4" s="1448"/>
      <c r="Q4" s="1448"/>
      <c r="R4" s="1448"/>
      <c r="S4" s="1448"/>
      <c r="T4" s="1448"/>
      <c r="U4" s="1448"/>
      <c r="V4" s="1449"/>
      <c r="W4" s="158"/>
      <c r="X4" s="158"/>
      <c r="Y4" s="158"/>
      <c r="Z4" s="158"/>
      <c r="AA4" s="158"/>
      <c r="AB4" s="158"/>
      <c r="AC4" s="158"/>
      <c r="AD4" s="158"/>
    </row>
    <row r="5" spans="1:31" ht="16.5" customHeight="1" hidden="1" thickBot="1">
      <c r="A5" s="1445"/>
      <c r="B5" s="728" t="s">
        <v>659</v>
      </c>
      <c r="C5" s="729" t="s">
        <v>660</v>
      </c>
      <c r="D5" s="730" t="s">
        <v>661</v>
      </c>
      <c r="E5" s="731" t="s">
        <v>662</v>
      </c>
      <c r="F5" s="732" t="s">
        <v>112</v>
      </c>
      <c r="G5" s="727" t="s">
        <v>120</v>
      </c>
      <c r="H5" s="727" t="s">
        <v>207</v>
      </c>
      <c r="I5" s="727" t="s">
        <v>687</v>
      </c>
      <c r="J5" s="727" t="s">
        <v>100</v>
      </c>
      <c r="K5" s="727" t="s">
        <v>16</v>
      </c>
      <c r="L5" s="727" t="s">
        <v>28</v>
      </c>
      <c r="M5" s="727" t="s">
        <v>843</v>
      </c>
      <c r="N5" s="727" t="s">
        <v>1125</v>
      </c>
      <c r="O5" s="727" t="s">
        <v>1132</v>
      </c>
      <c r="P5" s="727" t="s">
        <v>1147</v>
      </c>
      <c r="Q5" s="727" t="s">
        <v>1151</v>
      </c>
      <c r="R5" s="727" t="s">
        <v>1157</v>
      </c>
      <c r="S5" s="727" t="s">
        <v>1168</v>
      </c>
      <c r="T5" s="727" t="s">
        <v>1182</v>
      </c>
      <c r="U5" s="347" t="s">
        <v>1188</v>
      </c>
      <c r="V5" s="1123" t="s">
        <v>433</v>
      </c>
      <c r="W5"/>
      <c r="X5"/>
      <c r="Y5"/>
      <c r="Z5"/>
      <c r="AA5"/>
      <c r="AB5"/>
      <c r="AC5"/>
      <c r="AD5"/>
      <c r="AE5"/>
    </row>
    <row r="6" spans="1:31" ht="12.75" hidden="1">
      <c r="A6" s="870" t="s">
        <v>158</v>
      </c>
      <c r="B6" s="535">
        <v>3308</v>
      </c>
      <c r="C6" s="175">
        <v>6102</v>
      </c>
      <c r="D6" s="500">
        <v>13527</v>
      </c>
      <c r="E6" s="506">
        <v>4317</v>
      </c>
      <c r="F6" s="503">
        <v>2960</v>
      </c>
      <c r="G6" s="176">
        <v>3012</v>
      </c>
      <c r="H6" s="880">
        <v>3452</v>
      </c>
      <c r="I6" s="880">
        <v>3922</v>
      </c>
      <c r="J6" s="880">
        <v>5122</v>
      </c>
      <c r="K6" s="880">
        <v>3070</v>
      </c>
      <c r="L6" s="880">
        <v>2326</v>
      </c>
      <c r="M6" s="880">
        <v>2236</v>
      </c>
      <c r="N6" s="880">
        <v>2358</v>
      </c>
      <c r="O6" s="881">
        <v>2552</v>
      </c>
      <c r="P6" s="880">
        <v>2425</v>
      </c>
      <c r="Q6" s="880">
        <v>2126</v>
      </c>
      <c r="R6" s="880">
        <v>1863</v>
      </c>
      <c r="S6" s="880">
        <v>1295</v>
      </c>
      <c r="T6" s="880">
        <v>1486</v>
      </c>
      <c r="U6" s="882">
        <v>1487</v>
      </c>
      <c r="V6" s="1122">
        <f aca="true" t="shared" si="0" ref="V6:V30">AVERAGE(L6:U6)</f>
        <v>2015.4</v>
      </c>
      <c r="W6" s="357"/>
      <c r="X6"/>
      <c r="Y6"/>
      <c r="Z6"/>
      <c r="AA6"/>
      <c r="AB6"/>
      <c r="AC6"/>
      <c r="AD6"/>
      <c r="AE6"/>
    </row>
    <row r="7" spans="1:31" ht="12.75" hidden="1">
      <c r="A7" s="871" t="s">
        <v>159</v>
      </c>
      <c r="B7" s="536">
        <v>153</v>
      </c>
      <c r="C7" s="178">
        <v>312</v>
      </c>
      <c r="D7" s="182">
        <v>83</v>
      </c>
      <c r="E7" s="502">
        <v>99</v>
      </c>
      <c r="F7" s="504">
        <v>80</v>
      </c>
      <c r="G7" s="180">
        <v>110</v>
      </c>
      <c r="H7" s="883">
        <v>80</v>
      </c>
      <c r="I7" s="883">
        <v>69</v>
      </c>
      <c r="J7" s="883">
        <v>58</v>
      </c>
      <c r="K7" s="883">
        <v>171</v>
      </c>
      <c r="L7" s="883">
        <v>81</v>
      </c>
      <c r="M7" s="883">
        <v>97</v>
      </c>
      <c r="N7" s="883">
        <v>53</v>
      </c>
      <c r="O7" s="884">
        <v>54</v>
      </c>
      <c r="P7" s="883">
        <v>67</v>
      </c>
      <c r="Q7" s="883">
        <v>31</v>
      </c>
      <c r="R7" s="883">
        <v>32</v>
      </c>
      <c r="S7" s="883">
        <v>38</v>
      </c>
      <c r="T7" s="883">
        <v>26</v>
      </c>
      <c r="U7" s="885">
        <v>52</v>
      </c>
      <c r="V7" s="1120">
        <f t="shared" si="0"/>
        <v>53.1</v>
      </c>
      <c r="W7"/>
      <c r="X7"/>
      <c r="Y7"/>
      <c r="Z7"/>
      <c r="AA7"/>
      <c r="AB7"/>
      <c r="AC7"/>
      <c r="AD7"/>
      <c r="AE7"/>
    </row>
    <row r="8" spans="1:31" ht="12.75" hidden="1">
      <c r="A8" s="871" t="s">
        <v>160</v>
      </c>
      <c r="B8" s="537"/>
      <c r="C8" s="181"/>
      <c r="D8" s="182">
        <v>547</v>
      </c>
      <c r="E8" s="177">
        <v>712</v>
      </c>
      <c r="F8" s="512">
        <v>680</v>
      </c>
      <c r="G8" s="182">
        <v>878</v>
      </c>
      <c r="H8" s="884">
        <v>904</v>
      </c>
      <c r="I8" s="884">
        <v>1213</v>
      </c>
      <c r="J8" s="884">
        <v>1125</v>
      </c>
      <c r="K8" s="884">
        <v>734</v>
      </c>
      <c r="L8" s="884">
        <v>1046</v>
      </c>
      <c r="M8" s="884">
        <v>1350</v>
      </c>
      <c r="N8" s="884">
        <v>1061</v>
      </c>
      <c r="O8" s="884">
        <v>1104</v>
      </c>
      <c r="P8" s="884">
        <v>1070</v>
      </c>
      <c r="Q8" s="884">
        <v>1276</v>
      </c>
      <c r="R8" s="884">
        <v>863</v>
      </c>
      <c r="S8" s="884">
        <v>828</v>
      </c>
      <c r="T8" s="884">
        <v>323</v>
      </c>
      <c r="U8" s="886">
        <v>586</v>
      </c>
      <c r="V8" s="1120">
        <f t="shared" si="0"/>
        <v>950.7</v>
      </c>
      <c r="W8"/>
      <c r="X8"/>
      <c r="Y8"/>
      <c r="Z8"/>
      <c r="AA8"/>
      <c r="AB8"/>
      <c r="AC8"/>
      <c r="AD8"/>
      <c r="AE8"/>
    </row>
    <row r="9" spans="1:31" ht="12.75" hidden="1">
      <c r="A9" s="872" t="s">
        <v>1128</v>
      </c>
      <c r="B9" s="536">
        <v>181</v>
      </c>
      <c r="C9" s="183">
        <v>158</v>
      </c>
      <c r="D9" s="182">
        <v>122</v>
      </c>
      <c r="E9" s="501">
        <v>84</v>
      </c>
      <c r="F9" s="513">
        <v>100</v>
      </c>
      <c r="G9" s="184">
        <v>120</v>
      </c>
      <c r="H9" s="887">
        <v>92</v>
      </c>
      <c r="I9" s="887">
        <v>93</v>
      </c>
      <c r="J9" s="887">
        <v>68</v>
      </c>
      <c r="K9" s="887">
        <v>91</v>
      </c>
      <c r="L9" s="887">
        <v>79</v>
      </c>
      <c r="M9" s="887">
        <v>77</v>
      </c>
      <c r="N9" s="887">
        <v>66</v>
      </c>
      <c r="O9" s="884">
        <v>51</v>
      </c>
      <c r="P9" s="883">
        <v>78</v>
      </c>
      <c r="Q9" s="883">
        <v>44</v>
      </c>
      <c r="R9" s="883">
        <v>63</v>
      </c>
      <c r="S9" s="883">
        <v>63</v>
      </c>
      <c r="T9" s="883">
        <v>66</v>
      </c>
      <c r="U9" s="885">
        <v>89</v>
      </c>
      <c r="V9" s="1120">
        <f t="shared" si="0"/>
        <v>67.6</v>
      </c>
      <c r="W9"/>
      <c r="X9"/>
      <c r="Y9"/>
      <c r="Z9"/>
      <c r="AA9"/>
      <c r="AB9"/>
      <c r="AC9"/>
      <c r="AD9"/>
      <c r="AE9"/>
    </row>
    <row r="10" spans="1:31" ht="12.75" hidden="1">
      <c r="A10" s="871" t="s">
        <v>1116</v>
      </c>
      <c r="B10" s="538" t="s">
        <v>161</v>
      </c>
      <c r="C10" s="185" t="s">
        <v>161</v>
      </c>
      <c r="D10" s="182">
        <v>59</v>
      </c>
      <c r="E10" s="177">
        <v>49</v>
      </c>
      <c r="F10" s="512">
        <v>45</v>
      </c>
      <c r="G10" s="182">
        <v>41</v>
      </c>
      <c r="H10" s="884">
        <v>32</v>
      </c>
      <c r="I10" s="884">
        <v>26</v>
      </c>
      <c r="J10" s="884">
        <v>38</v>
      </c>
      <c r="K10" s="884">
        <v>27</v>
      </c>
      <c r="L10" s="884">
        <v>14</v>
      </c>
      <c r="M10" s="884">
        <v>18</v>
      </c>
      <c r="N10" s="884">
        <v>21</v>
      </c>
      <c r="O10" s="884">
        <v>20</v>
      </c>
      <c r="P10" s="884">
        <v>14</v>
      </c>
      <c r="Q10" s="884">
        <v>19</v>
      </c>
      <c r="R10" s="884">
        <v>4</v>
      </c>
      <c r="S10" s="884">
        <v>10</v>
      </c>
      <c r="T10" s="884">
        <v>26</v>
      </c>
      <c r="U10" s="886">
        <v>8</v>
      </c>
      <c r="V10" s="1120">
        <f t="shared" si="0"/>
        <v>15.4</v>
      </c>
      <c r="W10"/>
      <c r="X10"/>
      <c r="Y10"/>
      <c r="Z10"/>
      <c r="AA10"/>
      <c r="AB10"/>
      <c r="AC10"/>
      <c r="AD10"/>
      <c r="AE10"/>
    </row>
    <row r="11" spans="1:31" ht="12.75" hidden="1">
      <c r="A11" s="871" t="s">
        <v>162</v>
      </c>
      <c r="B11" s="536">
        <v>2102</v>
      </c>
      <c r="C11" s="183">
        <v>4341</v>
      </c>
      <c r="D11" s="182">
        <v>4607</v>
      </c>
      <c r="E11" s="501">
        <v>5178</v>
      </c>
      <c r="F11" s="513">
        <v>5494</v>
      </c>
      <c r="G11" s="184">
        <v>5191</v>
      </c>
      <c r="H11" s="887">
        <v>4596</v>
      </c>
      <c r="I11" s="887">
        <v>4315</v>
      </c>
      <c r="J11" s="887">
        <v>2313</v>
      </c>
      <c r="K11" s="887">
        <v>2195</v>
      </c>
      <c r="L11" s="887">
        <v>2594</v>
      </c>
      <c r="M11" s="887">
        <v>5546</v>
      </c>
      <c r="N11" s="887">
        <v>7292</v>
      </c>
      <c r="O11" s="884">
        <v>6709</v>
      </c>
      <c r="P11" s="883">
        <v>8722</v>
      </c>
      <c r="Q11" s="883">
        <v>9190</v>
      </c>
      <c r="R11" s="883">
        <v>8903</v>
      </c>
      <c r="S11" s="883">
        <v>8314</v>
      </c>
      <c r="T11" s="883">
        <v>6563</v>
      </c>
      <c r="U11" s="885">
        <v>6597</v>
      </c>
      <c r="V11" s="1120">
        <f t="shared" si="0"/>
        <v>7043</v>
      </c>
      <c r="W11"/>
      <c r="X11"/>
      <c r="Y11"/>
      <c r="Z11"/>
      <c r="AA11"/>
      <c r="AB11"/>
      <c r="AC11"/>
      <c r="AD11"/>
      <c r="AE11"/>
    </row>
    <row r="12" spans="1:31" ht="12.75" hidden="1">
      <c r="A12" s="871" t="s">
        <v>163</v>
      </c>
      <c r="B12" s="536">
        <v>37428</v>
      </c>
      <c r="C12" s="179">
        <v>15903</v>
      </c>
      <c r="D12" s="182">
        <v>16168</v>
      </c>
      <c r="E12" s="177">
        <v>14578</v>
      </c>
      <c r="F12" s="512">
        <v>13938</v>
      </c>
      <c r="G12" s="182">
        <v>13840</v>
      </c>
      <c r="H12" s="884">
        <v>10294</v>
      </c>
      <c r="I12" s="884">
        <v>10286</v>
      </c>
      <c r="J12" s="884">
        <v>11108</v>
      </c>
      <c r="K12" s="884">
        <v>12331</v>
      </c>
      <c r="L12" s="884">
        <v>12159</v>
      </c>
      <c r="M12" s="884">
        <v>12112</v>
      </c>
      <c r="N12" s="884">
        <v>12240</v>
      </c>
      <c r="O12" s="884">
        <v>12376</v>
      </c>
      <c r="P12" s="884">
        <v>16231</v>
      </c>
      <c r="Q12" s="884">
        <v>12344</v>
      </c>
      <c r="R12" s="884">
        <v>11438</v>
      </c>
      <c r="S12" s="884">
        <v>9781</v>
      </c>
      <c r="T12" s="884">
        <v>9809</v>
      </c>
      <c r="U12" s="886">
        <v>9030</v>
      </c>
      <c r="V12" s="1120">
        <f t="shared" si="0"/>
        <v>11752</v>
      </c>
      <c r="W12"/>
      <c r="X12"/>
      <c r="Y12"/>
      <c r="Z12"/>
      <c r="AA12"/>
      <c r="AB12"/>
      <c r="AC12"/>
      <c r="AD12"/>
      <c r="AE12"/>
    </row>
    <row r="13" spans="1:31" ht="12.75" hidden="1">
      <c r="A13" s="873" t="s">
        <v>1129</v>
      </c>
      <c r="B13" s="536">
        <v>10625</v>
      </c>
      <c r="C13" s="183">
        <v>5604</v>
      </c>
      <c r="D13" s="182">
        <v>5215</v>
      </c>
      <c r="E13" s="501">
        <v>6002</v>
      </c>
      <c r="F13" s="513">
        <v>4975</v>
      </c>
      <c r="G13" s="184">
        <v>4380</v>
      </c>
      <c r="H13" s="887">
        <v>3127</v>
      </c>
      <c r="I13" s="887">
        <v>3458</v>
      </c>
      <c r="J13" s="887">
        <v>3387</v>
      </c>
      <c r="K13" s="887">
        <v>3747</v>
      </c>
      <c r="L13" s="887">
        <v>3651</v>
      </c>
      <c r="M13" s="887">
        <v>3840</v>
      </c>
      <c r="N13" s="887">
        <v>4013</v>
      </c>
      <c r="O13" s="884">
        <v>4990</v>
      </c>
      <c r="P13" s="883">
        <v>5820</v>
      </c>
      <c r="Q13" s="883">
        <v>5718</v>
      </c>
      <c r="R13" s="883">
        <v>3940</v>
      </c>
      <c r="S13" s="883">
        <v>3381</v>
      </c>
      <c r="T13" s="883">
        <v>2982</v>
      </c>
      <c r="U13" s="885">
        <v>3122</v>
      </c>
      <c r="V13" s="1120">
        <f t="shared" si="0"/>
        <v>4145.7</v>
      </c>
      <c r="W13"/>
      <c r="X13"/>
      <c r="Y13"/>
      <c r="Z13"/>
      <c r="AA13"/>
      <c r="AB13"/>
      <c r="AC13"/>
      <c r="AD13"/>
      <c r="AE13"/>
    </row>
    <row r="14" spans="1:31" ht="12.75" hidden="1">
      <c r="A14" s="871" t="s">
        <v>164</v>
      </c>
      <c r="B14" s="536">
        <v>6732</v>
      </c>
      <c r="C14" s="179">
        <v>5049</v>
      </c>
      <c r="D14" s="182">
        <v>7511</v>
      </c>
      <c r="E14" s="177">
        <v>9057</v>
      </c>
      <c r="F14" s="512">
        <v>9859</v>
      </c>
      <c r="G14" s="182">
        <v>9497</v>
      </c>
      <c r="H14" s="884">
        <v>8281</v>
      </c>
      <c r="I14" s="884">
        <v>7746</v>
      </c>
      <c r="J14" s="884">
        <v>6738</v>
      </c>
      <c r="K14" s="884">
        <v>7703</v>
      </c>
      <c r="L14" s="884">
        <v>6681</v>
      </c>
      <c r="M14" s="884">
        <v>5103</v>
      </c>
      <c r="N14" s="884">
        <v>4317</v>
      </c>
      <c r="O14" s="884">
        <v>4661</v>
      </c>
      <c r="P14" s="883">
        <v>4779</v>
      </c>
      <c r="Q14" s="883">
        <v>5096</v>
      </c>
      <c r="R14" s="883">
        <v>5533</v>
      </c>
      <c r="S14" s="883">
        <v>6999</v>
      </c>
      <c r="T14" s="883">
        <v>4632</v>
      </c>
      <c r="U14" s="885">
        <v>5400</v>
      </c>
      <c r="V14" s="1120">
        <f t="shared" si="0"/>
        <v>5320.1</v>
      </c>
      <c r="W14"/>
      <c r="X14"/>
      <c r="Y14"/>
      <c r="Z14"/>
      <c r="AA14"/>
      <c r="AB14"/>
      <c r="AC14"/>
      <c r="AD14"/>
      <c r="AE14"/>
    </row>
    <row r="15" spans="1:31" ht="12.75" hidden="1">
      <c r="A15" s="874" t="s">
        <v>165</v>
      </c>
      <c r="B15" s="536">
        <v>7405</v>
      </c>
      <c r="C15" s="183">
        <v>6528</v>
      </c>
      <c r="D15" s="182">
        <v>1779</v>
      </c>
      <c r="E15" s="501">
        <v>1896</v>
      </c>
      <c r="F15" s="513">
        <v>1512</v>
      </c>
      <c r="G15" s="184">
        <v>1634</v>
      </c>
      <c r="H15" s="887">
        <v>1559</v>
      </c>
      <c r="I15" s="887">
        <v>1417</v>
      </c>
      <c r="J15" s="887">
        <v>1557</v>
      </c>
      <c r="K15" s="887">
        <v>1262</v>
      </c>
      <c r="L15" s="887">
        <v>1115</v>
      </c>
      <c r="M15" s="887">
        <v>1460</v>
      </c>
      <c r="N15" s="887">
        <v>2372</v>
      </c>
      <c r="O15" s="884">
        <v>2622</v>
      </c>
      <c r="P15" s="883">
        <v>3284</v>
      </c>
      <c r="Q15" s="883">
        <v>3184</v>
      </c>
      <c r="R15" s="883">
        <v>2872</v>
      </c>
      <c r="S15" s="883">
        <v>3393</v>
      </c>
      <c r="T15" s="883">
        <v>2061</v>
      </c>
      <c r="U15" s="885">
        <v>2593</v>
      </c>
      <c r="V15" s="1120">
        <f t="shared" si="0"/>
        <v>2495.6</v>
      </c>
      <c r="W15"/>
      <c r="X15"/>
      <c r="Y15"/>
      <c r="Z15"/>
      <c r="AA15"/>
      <c r="AB15"/>
      <c r="AC15"/>
      <c r="AD15"/>
      <c r="AE15"/>
    </row>
    <row r="16" spans="1:31" ht="12.75" hidden="1">
      <c r="A16" s="874" t="s">
        <v>166</v>
      </c>
      <c r="B16" s="536">
        <v>1178</v>
      </c>
      <c r="C16" s="179">
        <v>938</v>
      </c>
      <c r="D16" s="182">
        <v>463</v>
      </c>
      <c r="E16" s="177">
        <v>445</v>
      </c>
      <c r="F16" s="512">
        <v>568</v>
      </c>
      <c r="G16" s="182">
        <v>590</v>
      </c>
      <c r="H16" s="884">
        <v>1005</v>
      </c>
      <c r="I16" s="884">
        <v>1400</v>
      </c>
      <c r="J16" s="884">
        <v>1526</v>
      </c>
      <c r="K16" s="884">
        <v>1530</v>
      </c>
      <c r="L16" s="884">
        <v>1914</v>
      </c>
      <c r="M16" s="884">
        <v>1086</v>
      </c>
      <c r="N16" s="884">
        <v>348</v>
      </c>
      <c r="O16" s="884">
        <v>343</v>
      </c>
      <c r="P16" s="883">
        <v>158</v>
      </c>
      <c r="Q16" s="883">
        <v>182</v>
      </c>
      <c r="R16" s="883">
        <v>97</v>
      </c>
      <c r="S16" s="883">
        <v>85</v>
      </c>
      <c r="T16" s="883">
        <v>58</v>
      </c>
      <c r="U16" s="885">
        <v>52</v>
      </c>
      <c r="V16" s="1120">
        <f t="shared" si="0"/>
        <v>432.3</v>
      </c>
      <c r="W16"/>
      <c r="X16"/>
      <c r="Y16"/>
      <c r="Z16"/>
      <c r="AA16"/>
      <c r="AB16"/>
      <c r="AC16"/>
      <c r="AD16"/>
      <c r="AE16"/>
    </row>
    <row r="17" spans="1:31" ht="12.75" hidden="1">
      <c r="A17" s="871" t="s">
        <v>167</v>
      </c>
      <c r="B17" s="536">
        <v>969</v>
      </c>
      <c r="C17" s="183">
        <v>747</v>
      </c>
      <c r="D17" s="182">
        <v>614</v>
      </c>
      <c r="E17" s="501">
        <v>765</v>
      </c>
      <c r="F17" s="513">
        <v>606</v>
      </c>
      <c r="G17" s="184">
        <v>894</v>
      </c>
      <c r="H17" s="887">
        <v>719</v>
      </c>
      <c r="I17" s="887">
        <v>739</v>
      </c>
      <c r="J17" s="887">
        <v>433</v>
      </c>
      <c r="K17" s="887">
        <v>882</v>
      </c>
      <c r="L17" s="887">
        <v>1389</v>
      </c>
      <c r="M17" s="887">
        <v>397</v>
      </c>
      <c r="N17" s="887">
        <v>270</v>
      </c>
      <c r="O17" s="884">
        <v>349</v>
      </c>
      <c r="P17" s="884">
        <v>271</v>
      </c>
      <c r="Q17" s="884">
        <v>574</v>
      </c>
      <c r="R17" s="884">
        <v>223</v>
      </c>
      <c r="S17" s="884">
        <v>476</v>
      </c>
      <c r="T17" s="884">
        <v>317</v>
      </c>
      <c r="U17" s="886">
        <v>381</v>
      </c>
      <c r="V17" s="1120">
        <f t="shared" si="0"/>
        <v>464.7</v>
      </c>
      <c r="W17"/>
      <c r="X17"/>
      <c r="Y17"/>
      <c r="Z17"/>
      <c r="AA17"/>
      <c r="AB17"/>
      <c r="AC17"/>
      <c r="AD17"/>
      <c r="AE17"/>
    </row>
    <row r="18" spans="1:31" ht="12.75" hidden="1">
      <c r="A18" s="871" t="s">
        <v>1112</v>
      </c>
      <c r="B18" s="539" t="s">
        <v>161</v>
      </c>
      <c r="C18" s="185" t="s">
        <v>161</v>
      </c>
      <c r="D18" s="182">
        <v>53</v>
      </c>
      <c r="E18" s="177">
        <v>10</v>
      </c>
      <c r="F18" s="512">
        <v>6</v>
      </c>
      <c r="G18" s="182">
        <v>16</v>
      </c>
      <c r="H18" s="884">
        <v>3</v>
      </c>
      <c r="I18" s="884">
        <v>0</v>
      </c>
      <c r="J18" s="884">
        <v>2</v>
      </c>
      <c r="K18" s="884">
        <v>4</v>
      </c>
      <c r="L18" s="884"/>
      <c r="M18" s="884">
        <v>0</v>
      </c>
      <c r="N18" s="884"/>
      <c r="O18" s="884">
        <v>3</v>
      </c>
      <c r="P18" s="883">
        <v>0</v>
      </c>
      <c r="Q18" s="883"/>
      <c r="R18" s="883"/>
      <c r="S18" s="883">
        <v>2</v>
      </c>
      <c r="T18" s="883">
        <v>2</v>
      </c>
      <c r="U18" s="885">
        <v>7</v>
      </c>
      <c r="V18" s="1120">
        <f t="shared" si="0"/>
        <v>2.3333333333333335</v>
      </c>
      <c r="W18"/>
      <c r="X18"/>
      <c r="Y18"/>
      <c r="Z18"/>
      <c r="AA18"/>
      <c r="AB18"/>
      <c r="AC18"/>
      <c r="AD18"/>
      <c r="AE18"/>
    </row>
    <row r="19" spans="1:31" ht="12.75" hidden="1">
      <c r="A19" s="871" t="s">
        <v>168</v>
      </c>
      <c r="B19" s="536">
        <v>30</v>
      </c>
      <c r="C19" s="183">
        <v>45</v>
      </c>
      <c r="D19" s="182">
        <v>55</v>
      </c>
      <c r="E19" s="501">
        <v>4</v>
      </c>
      <c r="F19" s="513">
        <v>8</v>
      </c>
      <c r="G19" s="184">
        <v>21</v>
      </c>
      <c r="H19" s="887">
        <v>9</v>
      </c>
      <c r="I19" s="887">
        <v>12</v>
      </c>
      <c r="J19" s="887">
        <v>5</v>
      </c>
      <c r="K19" s="887">
        <v>3</v>
      </c>
      <c r="L19" s="887">
        <v>6</v>
      </c>
      <c r="M19" s="887">
        <v>1</v>
      </c>
      <c r="N19" s="887">
        <v>7</v>
      </c>
      <c r="O19" s="884">
        <v>1</v>
      </c>
      <c r="P19" s="883">
        <v>0</v>
      </c>
      <c r="Q19" s="883">
        <v>2</v>
      </c>
      <c r="R19" s="883"/>
      <c r="S19" s="883"/>
      <c r="T19" s="883">
        <v>0</v>
      </c>
      <c r="U19" s="885">
        <v>3</v>
      </c>
      <c r="V19" s="1120">
        <f t="shared" si="0"/>
        <v>2.5</v>
      </c>
      <c r="W19"/>
      <c r="X19"/>
      <c r="Y19"/>
      <c r="Z19"/>
      <c r="AA19"/>
      <c r="AB19"/>
      <c r="AC19"/>
      <c r="AD19"/>
      <c r="AE19"/>
    </row>
    <row r="20" spans="1:31" ht="12.75" hidden="1">
      <c r="A20" s="873" t="s">
        <v>1130</v>
      </c>
      <c r="B20" s="536">
        <v>2604</v>
      </c>
      <c r="C20" s="179">
        <v>1064</v>
      </c>
      <c r="D20" s="182">
        <v>907</v>
      </c>
      <c r="E20" s="177">
        <v>619</v>
      </c>
      <c r="F20" s="512">
        <v>672</v>
      </c>
      <c r="G20" s="182">
        <v>469</v>
      </c>
      <c r="H20" s="884">
        <v>390</v>
      </c>
      <c r="I20" s="884">
        <v>485</v>
      </c>
      <c r="J20" s="884">
        <v>331</v>
      </c>
      <c r="K20" s="884">
        <v>484</v>
      </c>
      <c r="L20" s="884">
        <v>423</v>
      </c>
      <c r="M20" s="884">
        <v>450</v>
      </c>
      <c r="N20" s="884">
        <v>776</v>
      </c>
      <c r="O20" s="884">
        <v>511</v>
      </c>
      <c r="P20" s="883">
        <v>432</v>
      </c>
      <c r="Q20" s="883">
        <v>166</v>
      </c>
      <c r="R20" s="883">
        <v>115</v>
      </c>
      <c r="S20" s="883">
        <v>337</v>
      </c>
      <c r="T20" s="883">
        <v>113</v>
      </c>
      <c r="U20" s="885">
        <v>124</v>
      </c>
      <c r="V20" s="1120">
        <f t="shared" si="0"/>
        <v>344.7</v>
      </c>
      <c r="W20"/>
      <c r="X20"/>
      <c r="Y20"/>
      <c r="Z20"/>
      <c r="AA20"/>
      <c r="AB20"/>
      <c r="AC20"/>
      <c r="AD20"/>
      <c r="AE20"/>
    </row>
    <row r="21" spans="1:31" ht="12.75" hidden="1">
      <c r="A21" s="873" t="s">
        <v>169</v>
      </c>
      <c r="B21" s="536">
        <v>6241</v>
      </c>
      <c r="C21" s="178">
        <v>7360</v>
      </c>
      <c r="D21" s="182">
        <v>279</v>
      </c>
      <c r="E21" s="502">
        <v>182</v>
      </c>
      <c r="F21" s="504">
        <v>325</v>
      </c>
      <c r="G21" s="180">
        <v>211</v>
      </c>
      <c r="H21" s="857" t="s">
        <v>156</v>
      </c>
      <c r="I21" s="857" t="s">
        <v>156</v>
      </c>
      <c r="J21" s="857" t="s">
        <v>156</v>
      </c>
      <c r="K21" s="857" t="s">
        <v>156</v>
      </c>
      <c r="L21" s="857" t="s">
        <v>156</v>
      </c>
      <c r="M21" s="857" t="s">
        <v>156</v>
      </c>
      <c r="N21" s="857" t="s">
        <v>156</v>
      </c>
      <c r="O21" s="857" t="s">
        <v>156</v>
      </c>
      <c r="P21" s="897" t="s">
        <v>156</v>
      </c>
      <c r="Q21" s="857" t="s">
        <v>156</v>
      </c>
      <c r="R21" s="857" t="s">
        <v>156</v>
      </c>
      <c r="S21" s="857"/>
      <c r="T21" s="857">
        <v>7704</v>
      </c>
      <c r="U21" s="726">
        <v>7602</v>
      </c>
      <c r="V21" s="1120">
        <f t="shared" si="0"/>
        <v>7653</v>
      </c>
      <c r="W21"/>
      <c r="X21"/>
      <c r="Y21" s="15"/>
      <c r="Z21" s="15"/>
      <c r="AA21"/>
      <c r="AB21"/>
      <c r="AC21"/>
      <c r="AD21"/>
      <c r="AE21"/>
    </row>
    <row r="22" spans="1:31" ht="12.75" hidden="1">
      <c r="A22" s="875" t="s">
        <v>170</v>
      </c>
      <c r="B22" s="539"/>
      <c r="C22" s="185"/>
      <c r="D22" s="182">
        <v>9574</v>
      </c>
      <c r="E22" s="177">
        <v>11658</v>
      </c>
      <c r="F22" s="512">
        <v>12941</v>
      </c>
      <c r="G22" s="182">
        <v>13673</v>
      </c>
      <c r="H22" s="884">
        <v>13140</v>
      </c>
      <c r="I22" s="884">
        <v>14265</v>
      </c>
      <c r="J22" s="884">
        <v>14129</v>
      </c>
      <c r="K22" s="884">
        <v>15015</v>
      </c>
      <c r="L22" s="884">
        <v>14874</v>
      </c>
      <c r="M22" s="884">
        <v>14335</v>
      </c>
      <c r="N22" s="884">
        <v>13067</v>
      </c>
      <c r="O22" s="884">
        <v>12255</v>
      </c>
      <c r="P22" s="883">
        <v>10592</v>
      </c>
      <c r="Q22" s="883">
        <v>10344</v>
      </c>
      <c r="R22" s="883">
        <v>9396</v>
      </c>
      <c r="S22" s="883">
        <v>8346</v>
      </c>
      <c r="T22" s="883">
        <v>18</v>
      </c>
      <c r="U22" s="885">
        <v>73</v>
      </c>
      <c r="V22" s="1120">
        <f t="shared" si="0"/>
        <v>9330</v>
      </c>
      <c r="W22"/>
      <c r="X22"/>
      <c r="Y22" s="15"/>
      <c r="Z22" s="15"/>
      <c r="AA22"/>
      <c r="AB22"/>
      <c r="AC22"/>
      <c r="AD22"/>
      <c r="AE22"/>
    </row>
    <row r="23" spans="1:31" ht="12.75" hidden="1">
      <c r="A23" s="874" t="s">
        <v>171</v>
      </c>
      <c r="B23" s="539"/>
      <c r="C23" s="185"/>
      <c r="D23" s="182">
        <v>231</v>
      </c>
      <c r="E23" s="515">
        <v>330</v>
      </c>
      <c r="F23" s="514">
        <v>247</v>
      </c>
      <c r="G23" s="186">
        <v>504</v>
      </c>
      <c r="H23" s="888">
        <v>267</v>
      </c>
      <c r="I23" s="888">
        <v>201</v>
      </c>
      <c r="J23" s="888">
        <v>258</v>
      </c>
      <c r="K23" s="888">
        <v>303</v>
      </c>
      <c r="L23" s="888">
        <v>219</v>
      </c>
      <c r="M23" s="888">
        <v>184</v>
      </c>
      <c r="N23" s="888">
        <v>170</v>
      </c>
      <c r="O23" s="884">
        <v>112</v>
      </c>
      <c r="P23" s="883">
        <v>45</v>
      </c>
      <c r="Q23" s="883">
        <v>94</v>
      </c>
      <c r="R23" s="883">
        <v>83</v>
      </c>
      <c r="S23" s="883">
        <v>63</v>
      </c>
      <c r="T23" s="883">
        <v>2923</v>
      </c>
      <c r="U23" s="885">
        <v>2456</v>
      </c>
      <c r="V23" s="1120">
        <f t="shared" si="0"/>
        <v>634.9</v>
      </c>
      <c r="W23"/>
      <c r="X23"/>
      <c r="Y23"/>
      <c r="Z23"/>
      <c r="AA23"/>
      <c r="AB23"/>
      <c r="AC23"/>
      <c r="AD23"/>
      <c r="AE23"/>
    </row>
    <row r="24" spans="1:31" ht="12.75" hidden="1">
      <c r="A24" s="876" t="s">
        <v>17</v>
      </c>
      <c r="B24" s="539" t="s">
        <v>161</v>
      </c>
      <c r="C24" s="185" t="s">
        <v>161</v>
      </c>
      <c r="D24" s="182">
        <v>13416</v>
      </c>
      <c r="E24" s="177">
        <v>13136</v>
      </c>
      <c r="F24" s="512">
        <v>15177</v>
      </c>
      <c r="G24" s="182">
        <v>15772</v>
      </c>
      <c r="H24" s="884">
        <v>11751</v>
      </c>
      <c r="I24" s="884">
        <v>8776</v>
      </c>
      <c r="J24" s="884">
        <v>6500</v>
      </c>
      <c r="K24" s="884">
        <v>7521</v>
      </c>
      <c r="L24" s="884">
        <v>6472</v>
      </c>
      <c r="M24" s="884">
        <v>5926</v>
      </c>
      <c r="N24" s="884">
        <v>4266</v>
      </c>
      <c r="O24" s="884">
        <v>4226</v>
      </c>
      <c r="P24" s="883">
        <v>3859</v>
      </c>
      <c r="Q24" s="883">
        <v>2843</v>
      </c>
      <c r="R24" s="883">
        <v>2591</v>
      </c>
      <c r="S24" s="883">
        <v>1969</v>
      </c>
      <c r="T24" s="883">
        <v>158</v>
      </c>
      <c r="U24" s="885">
        <v>159</v>
      </c>
      <c r="V24" s="1120">
        <f t="shared" si="0"/>
        <v>3246.9</v>
      </c>
      <c r="W24"/>
      <c r="X24"/>
      <c r="Y24"/>
      <c r="Z24"/>
      <c r="AA24"/>
      <c r="AB24"/>
      <c r="AC24"/>
      <c r="AD24"/>
      <c r="AE24"/>
    </row>
    <row r="25" spans="1:31" ht="12.75" hidden="1">
      <c r="A25" s="874" t="s">
        <v>1113</v>
      </c>
      <c r="B25" s="539" t="s">
        <v>161</v>
      </c>
      <c r="C25" s="185" t="s">
        <v>161</v>
      </c>
      <c r="D25" s="182">
        <v>1419</v>
      </c>
      <c r="E25" s="501">
        <v>1562</v>
      </c>
      <c r="F25" s="513">
        <v>1555</v>
      </c>
      <c r="G25" s="184">
        <v>1538</v>
      </c>
      <c r="H25" s="887">
        <v>1157</v>
      </c>
      <c r="I25" s="887">
        <v>1232</v>
      </c>
      <c r="J25" s="887">
        <v>1080</v>
      </c>
      <c r="K25" s="887">
        <v>1192</v>
      </c>
      <c r="L25" s="887">
        <v>893</v>
      </c>
      <c r="M25" s="887">
        <v>770</v>
      </c>
      <c r="N25" s="887">
        <v>790</v>
      </c>
      <c r="O25" s="884">
        <v>332</v>
      </c>
      <c r="P25" s="883">
        <v>279</v>
      </c>
      <c r="Q25" s="883">
        <v>180</v>
      </c>
      <c r="R25" s="883">
        <v>173</v>
      </c>
      <c r="S25" s="883">
        <v>763</v>
      </c>
      <c r="T25" s="883">
        <v>1541</v>
      </c>
      <c r="U25" s="885">
        <v>2043</v>
      </c>
      <c r="V25" s="1120">
        <f t="shared" si="0"/>
        <v>776.4</v>
      </c>
      <c r="W25"/>
      <c r="X25"/>
      <c r="Y25"/>
      <c r="Z25"/>
      <c r="AA25"/>
      <c r="AB25"/>
      <c r="AC25"/>
      <c r="AD25"/>
      <c r="AE25"/>
    </row>
    <row r="26" spans="1:31" ht="12.75" hidden="1">
      <c r="A26" s="874" t="s">
        <v>1114</v>
      </c>
      <c r="B26" s="539" t="s">
        <v>161</v>
      </c>
      <c r="C26" s="185" t="s">
        <v>161</v>
      </c>
      <c r="D26" s="182">
        <v>1515</v>
      </c>
      <c r="E26" s="177">
        <v>1587</v>
      </c>
      <c r="F26" s="512">
        <v>1706</v>
      </c>
      <c r="G26" s="182">
        <v>2092</v>
      </c>
      <c r="H26" s="884">
        <v>1508</v>
      </c>
      <c r="I26" s="884">
        <v>1832</v>
      </c>
      <c r="J26" s="884">
        <v>2230</v>
      </c>
      <c r="K26" s="884">
        <v>2605</v>
      </c>
      <c r="L26" s="884">
        <v>2627</v>
      </c>
      <c r="M26" s="884">
        <v>3452</v>
      </c>
      <c r="N26" s="884">
        <v>4098</v>
      </c>
      <c r="O26" s="884">
        <v>3920</v>
      </c>
      <c r="P26" s="883">
        <v>3179</v>
      </c>
      <c r="Q26" s="883">
        <v>2250</v>
      </c>
      <c r="R26" s="883">
        <v>1805</v>
      </c>
      <c r="S26" s="883">
        <v>1332</v>
      </c>
      <c r="T26" s="883">
        <v>130</v>
      </c>
      <c r="U26" s="885">
        <v>149</v>
      </c>
      <c r="V26" s="1120">
        <f t="shared" si="0"/>
        <v>2294.2</v>
      </c>
      <c r="W26"/>
      <c r="X26"/>
      <c r="Y26"/>
      <c r="Z26"/>
      <c r="AA26"/>
      <c r="AB26"/>
      <c r="AC26"/>
      <c r="AD26"/>
      <c r="AE26"/>
    </row>
    <row r="27" spans="1:31" ht="12.75" hidden="1">
      <c r="A27" s="877" t="s">
        <v>18</v>
      </c>
      <c r="B27" s="539" t="s">
        <v>161</v>
      </c>
      <c r="C27" s="185" t="s">
        <v>161</v>
      </c>
      <c r="D27" s="182">
        <v>441</v>
      </c>
      <c r="E27" s="515">
        <v>345</v>
      </c>
      <c r="F27" s="514">
        <v>409</v>
      </c>
      <c r="G27" s="186">
        <v>321</v>
      </c>
      <c r="H27" s="888">
        <v>216</v>
      </c>
      <c r="I27" s="888">
        <v>226</v>
      </c>
      <c r="J27" s="888">
        <v>115</v>
      </c>
      <c r="K27" s="888">
        <v>169</v>
      </c>
      <c r="L27" s="888">
        <v>202</v>
      </c>
      <c r="M27" s="888">
        <v>326</v>
      </c>
      <c r="N27" s="888">
        <v>376</v>
      </c>
      <c r="O27" s="884">
        <v>302</v>
      </c>
      <c r="P27" s="883">
        <v>266</v>
      </c>
      <c r="Q27" s="883">
        <v>228</v>
      </c>
      <c r="R27" s="883">
        <v>161</v>
      </c>
      <c r="S27" s="883">
        <v>138</v>
      </c>
      <c r="T27" s="883">
        <v>551</v>
      </c>
      <c r="U27" s="885">
        <v>662</v>
      </c>
      <c r="V27" s="1120">
        <f t="shared" si="0"/>
        <v>321.2</v>
      </c>
      <c r="W27"/>
      <c r="X27"/>
      <c r="Y27"/>
      <c r="Z27"/>
      <c r="AA27"/>
      <c r="AB27"/>
      <c r="AC27"/>
      <c r="AD27"/>
      <c r="AE27"/>
    </row>
    <row r="28" spans="1:31" ht="12.75" hidden="1">
      <c r="A28" s="874" t="s">
        <v>1115</v>
      </c>
      <c r="B28" s="539" t="s">
        <v>161</v>
      </c>
      <c r="C28" s="185" t="s">
        <v>161</v>
      </c>
      <c r="D28" s="182">
        <v>1129</v>
      </c>
      <c r="E28" s="515">
        <v>1092</v>
      </c>
      <c r="F28" s="514">
        <v>979</v>
      </c>
      <c r="G28" s="186">
        <v>939</v>
      </c>
      <c r="H28" s="888">
        <v>628</v>
      </c>
      <c r="I28" s="888">
        <v>742</v>
      </c>
      <c r="J28" s="888">
        <v>645</v>
      </c>
      <c r="K28" s="888">
        <v>783</v>
      </c>
      <c r="L28" s="888">
        <v>810</v>
      </c>
      <c r="M28" s="888">
        <v>809</v>
      </c>
      <c r="N28" s="888">
        <v>652</v>
      </c>
      <c r="O28" s="884">
        <v>628</v>
      </c>
      <c r="P28" s="883">
        <v>610</v>
      </c>
      <c r="Q28" s="883">
        <v>457</v>
      </c>
      <c r="R28" s="883">
        <v>373</v>
      </c>
      <c r="S28" s="883">
        <v>428</v>
      </c>
      <c r="T28" s="883">
        <v>0</v>
      </c>
      <c r="U28" s="885">
        <v>5</v>
      </c>
      <c r="V28" s="1120">
        <f t="shared" si="0"/>
        <v>477.2</v>
      </c>
      <c r="W28"/>
      <c r="X28"/>
      <c r="Y28"/>
      <c r="Z28"/>
      <c r="AA28"/>
      <c r="AB28"/>
      <c r="AC28"/>
      <c r="AD28"/>
      <c r="AE28"/>
    </row>
    <row r="29" spans="1:31" ht="13.5" hidden="1" thickBot="1">
      <c r="A29" s="878" t="s">
        <v>172</v>
      </c>
      <c r="B29" s="540">
        <v>20177</v>
      </c>
      <c r="C29" s="187">
        <v>18567</v>
      </c>
      <c r="D29" s="497">
        <v>3649</v>
      </c>
      <c r="E29" s="515">
        <v>1558</v>
      </c>
      <c r="F29" s="514">
        <v>1763</v>
      </c>
      <c r="G29" s="186">
        <v>2047</v>
      </c>
      <c r="H29" s="888">
        <v>2387</v>
      </c>
      <c r="I29" s="888">
        <v>3004</v>
      </c>
      <c r="J29" s="888">
        <v>4668</v>
      </c>
      <c r="K29" s="888">
        <v>4779</v>
      </c>
      <c r="L29" s="888">
        <v>6843</v>
      </c>
      <c r="M29" s="888">
        <v>6862</v>
      </c>
      <c r="N29" s="888">
        <v>6062</v>
      </c>
      <c r="O29" s="889">
        <v>7096</v>
      </c>
      <c r="P29" s="889">
        <v>7774</v>
      </c>
      <c r="Q29" s="889">
        <v>6987</v>
      </c>
      <c r="R29" s="889">
        <v>6564</v>
      </c>
      <c r="S29" s="889">
        <v>6155</v>
      </c>
      <c r="T29" s="889">
        <v>6751</v>
      </c>
      <c r="U29" s="890">
        <v>13638</v>
      </c>
      <c r="V29" s="1121">
        <f t="shared" si="0"/>
        <v>7473.2</v>
      </c>
      <c r="W29"/>
      <c r="X29"/>
      <c r="Y29"/>
      <c r="Z29"/>
      <c r="AA29"/>
      <c r="AB29"/>
      <c r="AC29"/>
      <c r="AD29"/>
      <c r="AE29"/>
    </row>
    <row r="30" spans="1:31" ht="13.5" hidden="1" thickBot="1">
      <c r="A30" s="879" t="s">
        <v>84</v>
      </c>
      <c r="B30" s="541">
        <v>99133</v>
      </c>
      <c r="C30" s="189">
        <v>72718</v>
      </c>
      <c r="D30" s="190">
        <v>83363</v>
      </c>
      <c r="E30" s="188">
        <v>75265</v>
      </c>
      <c r="F30" s="505">
        <v>76605</v>
      </c>
      <c r="G30" s="190">
        <f>SUM(G6:G29)</f>
        <v>77790</v>
      </c>
      <c r="H30" s="891">
        <f>SUM(H6:H29)</f>
        <v>65597</v>
      </c>
      <c r="I30" s="891">
        <f>SUM(I6:I29)</f>
        <v>65459</v>
      </c>
      <c r="J30" s="891">
        <f>SUM(J6:J29)</f>
        <v>63436</v>
      </c>
      <c r="K30" s="891">
        <f>SUM(K6:K29)</f>
        <v>66601</v>
      </c>
      <c r="L30" s="891">
        <v>66418</v>
      </c>
      <c r="M30" s="891">
        <f>SUM(M6:M29)</f>
        <v>66437</v>
      </c>
      <c r="N30" s="891">
        <f>SUM(N6:N29)</f>
        <v>64675</v>
      </c>
      <c r="O30" s="891">
        <f>SUM(O6:O29)</f>
        <v>65217</v>
      </c>
      <c r="P30" s="891">
        <v>69955</v>
      </c>
      <c r="Q30" s="891">
        <v>63335</v>
      </c>
      <c r="R30" s="891">
        <v>57092</v>
      </c>
      <c r="S30" s="891">
        <f>SUM(S6:S29)</f>
        <v>54196</v>
      </c>
      <c r="T30" s="891">
        <f>SUM(T6:T29)</f>
        <v>48240</v>
      </c>
      <c r="U30" s="891">
        <f>SUM(U6:U29)</f>
        <v>56318</v>
      </c>
      <c r="V30" s="1124">
        <f t="shared" si="0"/>
        <v>61188.3</v>
      </c>
      <c r="W30"/>
      <c r="X30"/>
      <c r="Y30"/>
      <c r="Z30"/>
      <c r="AA30"/>
      <c r="AB30"/>
      <c r="AC30"/>
      <c r="AD30"/>
      <c r="AE30"/>
    </row>
    <row r="31" spans="1:31" ht="12.75" hidden="1">
      <c r="A31" s="158"/>
      <c r="B31" s="174"/>
      <c r="C31" s="174"/>
      <c r="D31" s="174"/>
      <c r="E31" s="174"/>
      <c r="F31" s="174"/>
      <c r="G31" s="174"/>
      <c r="H31" s="174"/>
      <c r="I31" s="158"/>
      <c r="J31" s="158"/>
      <c r="K31" s="158"/>
      <c r="L31" s="158"/>
      <c r="M31" s="158"/>
      <c r="N31" s="158"/>
      <c r="O31" s="158"/>
      <c r="P31" s="315"/>
      <c r="Q31" s="315"/>
      <c r="R31" s="315"/>
      <c r="S31" s="315"/>
      <c r="T31" s="315"/>
      <c r="U31" s="315"/>
      <c r="V31"/>
      <c r="W31"/>
      <c r="X31"/>
      <c r="Y31"/>
      <c r="Z31"/>
      <c r="AA31"/>
      <c r="AB31"/>
      <c r="AC31"/>
      <c r="AD31"/>
      <c r="AE31"/>
    </row>
    <row r="32" spans="1:30" ht="12.75" hidden="1">
      <c r="A32" s="191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978"/>
      <c r="Q32" s="158"/>
      <c r="R32" s="158"/>
      <c r="S32" s="158"/>
      <c r="T32" s="158"/>
      <c r="U32" s="158"/>
      <c r="V32"/>
      <c r="W32"/>
      <c r="X32"/>
      <c r="Y32"/>
      <c r="Z32"/>
      <c r="AA32"/>
      <c r="AB32"/>
      <c r="AC32"/>
      <c r="AD32"/>
    </row>
    <row r="33" spans="1:30" ht="12.75" hidden="1">
      <c r="A33" s="192"/>
      <c r="B33" s="192"/>
      <c r="C33" s="192"/>
      <c r="D33" s="192"/>
      <c r="E33" s="192"/>
      <c r="F33" s="192"/>
      <c r="G33" s="192"/>
      <c r="H33" s="192"/>
      <c r="I33" s="980"/>
      <c r="J33" s="980"/>
      <c r="K33" s="980"/>
      <c r="L33" s="980"/>
      <c r="M33" s="980"/>
      <c r="N33" s="980"/>
      <c r="O33" s="980"/>
      <c r="P33" s="979"/>
      <c r="Q33" s="315"/>
      <c r="R33" s="315"/>
      <c r="S33" s="315"/>
      <c r="T33" s="315"/>
      <c r="U33" s="315"/>
      <c r="V33" s="158"/>
      <c r="W33" s="158"/>
      <c r="X33" s="158"/>
      <c r="Y33" s="158"/>
      <c r="Z33" s="158"/>
      <c r="AA33" s="158"/>
      <c r="AB33" s="158"/>
      <c r="AC33" s="158"/>
      <c r="AD33" s="158"/>
    </row>
    <row r="34" spans="1:30" ht="12.75">
      <c r="A34" s="191"/>
      <c r="B34" s="192"/>
      <c r="C34" s="174"/>
      <c r="D34" s="174"/>
      <c r="E34" s="174"/>
      <c r="F34" s="174"/>
      <c r="G34" s="174"/>
      <c r="H34" s="174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</row>
    <row r="35" spans="1:30" ht="12.75">
      <c r="A35" s="158"/>
      <c r="B35" s="174"/>
      <c r="C35" s="174"/>
      <c r="D35" s="174"/>
      <c r="E35" s="174"/>
      <c r="F35" s="174"/>
      <c r="G35" s="174"/>
      <c r="H35" s="174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315"/>
      <c r="AB35" s="158"/>
      <c r="AC35" s="158"/>
      <c r="AD35" s="158"/>
    </row>
    <row r="36" spans="1:30" ht="12.75">
      <c r="A36" s="158"/>
      <c r="B36" s="174"/>
      <c r="C36" s="174"/>
      <c r="D36" s="174"/>
      <c r="E36" s="174"/>
      <c r="F36" s="174"/>
      <c r="G36" s="174"/>
      <c r="H36" s="174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315"/>
      <c r="W36" s="158"/>
      <c r="X36" s="158"/>
      <c r="Y36" s="158"/>
      <c r="Z36" s="158"/>
      <c r="AA36" s="158"/>
      <c r="AB36" s="158"/>
      <c r="AC36" s="158"/>
      <c r="AD36" s="158"/>
    </row>
    <row r="37" spans="1:30" ht="12.75">
      <c r="A37" s="1446" t="s">
        <v>1205</v>
      </c>
      <c r="B37" s="1446"/>
      <c r="C37" s="1446"/>
      <c r="D37" s="1446"/>
      <c r="E37" s="1446"/>
      <c r="F37" s="1446"/>
      <c r="G37" s="1446"/>
      <c r="H37" s="1446"/>
      <c r="I37" s="1446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</row>
    <row r="38" spans="1:30" ht="13.5" thickBot="1">
      <c r="A38" s="16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69"/>
      <c r="AB38" s="158"/>
      <c r="AC38" s="158"/>
      <c r="AD38" s="158"/>
    </row>
    <row r="39" spans="1:30" ht="18.75" customHeight="1" thickBot="1">
      <c r="A39" s="1442" t="s">
        <v>305</v>
      </c>
      <c r="B39" s="1447" t="s">
        <v>306</v>
      </c>
      <c r="C39" s="1448"/>
      <c r="D39" s="1448"/>
      <c r="E39" s="1448"/>
      <c r="F39" s="1448"/>
      <c r="G39" s="1448"/>
      <c r="H39" s="1448"/>
      <c r="I39" s="1448"/>
      <c r="J39" s="1448"/>
      <c r="K39" s="1448"/>
      <c r="L39" s="1448"/>
      <c r="M39" s="1448"/>
      <c r="N39" s="1448"/>
      <c r="O39" s="1448"/>
      <c r="P39" s="1448"/>
      <c r="Q39" s="1448"/>
      <c r="R39" s="1448"/>
      <c r="S39" s="1448"/>
      <c r="T39" s="1448"/>
      <c r="U39" s="1448"/>
      <c r="V39" s="1450"/>
      <c r="W39" s="281">
        <f>UPPER(C37)</f>
      </c>
      <c r="X39" s="158"/>
      <c r="Y39" s="158"/>
      <c r="Z39" s="158"/>
      <c r="AA39" s="158"/>
      <c r="AB39" s="158"/>
      <c r="AC39" s="158"/>
      <c r="AD39" s="158"/>
    </row>
    <row r="40" spans="1:30" ht="16.5" customHeight="1" thickBot="1">
      <c r="A40" s="1443"/>
      <c r="B40" s="170" t="s">
        <v>659</v>
      </c>
      <c r="C40" s="171" t="s">
        <v>660</v>
      </c>
      <c r="D40" s="172" t="s">
        <v>661</v>
      </c>
      <c r="E40" s="173" t="s">
        <v>662</v>
      </c>
      <c r="F40" s="173" t="s">
        <v>112</v>
      </c>
      <c r="G40" s="173" t="s">
        <v>120</v>
      </c>
      <c r="H40" s="727" t="s">
        <v>207</v>
      </c>
      <c r="I40" s="727" t="s">
        <v>687</v>
      </c>
      <c r="J40" s="727" t="s">
        <v>100</v>
      </c>
      <c r="K40" s="727" t="s">
        <v>16</v>
      </c>
      <c r="L40" s="727" t="s">
        <v>28</v>
      </c>
      <c r="M40" s="727" t="s">
        <v>843</v>
      </c>
      <c r="N40" s="727" t="s">
        <v>1125</v>
      </c>
      <c r="O40" s="727" t="s">
        <v>1132</v>
      </c>
      <c r="P40" s="729" t="s">
        <v>1147</v>
      </c>
      <c r="Q40" s="727" t="s">
        <v>1151</v>
      </c>
      <c r="R40" s="727" t="s">
        <v>1157</v>
      </c>
      <c r="S40" s="727" t="s">
        <v>1168</v>
      </c>
      <c r="T40" s="727" t="s">
        <v>1182</v>
      </c>
      <c r="U40" s="347" t="s">
        <v>1188</v>
      </c>
      <c r="V40" s="1123" t="s">
        <v>361</v>
      </c>
      <c r="W40" s="158"/>
      <c r="X40" s="158"/>
      <c r="Y40" s="158"/>
      <c r="Z40" s="158"/>
      <c r="AA40" s="158"/>
      <c r="AB40" s="174"/>
      <c r="AC40" s="158"/>
      <c r="AD40" s="158"/>
    </row>
    <row r="41" spans="1:30" ht="12.75">
      <c r="A41" s="892" t="s">
        <v>307</v>
      </c>
      <c r="B41" s="836">
        <f aca="true" t="shared" si="1" ref="B41:N41">B6</f>
        <v>3308</v>
      </c>
      <c r="C41" s="837">
        <f t="shared" si="1"/>
        <v>6102</v>
      </c>
      <c r="D41" s="838">
        <f t="shared" si="1"/>
        <v>13527</v>
      </c>
      <c r="E41" s="839">
        <f t="shared" si="1"/>
        <v>4317</v>
      </c>
      <c r="F41" s="840">
        <f t="shared" si="1"/>
        <v>2960</v>
      </c>
      <c r="G41" s="840">
        <f t="shared" si="1"/>
        <v>3012</v>
      </c>
      <c r="H41" s="858">
        <f t="shared" si="1"/>
        <v>3452</v>
      </c>
      <c r="I41" s="858">
        <f t="shared" si="1"/>
        <v>3922</v>
      </c>
      <c r="J41" s="858">
        <f t="shared" si="1"/>
        <v>5122</v>
      </c>
      <c r="K41" s="858">
        <f t="shared" si="1"/>
        <v>3070</v>
      </c>
      <c r="L41" s="858">
        <f t="shared" si="1"/>
        <v>2326</v>
      </c>
      <c r="M41" s="859">
        <f t="shared" si="1"/>
        <v>2236</v>
      </c>
      <c r="N41" s="858">
        <f t="shared" si="1"/>
        <v>2358</v>
      </c>
      <c r="O41" s="858">
        <v>2552</v>
      </c>
      <c r="P41" s="898">
        <v>2425</v>
      </c>
      <c r="Q41" s="858">
        <v>2126</v>
      </c>
      <c r="R41" s="858">
        <v>1863</v>
      </c>
      <c r="S41" s="858">
        <f aca="true" t="shared" si="2" ref="S41:U65">S6</f>
        <v>1295</v>
      </c>
      <c r="T41" s="858">
        <f t="shared" si="2"/>
        <v>1486</v>
      </c>
      <c r="U41" s="860">
        <f t="shared" si="2"/>
        <v>1487</v>
      </c>
      <c r="V41" s="1122">
        <f aca="true" t="shared" si="3" ref="V41:V65">AVERAGE(L41:U41)</f>
        <v>2015.4</v>
      </c>
      <c r="W41" s="158"/>
      <c r="X41" s="158"/>
      <c r="Y41" s="158"/>
      <c r="Z41" s="158"/>
      <c r="AA41" s="158"/>
      <c r="AB41" s="158"/>
      <c r="AC41" s="158"/>
      <c r="AD41" s="158"/>
    </row>
    <row r="42" spans="1:30" ht="12.75">
      <c r="A42" s="893" t="s">
        <v>308</v>
      </c>
      <c r="B42" s="841">
        <f aca="true" t="shared" si="4" ref="B42:N42">B7</f>
        <v>153</v>
      </c>
      <c r="C42" s="842">
        <f t="shared" si="4"/>
        <v>312</v>
      </c>
      <c r="D42" s="843">
        <f t="shared" si="4"/>
        <v>83</v>
      </c>
      <c r="E42" s="844">
        <f t="shared" si="4"/>
        <v>99</v>
      </c>
      <c r="F42" s="845">
        <f t="shared" si="4"/>
        <v>80</v>
      </c>
      <c r="G42" s="845">
        <f t="shared" si="4"/>
        <v>110</v>
      </c>
      <c r="H42" s="861">
        <f t="shared" si="4"/>
        <v>80</v>
      </c>
      <c r="I42" s="861">
        <f t="shared" si="4"/>
        <v>69</v>
      </c>
      <c r="J42" s="861">
        <f t="shared" si="4"/>
        <v>58</v>
      </c>
      <c r="K42" s="861">
        <f t="shared" si="4"/>
        <v>171</v>
      </c>
      <c r="L42" s="862">
        <f t="shared" si="4"/>
        <v>81</v>
      </c>
      <c r="M42" s="859">
        <f t="shared" si="4"/>
        <v>97</v>
      </c>
      <c r="N42" s="861">
        <f t="shared" si="4"/>
        <v>53</v>
      </c>
      <c r="O42" s="861">
        <v>54</v>
      </c>
      <c r="P42" s="862">
        <v>67</v>
      </c>
      <c r="Q42" s="861">
        <v>31</v>
      </c>
      <c r="R42" s="861">
        <v>32</v>
      </c>
      <c r="S42" s="861">
        <f t="shared" si="2"/>
        <v>38</v>
      </c>
      <c r="T42" s="861">
        <f t="shared" si="2"/>
        <v>26</v>
      </c>
      <c r="U42" s="863">
        <f t="shared" si="2"/>
        <v>52</v>
      </c>
      <c r="V42" s="1120">
        <f t="shared" si="3"/>
        <v>53.1</v>
      </c>
      <c r="W42" s="158"/>
      <c r="X42" s="158"/>
      <c r="Y42" s="158"/>
      <c r="Z42" s="158"/>
      <c r="AA42" s="158"/>
      <c r="AB42" s="158"/>
      <c r="AC42" s="158"/>
      <c r="AD42" s="158"/>
    </row>
    <row r="43" spans="1:30" ht="12.75">
      <c r="A43" s="893" t="s">
        <v>309</v>
      </c>
      <c r="B43" s="841">
        <f aca="true" t="shared" si="5" ref="B43:N43">B8</f>
        <v>0</v>
      </c>
      <c r="C43" s="846">
        <f t="shared" si="5"/>
        <v>0</v>
      </c>
      <c r="D43" s="843">
        <f t="shared" si="5"/>
        <v>547</v>
      </c>
      <c r="E43" s="844">
        <f t="shared" si="5"/>
        <v>712</v>
      </c>
      <c r="F43" s="845">
        <f t="shared" si="5"/>
        <v>680</v>
      </c>
      <c r="G43" s="845">
        <f t="shared" si="5"/>
        <v>878</v>
      </c>
      <c r="H43" s="861">
        <f t="shared" si="5"/>
        <v>904</v>
      </c>
      <c r="I43" s="861">
        <f t="shared" si="5"/>
        <v>1213</v>
      </c>
      <c r="J43" s="861">
        <f t="shared" si="5"/>
        <v>1125</v>
      </c>
      <c r="K43" s="861">
        <f t="shared" si="5"/>
        <v>734</v>
      </c>
      <c r="L43" s="862">
        <f t="shared" si="5"/>
        <v>1046</v>
      </c>
      <c r="M43" s="859">
        <f t="shared" si="5"/>
        <v>1350</v>
      </c>
      <c r="N43" s="861">
        <f t="shared" si="5"/>
        <v>1061</v>
      </c>
      <c r="O43" s="861">
        <v>1104</v>
      </c>
      <c r="P43" s="862">
        <v>1070</v>
      </c>
      <c r="Q43" s="861">
        <v>1276</v>
      </c>
      <c r="R43" s="861">
        <v>863</v>
      </c>
      <c r="S43" s="861">
        <f t="shared" si="2"/>
        <v>828</v>
      </c>
      <c r="T43" s="861">
        <f t="shared" si="2"/>
        <v>323</v>
      </c>
      <c r="U43" s="863">
        <f t="shared" si="2"/>
        <v>586</v>
      </c>
      <c r="V43" s="1120">
        <f t="shared" si="3"/>
        <v>950.7</v>
      </c>
      <c r="W43" s="158"/>
      <c r="X43" s="158"/>
      <c r="Y43" s="158"/>
      <c r="Z43" s="158"/>
      <c r="AA43" s="158"/>
      <c r="AB43" s="158"/>
      <c r="AC43" s="158"/>
      <c r="AD43" s="158"/>
    </row>
    <row r="44" spans="1:30" ht="12.75">
      <c r="A44" s="893" t="s">
        <v>310</v>
      </c>
      <c r="B44" s="841">
        <f aca="true" t="shared" si="6" ref="B44:N44">B9</f>
        <v>181</v>
      </c>
      <c r="C44" s="847">
        <f t="shared" si="6"/>
        <v>158</v>
      </c>
      <c r="D44" s="843">
        <f t="shared" si="6"/>
        <v>122</v>
      </c>
      <c r="E44" s="844">
        <f t="shared" si="6"/>
        <v>84</v>
      </c>
      <c r="F44" s="845">
        <f t="shared" si="6"/>
        <v>100</v>
      </c>
      <c r="G44" s="845">
        <f t="shared" si="6"/>
        <v>120</v>
      </c>
      <c r="H44" s="861">
        <f t="shared" si="6"/>
        <v>92</v>
      </c>
      <c r="I44" s="861">
        <f t="shared" si="6"/>
        <v>93</v>
      </c>
      <c r="J44" s="861">
        <f t="shared" si="6"/>
        <v>68</v>
      </c>
      <c r="K44" s="861">
        <f t="shared" si="6"/>
        <v>91</v>
      </c>
      <c r="L44" s="862">
        <f t="shared" si="6"/>
        <v>79</v>
      </c>
      <c r="M44" s="859">
        <f t="shared" si="6"/>
        <v>77</v>
      </c>
      <c r="N44" s="861">
        <f t="shared" si="6"/>
        <v>66</v>
      </c>
      <c r="O44" s="861">
        <v>51</v>
      </c>
      <c r="P44" s="862">
        <v>78</v>
      </c>
      <c r="Q44" s="861">
        <v>44</v>
      </c>
      <c r="R44" s="861">
        <v>63</v>
      </c>
      <c r="S44" s="861">
        <f t="shared" si="2"/>
        <v>63</v>
      </c>
      <c r="T44" s="861">
        <f t="shared" si="2"/>
        <v>66</v>
      </c>
      <c r="U44" s="863">
        <f t="shared" si="2"/>
        <v>89</v>
      </c>
      <c r="V44" s="1120">
        <f t="shared" si="3"/>
        <v>67.6</v>
      </c>
      <c r="W44" s="158"/>
      <c r="X44" s="158"/>
      <c r="Y44" s="158"/>
      <c r="Z44" s="158"/>
      <c r="AA44" s="158"/>
      <c r="AB44" s="158"/>
      <c r="AC44" s="158"/>
      <c r="AD44" s="158"/>
    </row>
    <row r="45" spans="1:30" ht="12.75">
      <c r="A45" s="893" t="s">
        <v>24</v>
      </c>
      <c r="B45" s="848" t="str">
        <f aca="true" t="shared" si="7" ref="B45:N45">B10</f>
        <v>...</v>
      </c>
      <c r="C45" s="849" t="str">
        <f t="shared" si="7"/>
        <v>...</v>
      </c>
      <c r="D45" s="843">
        <f t="shared" si="7"/>
        <v>59</v>
      </c>
      <c r="E45" s="844">
        <f t="shared" si="7"/>
        <v>49</v>
      </c>
      <c r="F45" s="845">
        <f t="shared" si="7"/>
        <v>45</v>
      </c>
      <c r="G45" s="845">
        <f t="shared" si="7"/>
        <v>41</v>
      </c>
      <c r="H45" s="861">
        <f t="shared" si="7"/>
        <v>32</v>
      </c>
      <c r="I45" s="861">
        <f t="shared" si="7"/>
        <v>26</v>
      </c>
      <c r="J45" s="861">
        <f t="shared" si="7"/>
        <v>38</v>
      </c>
      <c r="K45" s="861">
        <f t="shared" si="7"/>
        <v>27</v>
      </c>
      <c r="L45" s="862">
        <f t="shared" si="7"/>
        <v>14</v>
      </c>
      <c r="M45" s="859">
        <f t="shared" si="7"/>
        <v>18</v>
      </c>
      <c r="N45" s="861">
        <f t="shared" si="7"/>
        <v>21</v>
      </c>
      <c r="O45" s="861">
        <v>20</v>
      </c>
      <c r="P45" s="862">
        <v>14</v>
      </c>
      <c r="Q45" s="861">
        <v>19</v>
      </c>
      <c r="R45" s="861">
        <v>4</v>
      </c>
      <c r="S45" s="861">
        <f t="shared" si="2"/>
        <v>10</v>
      </c>
      <c r="T45" s="861">
        <f t="shared" si="2"/>
        <v>26</v>
      </c>
      <c r="U45" s="863">
        <f t="shared" si="2"/>
        <v>8</v>
      </c>
      <c r="V45" s="1120">
        <f t="shared" si="3"/>
        <v>15.4</v>
      </c>
      <c r="W45" s="158"/>
      <c r="X45" s="158"/>
      <c r="Y45" s="158"/>
      <c r="Z45" s="158"/>
      <c r="AA45" s="158"/>
      <c r="AB45" s="158"/>
      <c r="AC45" s="158"/>
      <c r="AD45" s="158"/>
    </row>
    <row r="46" spans="1:30" ht="12.75">
      <c r="A46" s="893" t="s">
        <v>311</v>
      </c>
      <c r="B46" s="841">
        <f aca="true" t="shared" si="8" ref="B46:N46">B11</f>
        <v>2102</v>
      </c>
      <c r="C46" s="847">
        <f t="shared" si="8"/>
        <v>4341</v>
      </c>
      <c r="D46" s="843">
        <f t="shared" si="8"/>
        <v>4607</v>
      </c>
      <c r="E46" s="844">
        <f t="shared" si="8"/>
        <v>5178</v>
      </c>
      <c r="F46" s="845">
        <f t="shared" si="8"/>
        <v>5494</v>
      </c>
      <c r="G46" s="845">
        <f t="shared" si="8"/>
        <v>5191</v>
      </c>
      <c r="H46" s="861">
        <f t="shared" si="8"/>
        <v>4596</v>
      </c>
      <c r="I46" s="861">
        <f t="shared" si="8"/>
        <v>4315</v>
      </c>
      <c r="J46" s="861">
        <f t="shared" si="8"/>
        <v>2313</v>
      </c>
      <c r="K46" s="861">
        <f t="shared" si="8"/>
        <v>2195</v>
      </c>
      <c r="L46" s="862">
        <f t="shared" si="8"/>
        <v>2594</v>
      </c>
      <c r="M46" s="859">
        <f t="shared" si="8"/>
        <v>5546</v>
      </c>
      <c r="N46" s="861">
        <f t="shared" si="8"/>
        <v>7292</v>
      </c>
      <c r="O46" s="861">
        <v>6709</v>
      </c>
      <c r="P46" s="862">
        <v>8722</v>
      </c>
      <c r="Q46" s="861">
        <v>9190</v>
      </c>
      <c r="R46" s="861">
        <v>8903</v>
      </c>
      <c r="S46" s="861">
        <f t="shared" si="2"/>
        <v>8314</v>
      </c>
      <c r="T46" s="861">
        <f t="shared" si="2"/>
        <v>6563</v>
      </c>
      <c r="U46" s="863">
        <f t="shared" si="2"/>
        <v>6597</v>
      </c>
      <c r="V46" s="1120">
        <f t="shared" si="3"/>
        <v>7043</v>
      </c>
      <c r="W46" s="158"/>
      <c r="X46" s="158"/>
      <c r="Y46" s="158"/>
      <c r="Z46" s="158"/>
      <c r="AA46" s="158"/>
      <c r="AB46" s="158"/>
      <c r="AC46" s="158"/>
      <c r="AD46" s="158"/>
    </row>
    <row r="47" spans="1:30" ht="12.75">
      <c r="A47" s="893" t="s">
        <v>312</v>
      </c>
      <c r="B47" s="841">
        <f aca="true" t="shared" si="9" ref="B47:N47">B12</f>
        <v>37428</v>
      </c>
      <c r="C47" s="846">
        <f t="shared" si="9"/>
        <v>15903</v>
      </c>
      <c r="D47" s="843">
        <f t="shared" si="9"/>
        <v>16168</v>
      </c>
      <c r="E47" s="844">
        <f t="shared" si="9"/>
        <v>14578</v>
      </c>
      <c r="F47" s="845">
        <f t="shared" si="9"/>
        <v>13938</v>
      </c>
      <c r="G47" s="845">
        <f t="shared" si="9"/>
        <v>13840</v>
      </c>
      <c r="H47" s="861">
        <f t="shared" si="9"/>
        <v>10294</v>
      </c>
      <c r="I47" s="861">
        <f t="shared" si="9"/>
        <v>10286</v>
      </c>
      <c r="J47" s="861">
        <f t="shared" si="9"/>
        <v>11108</v>
      </c>
      <c r="K47" s="861">
        <f t="shared" si="9"/>
        <v>12331</v>
      </c>
      <c r="L47" s="862">
        <f t="shared" si="9"/>
        <v>12159</v>
      </c>
      <c r="M47" s="859">
        <f t="shared" si="9"/>
        <v>12112</v>
      </c>
      <c r="N47" s="861">
        <f t="shared" si="9"/>
        <v>12240</v>
      </c>
      <c r="O47" s="861">
        <v>12376</v>
      </c>
      <c r="P47" s="862">
        <v>16231</v>
      </c>
      <c r="Q47" s="861">
        <v>12344</v>
      </c>
      <c r="R47" s="861">
        <v>11438</v>
      </c>
      <c r="S47" s="861">
        <f t="shared" si="2"/>
        <v>9781</v>
      </c>
      <c r="T47" s="861">
        <f t="shared" si="2"/>
        <v>9809</v>
      </c>
      <c r="U47" s="863">
        <f t="shared" si="2"/>
        <v>9030</v>
      </c>
      <c r="V47" s="1120">
        <f t="shared" si="3"/>
        <v>11752</v>
      </c>
      <c r="W47" s="158"/>
      <c r="X47" s="158"/>
      <c r="Y47" s="158"/>
      <c r="Z47" s="158"/>
      <c r="AA47" s="158"/>
      <c r="AB47" s="158"/>
      <c r="AC47" s="158"/>
      <c r="AD47" s="158"/>
    </row>
    <row r="48" spans="1:30" ht="12.75">
      <c r="A48" s="875" t="s">
        <v>313</v>
      </c>
      <c r="B48" s="841">
        <f aca="true" t="shared" si="10" ref="B48:N48">B13</f>
        <v>10625</v>
      </c>
      <c r="C48" s="847">
        <f t="shared" si="10"/>
        <v>5604</v>
      </c>
      <c r="D48" s="843">
        <f t="shared" si="10"/>
        <v>5215</v>
      </c>
      <c r="E48" s="844">
        <f t="shared" si="10"/>
        <v>6002</v>
      </c>
      <c r="F48" s="845">
        <f t="shared" si="10"/>
        <v>4975</v>
      </c>
      <c r="G48" s="845">
        <f t="shared" si="10"/>
        <v>4380</v>
      </c>
      <c r="H48" s="861">
        <f t="shared" si="10"/>
        <v>3127</v>
      </c>
      <c r="I48" s="861">
        <f t="shared" si="10"/>
        <v>3458</v>
      </c>
      <c r="J48" s="861">
        <f t="shared" si="10"/>
        <v>3387</v>
      </c>
      <c r="K48" s="861">
        <f t="shared" si="10"/>
        <v>3747</v>
      </c>
      <c r="L48" s="862">
        <f t="shared" si="10"/>
        <v>3651</v>
      </c>
      <c r="M48" s="859">
        <f t="shared" si="10"/>
        <v>3840</v>
      </c>
      <c r="N48" s="861">
        <f t="shared" si="10"/>
        <v>4013</v>
      </c>
      <c r="O48" s="861">
        <v>4990</v>
      </c>
      <c r="P48" s="862">
        <v>5820</v>
      </c>
      <c r="Q48" s="861">
        <v>5718</v>
      </c>
      <c r="R48" s="861">
        <v>3940</v>
      </c>
      <c r="S48" s="861">
        <f t="shared" si="2"/>
        <v>3381</v>
      </c>
      <c r="T48" s="861">
        <f t="shared" si="2"/>
        <v>2982</v>
      </c>
      <c r="U48" s="863">
        <f t="shared" si="2"/>
        <v>3122</v>
      </c>
      <c r="V48" s="1120">
        <f t="shared" si="3"/>
        <v>4145.7</v>
      </c>
      <c r="W48" s="158"/>
      <c r="X48" s="158"/>
      <c r="Y48" s="158"/>
      <c r="Z48" s="158"/>
      <c r="AA48" s="158"/>
      <c r="AB48" s="158"/>
      <c r="AC48" s="158"/>
      <c r="AD48" s="158"/>
    </row>
    <row r="49" spans="1:30" ht="12.75">
      <c r="A49" s="893" t="s">
        <v>314</v>
      </c>
      <c r="B49" s="841">
        <f aca="true" t="shared" si="11" ref="B49:N49">B14</f>
        <v>6732</v>
      </c>
      <c r="C49" s="846">
        <f t="shared" si="11"/>
        <v>5049</v>
      </c>
      <c r="D49" s="843">
        <f t="shared" si="11"/>
        <v>7511</v>
      </c>
      <c r="E49" s="844">
        <f t="shared" si="11"/>
        <v>9057</v>
      </c>
      <c r="F49" s="845">
        <f t="shared" si="11"/>
        <v>9859</v>
      </c>
      <c r="G49" s="845">
        <f t="shared" si="11"/>
        <v>9497</v>
      </c>
      <c r="H49" s="861">
        <f t="shared" si="11"/>
        <v>8281</v>
      </c>
      <c r="I49" s="861">
        <f t="shared" si="11"/>
        <v>7746</v>
      </c>
      <c r="J49" s="861">
        <f t="shared" si="11"/>
        <v>6738</v>
      </c>
      <c r="K49" s="861">
        <f t="shared" si="11"/>
        <v>7703</v>
      </c>
      <c r="L49" s="862">
        <f t="shared" si="11"/>
        <v>6681</v>
      </c>
      <c r="M49" s="859">
        <f t="shared" si="11"/>
        <v>5103</v>
      </c>
      <c r="N49" s="861">
        <f t="shared" si="11"/>
        <v>4317</v>
      </c>
      <c r="O49" s="861">
        <v>4661</v>
      </c>
      <c r="P49" s="862">
        <v>4779</v>
      </c>
      <c r="Q49" s="861">
        <v>5096</v>
      </c>
      <c r="R49" s="861">
        <v>5533</v>
      </c>
      <c r="S49" s="861">
        <f t="shared" si="2"/>
        <v>6999</v>
      </c>
      <c r="T49" s="861">
        <f t="shared" si="2"/>
        <v>4632</v>
      </c>
      <c r="U49" s="863">
        <f t="shared" si="2"/>
        <v>5400</v>
      </c>
      <c r="V49" s="1120">
        <f t="shared" si="3"/>
        <v>5320.1</v>
      </c>
      <c r="W49" s="158"/>
      <c r="X49" s="158"/>
      <c r="Y49" s="158"/>
      <c r="Z49" s="158"/>
      <c r="AA49" s="158"/>
      <c r="AB49" s="158"/>
      <c r="AC49" s="158"/>
      <c r="AD49" s="158"/>
    </row>
    <row r="50" spans="1:30" ht="12.75">
      <c r="A50" s="875" t="s">
        <v>315</v>
      </c>
      <c r="B50" s="841">
        <f aca="true" t="shared" si="12" ref="B50:N50">B15</f>
        <v>7405</v>
      </c>
      <c r="C50" s="847">
        <f t="shared" si="12"/>
        <v>6528</v>
      </c>
      <c r="D50" s="843">
        <f t="shared" si="12"/>
        <v>1779</v>
      </c>
      <c r="E50" s="844">
        <f t="shared" si="12"/>
        <v>1896</v>
      </c>
      <c r="F50" s="845">
        <f t="shared" si="12"/>
        <v>1512</v>
      </c>
      <c r="G50" s="845">
        <f t="shared" si="12"/>
        <v>1634</v>
      </c>
      <c r="H50" s="861">
        <f t="shared" si="12"/>
        <v>1559</v>
      </c>
      <c r="I50" s="861">
        <f t="shared" si="12"/>
        <v>1417</v>
      </c>
      <c r="J50" s="861">
        <f t="shared" si="12"/>
        <v>1557</v>
      </c>
      <c r="K50" s="861">
        <f t="shared" si="12"/>
        <v>1262</v>
      </c>
      <c r="L50" s="862">
        <f t="shared" si="12"/>
        <v>1115</v>
      </c>
      <c r="M50" s="859">
        <f t="shared" si="12"/>
        <v>1460</v>
      </c>
      <c r="N50" s="861">
        <f t="shared" si="12"/>
        <v>2372</v>
      </c>
      <c r="O50" s="861">
        <v>2622</v>
      </c>
      <c r="P50" s="862">
        <v>3284</v>
      </c>
      <c r="Q50" s="861">
        <v>3184</v>
      </c>
      <c r="R50" s="861">
        <v>2872</v>
      </c>
      <c r="S50" s="861">
        <f t="shared" si="2"/>
        <v>3393</v>
      </c>
      <c r="T50" s="861">
        <f t="shared" si="2"/>
        <v>2061</v>
      </c>
      <c r="U50" s="863">
        <f t="shared" si="2"/>
        <v>2593</v>
      </c>
      <c r="V50" s="1120">
        <f t="shared" si="3"/>
        <v>2495.6</v>
      </c>
      <c r="W50" s="158"/>
      <c r="X50" s="158"/>
      <c r="Y50" s="158"/>
      <c r="Z50" s="158"/>
      <c r="AA50" s="158"/>
      <c r="AB50" s="158"/>
      <c r="AC50" s="158"/>
      <c r="AD50" s="158"/>
    </row>
    <row r="51" spans="1:30" ht="12.75">
      <c r="A51" s="875" t="s">
        <v>316</v>
      </c>
      <c r="B51" s="841">
        <f aca="true" t="shared" si="13" ref="B51:N51">B16</f>
        <v>1178</v>
      </c>
      <c r="C51" s="846">
        <f t="shared" si="13"/>
        <v>938</v>
      </c>
      <c r="D51" s="843">
        <f t="shared" si="13"/>
        <v>463</v>
      </c>
      <c r="E51" s="844">
        <f t="shared" si="13"/>
        <v>445</v>
      </c>
      <c r="F51" s="845">
        <f t="shared" si="13"/>
        <v>568</v>
      </c>
      <c r="G51" s="845">
        <f t="shared" si="13"/>
        <v>590</v>
      </c>
      <c r="H51" s="861">
        <f t="shared" si="13"/>
        <v>1005</v>
      </c>
      <c r="I51" s="861">
        <f t="shared" si="13"/>
        <v>1400</v>
      </c>
      <c r="J51" s="861">
        <f t="shared" si="13"/>
        <v>1526</v>
      </c>
      <c r="K51" s="861">
        <f t="shared" si="13"/>
        <v>1530</v>
      </c>
      <c r="L51" s="862">
        <f t="shared" si="13"/>
        <v>1914</v>
      </c>
      <c r="M51" s="859">
        <f t="shared" si="13"/>
        <v>1086</v>
      </c>
      <c r="N51" s="861">
        <f t="shared" si="13"/>
        <v>348</v>
      </c>
      <c r="O51" s="861">
        <v>343</v>
      </c>
      <c r="P51" s="862">
        <v>158</v>
      </c>
      <c r="Q51" s="861">
        <v>182</v>
      </c>
      <c r="R51" s="861">
        <v>97</v>
      </c>
      <c r="S51" s="861">
        <f t="shared" si="2"/>
        <v>85</v>
      </c>
      <c r="T51" s="861">
        <f t="shared" si="2"/>
        <v>58</v>
      </c>
      <c r="U51" s="863">
        <f t="shared" si="2"/>
        <v>52</v>
      </c>
      <c r="V51" s="1120">
        <f t="shared" si="3"/>
        <v>432.3</v>
      </c>
      <c r="W51" s="158"/>
      <c r="X51" s="158"/>
      <c r="Y51" s="158"/>
      <c r="Z51" s="158"/>
      <c r="AA51" s="158"/>
      <c r="AB51" s="158"/>
      <c r="AC51" s="158"/>
      <c r="AD51" s="158"/>
    </row>
    <row r="52" spans="1:30" ht="12.75">
      <c r="A52" s="893" t="s">
        <v>317</v>
      </c>
      <c r="B52" s="841">
        <f aca="true" t="shared" si="14" ref="B52:N52">B17</f>
        <v>969</v>
      </c>
      <c r="C52" s="847">
        <f t="shared" si="14"/>
        <v>747</v>
      </c>
      <c r="D52" s="843">
        <f t="shared" si="14"/>
        <v>614</v>
      </c>
      <c r="E52" s="844">
        <f t="shared" si="14"/>
        <v>765</v>
      </c>
      <c r="F52" s="845">
        <f t="shared" si="14"/>
        <v>606</v>
      </c>
      <c r="G52" s="845">
        <f t="shared" si="14"/>
        <v>894</v>
      </c>
      <c r="H52" s="861">
        <f t="shared" si="14"/>
        <v>719</v>
      </c>
      <c r="I52" s="861">
        <f t="shared" si="14"/>
        <v>739</v>
      </c>
      <c r="J52" s="861">
        <f t="shared" si="14"/>
        <v>433</v>
      </c>
      <c r="K52" s="861">
        <f t="shared" si="14"/>
        <v>882</v>
      </c>
      <c r="L52" s="862">
        <f t="shared" si="14"/>
        <v>1389</v>
      </c>
      <c r="M52" s="859">
        <f t="shared" si="14"/>
        <v>397</v>
      </c>
      <c r="N52" s="861">
        <f t="shared" si="14"/>
        <v>270</v>
      </c>
      <c r="O52" s="861">
        <v>349</v>
      </c>
      <c r="P52" s="862">
        <v>271</v>
      </c>
      <c r="Q52" s="861">
        <v>574</v>
      </c>
      <c r="R52" s="861">
        <v>223</v>
      </c>
      <c r="S52" s="861">
        <f t="shared" si="2"/>
        <v>476</v>
      </c>
      <c r="T52" s="861">
        <f t="shared" si="2"/>
        <v>317</v>
      </c>
      <c r="U52" s="863">
        <f t="shared" si="2"/>
        <v>381</v>
      </c>
      <c r="V52" s="1120">
        <f t="shared" si="3"/>
        <v>464.7</v>
      </c>
      <c r="W52" s="158"/>
      <c r="X52" s="158"/>
      <c r="Y52" s="158"/>
      <c r="Z52" s="158"/>
      <c r="AA52" s="158"/>
      <c r="AB52" s="158"/>
      <c r="AC52" s="158"/>
      <c r="AD52" s="158"/>
    </row>
    <row r="53" spans="1:30" ht="12.75">
      <c r="A53" s="893" t="s">
        <v>1119</v>
      </c>
      <c r="B53" s="850" t="str">
        <f aca="true" t="shared" si="15" ref="B53:N53">B18</f>
        <v>...</v>
      </c>
      <c r="C53" s="849" t="str">
        <f t="shared" si="15"/>
        <v>...</v>
      </c>
      <c r="D53" s="843">
        <f t="shared" si="15"/>
        <v>53</v>
      </c>
      <c r="E53" s="844">
        <f t="shared" si="15"/>
        <v>10</v>
      </c>
      <c r="F53" s="845">
        <f t="shared" si="15"/>
        <v>6</v>
      </c>
      <c r="G53" s="845">
        <f t="shared" si="15"/>
        <v>16</v>
      </c>
      <c r="H53" s="861">
        <f t="shared" si="15"/>
        <v>3</v>
      </c>
      <c r="I53" s="861">
        <f t="shared" si="15"/>
        <v>0</v>
      </c>
      <c r="J53" s="861">
        <f t="shared" si="15"/>
        <v>2</v>
      </c>
      <c r="K53" s="861">
        <f t="shared" si="15"/>
        <v>4</v>
      </c>
      <c r="L53" s="862">
        <f t="shared" si="15"/>
        <v>0</v>
      </c>
      <c r="M53" s="859">
        <f t="shared" si="15"/>
        <v>0</v>
      </c>
      <c r="N53" s="861">
        <f t="shared" si="15"/>
        <v>0</v>
      </c>
      <c r="O53" s="861">
        <v>3</v>
      </c>
      <c r="P53" s="862">
        <v>0</v>
      </c>
      <c r="Q53" s="861"/>
      <c r="R53" s="861"/>
      <c r="S53" s="861">
        <f t="shared" si="2"/>
        <v>2</v>
      </c>
      <c r="T53" s="861">
        <f t="shared" si="2"/>
        <v>2</v>
      </c>
      <c r="U53" s="863">
        <f t="shared" si="2"/>
        <v>7</v>
      </c>
      <c r="V53" s="1120">
        <f t="shared" si="3"/>
        <v>1.75</v>
      </c>
      <c r="W53" s="158"/>
      <c r="X53" s="158"/>
      <c r="Y53" s="158"/>
      <c r="Z53" s="158"/>
      <c r="AA53" s="158"/>
      <c r="AB53" s="158"/>
      <c r="AC53" s="158"/>
      <c r="AD53" s="158"/>
    </row>
    <row r="54" spans="1:30" ht="12.75">
      <c r="A54" s="893" t="s">
        <v>318</v>
      </c>
      <c r="B54" s="841">
        <f aca="true" t="shared" si="16" ref="B54:N54">B19</f>
        <v>30</v>
      </c>
      <c r="C54" s="847">
        <f t="shared" si="16"/>
        <v>45</v>
      </c>
      <c r="D54" s="843">
        <f t="shared" si="16"/>
        <v>55</v>
      </c>
      <c r="E54" s="844">
        <f t="shared" si="16"/>
        <v>4</v>
      </c>
      <c r="F54" s="845">
        <f t="shared" si="16"/>
        <v>8</v>
      </c>
      <c r="G54" s="845">
        <f t="shared" si="16"/>
        <v>21</v>
      </c>
      <c r="H54" s="861">
        <f t="shared" si="16"/>
        <v>9</v>
      </c>
      <c r="I54" s="861">
        <f t="shared" si="16"/>
        <v>12</v>
      </c>
      <c r="J54" s="861">
        <f t="shared" si="16"/>
        <v>5</v>
      </c>
      <c r="K54" s="861">
        <f t="shared" si="16"/>
        <v>3</v>
      </c>
      <c r="L54" s="862">
        <f t="shared" si="16"/>
        <v>6</v>
      </c>
      <c r="M54" s="859">
        <f t="shared" si="16"/>
        <v>1</v>
      </c>
      <c r="N54" s="861">
        <f t="shared" si="16"/>
        <v>7</v>
      </c>
      <c r="O54" s="861">
        <v>1</v>
      </c>
      <c r="P54" s="862">
        <v>0</v>
      </c>
      <c r="Q54" s="861">
        <v>2</v>
      </c>
      <c r="R54" s="861"/>
      <c r="S54" s="861">
        <f t="shared" si="2"/>
        <v>0</v>
      </c>
      <c r="T54" s="861">
        <f t="shared" si="2"/>
        <v>0</v>
      </c>
      <c r="U54" s="863">
        <f t="shared" si="2"/>
        <v>3</v>
      </c>
      <c r="V54" s="1120">
        <f t="shared" si="3"/>
        <v>2.2222222222222223</v>
      </c>
      <c r="W54" s="158"/>
      <c r="X54" s="158"/>
      <c r="Y54" s="158"/>
      <c r="Z54" s="158"/>
      <c r="AA54" s="158"/>
      <c r="AB54" s="158"/>
      <c r="AC54" s="158"/>
      <c r="AD54" s="158"/>
    </row>
    <row r="55" spans="1:30" ht="12.75">
      <c r="A55" s="875" t="s">
        <v>319</v>
      </c>
      <c r="B55" s="841">
        <f aca="true" t="shared" si="17" ref="B55:N55">B20</f>
        <v>2604</v>
      </c>
      <c r="C55" s="846">
        <f t="shared" si="17"/>
        <v>1064</v>
      </c>
      <c r="D55" s="843">
        <f t="shared" si="17"/>
        <v>907</v>
      </c>
      <c r="E55" s="844">
        <f t="shared" si="17"/>
        <v>619</v>
      </c>
      <c r="F55" s="845">
        <f t="shared" si="17"/>
        <v>672</v>
      </c>
      <c r="G55" s="845">
        <f t="shared" si="17"/>
        <v>469</v>
      </c>
      <c r="H55" s="861">
        <f t="shared" si="17"/>
        <v>390</v>
      </c>
      <c r="I55" s="861">
        <f t="shared" si="17"/>
        <v>485</v>
      </c>
      <c r="J55" s="861">
        <f t="shared" si="17"/>
        <v>331</v>
      </c>
      <c r="K55" s="861">
        <f t="shared" si="17"/>
        <v>484</v>
      </c>
      <c r="L55" s="862">
        <f t="shared" si="17"/>
        <v>423</v>
      </c>
      <c r="M55" s="859">
        <f t="shared" si="17"/>
        <v>450</v>
      </c>
      <c r="N55" s="861">
        <f t="shared" si="17"/>
        <v>776</v>
      </c>
      <c r="O55" s="861">
        <v>511</v>
      </c>
      <c r="P55" s="862">
        <v>432</v>
      </c>
      <c r="Q55" s="861">
        <v>166</v>
      </c>
      <c r="R55" s="861">
        <v>115</v>
      </c>
      <c r="S55" s="861">
        <f t="shared" si="2"/>
        <v>337</v>
      </c>
      <c r="T55" s="861">
        <f t="shared" si="2"/>
        <v>113</v>
      </c>
      <c r="U55" s="863">
        <f t="shared" si="2"/>
        <v>124</v>
      </c>
      <c r="V55" s="1120">
        <f t="shared" si="3"/>
        <v>344.7</v>
      </c>
      <c r="W55" s="158"/>
      <c r="X55" s="158"/>
      <c r="Y55" s="158"/>
      <c r="Z55" s="158"/>
      <c r="AA55" s="158"/>
      <c r="AB55" s="158"/>
      <c r="AC55" s="158"/>
      <c r="AD55" s="158"/>
    </row>
    <row r="56" spans="1:30" ht="12.75">
      <c r="A56" s="894" t="s">
        <v>320</v>
      </c>
      <c r="B56" s="841">
        <f aca="true" t="shared" si="18" ref="B56:N56">B21</f>
        <v>6241</v>
      </c>
      <c r="C56" s="842">
        <f t="shared" si="18"/>
        <v>7360</v>
      </c>
      <c r="D56" s="843">
        <f t="shared" si="18"/>
        <v>279</v>
      </c>
      <c r="E56" s="844">
        <f t="shared" si="18"/>
        <v>182</v>
      </c>
      <c r="F56" s="845">
        <f t="shared" si="18"/>
        <v>325</v>
      </c>
      <c r="G56" s="845">
        <f t="shared" si="18"/>
        <v>211</v>
      </c>
      <c r="H56" s="861" t="str">
        <f t="shared" si="18"/>
        <v>…</v>
      </c>
      <c r="I56" s="861" t="str">
        <f t="shared" si="18"/>
        <v>…</v>
      </c>
      <c r="J56" s="861" t="str">
        <f t="shared" si="18"/>
        <v>…</v>
      </c>
      <c r="K56" s="861" t="str">
        <f t="shared" si="18"/>
        <v>…</v>
      </c>
      <c r="L56" s="862" t="str">
        <f t="shared" si="18"/>
        <v>…</v>
      </c>
      <c r="M56" s="859" t="str">
        <f t="shared" si="18"/>
        <v>…</v>
      </c>
      <c r="N56" s="861" t="str">
        <f t="shared" si="18"/>
        <v>…</v>
      </c>
      <c r="O56" s="861" t="s">
        <v>156</v>
      </c>
      <c r="P56" s="862" t="s">
        <v>156</v>
      </c>
      <c r="Q56" s="861" t="s">
        <v>156</v>
      </c>
      <c r="R56" s="861" t="s">
        <v>156</v>
      </c>
      <c r="S56" s="861">
        <f t="shared" si="2"/>
        <v>0</v>
      </c>
      <c r="T56" s="861">
        <f t="shared" si="2"/>
        <v>7704</v>
      </c>
      <c r="U56" s="863">
        <f t="shared" si="2"/>
        <v>7602</v>
      </c>
      <c r="V56" s="1120">
        <f t="shared" si="3"/>
        <v>5102</v>
      </c>
      <c r="W56" s="158"/>
      <c r="X56" s="158"/>
      <c r="Y56" s="158"/>
      <c r="Z56" s="158"/>
      <c r="AA56" s="158"/>
      <c r="AB56" s="158"/>
      <c r="AC56" s="158"/>
      <c r="AD56" s="158"/>
    </row>
    <row r="57" spans="1:30" ht="12.75">
      <c r="A57" s="875" t="s">
        <v>321</v>
      </c>
      <c r="B57" s="850">
        <f aca="true" t="shared" si="19" ref="B57:N57">B22</f>
        <v>0</v>
      </c>
      <c r="C57" s="849">
        <f t="shared" si="19"/>
        <v>0</v>
      </c>
      <c r="D57" s="843">
        <f t="shared" si="19"/>
        <v>9574</v>
      </c>
      <c r="E57" s="844">
        <f t="shared" si="19"/>
        <v>11658</v>
      </c>
      <c r="F57" s="845">
        <f t="shared" si="19"/>
        <v>12941</v>
      </c>
      <c r="G57" s="845">
        <f t="shared" si="19"/>
        <v>13673</v>
      </c>
      <c r="H57" s="861">
        <f t="shared" si="19"/>
        <v>13140</v>
      </c>
      <c r="I57" s="861">
        <f t="shared" si="19"/>
        <v>14265</v>
      </c>
      <c r="J57" s="861">
        <f t="shared" si="19"/>
        <v>14129</v>
      </c>
      <c r="K57" s="861">
        <f t="shared" si="19"/>
        <v>15015</v>
      </c>
      <c r="L57" s="862">
        <f t="shared" si="19"/>
        <v>14874</v>
      </c>
      <c r="M57" s="859">
        <f t="shared" si="19"/>
        <v>14335</v>
      </c>
      <c r="N57" s="861">
        <f t="shared" si="19"/>
        <v>13067</v>
      </c>
      <c r="O57" s="861">
        <v>12255</v>
      </c>
      <c r="P57" s="862">
        <v>10592</v>
      </c>
      <c r="Q57" s="861">
        <v>10344</v>
      </c>
      <c r="R57" s="861">
        <v>9396</v>
      </c>
      <c r="S57" s="861">
        <f t="shared" si="2"/>
        <v>8346</v>
      </c>
      <c r="T57" s="861">
        <f t="shared" si="2"/>
        <v>18</v>
      </c>
      <c r="U57" s="863">
        <f t="shared" si="2"/>
        <v>73</v>
      </c>
      <c r="V57" s="1120">
        <f t="shared" si="3"/>
        <v>9330</v>
      </c>
      <c r="W57" s="158"/>
      <c r="X57" s="158"/>
      <c r="Y57" s="158"/>
      <c r="Z57" s="158"/>
      <c r="AA57" s="158"/>
      <c r="AB57" s="158"/>
      <c r="AC57" s="158"/>
      <c r="AD57" s="158"/>
    </row>
    <row r="58" spans="1:30" ht="12.75">
      <c r="A58" s="875" t="s">
        <v>322</v>
      </c>
      <c r="B58" s="850">
        <f aca="true" t="shared" si="20" ref="B58:N58">B23</f>
        <v>0</v>
      </c>
      <c r="C58" s="849">
        <f t="shared" si="20"/>
        <v>0</v>
      </c>
      <c r="D58" s="843">
        <f t="shared" si="20"/>
        <v>231</v>
      </c>
      <c r="E58" s="844">
        <f t="shared" si="20"/>
        <v>330</v>
      </c>
      <c r="F58" s="845">
        <f t="shared" si="20"/>
        <v>247</v>
      </c>
      <c r="G58" s="845">
        <f t="shared" si="20"/>
        <v>504</v>
      </c>
      <c r="H58" s="861">
        <f t="shared" si="20"/>
        <v>267</v>
      </c>
      <c r="I58" s="861">
        <f t="shared" si="20"/>
        <v>201</v>
      </c>
      <c r="J58" s="861">
        <f t="shared" si="20"/>
        <v>258</v>
      </c>
      <c r="K58" s="861">
        <f t="shared" si="20"/>
        <v>303</v>
      </c>
      <c r="L58" s="862">
        <f t="shared" si="20"/>
        <v>219</v>
      </c>
      <c r="M58" s="859">
        <f t="shared" si="20"/>
        <v>184</v>
      </c>
      <c r="N58" s="861">
        <f t="shared" si="20"/>
        <v>170</v>
      </c>
      <c r="O58" s="861">
        <v>112</v>
      </c>
      <c r="P58" s="862">
        <v>45</v>
      </c>
      <c r="Q58" s="861">
        <v>94</v>
      </c>
      <c r="R58" s="861">
        <v>83</v>
      </c>
      <c r="S58" s="861">
        <f t="shared" si="2"/>
        <v>63</v>
      </c>
      <c r="T58" s="861">
        <f t="shared" si="2"/>
        <v>2923</v>
      </c>
      <c r="U58" s="863">
        <f t="shared" si="2"/>
        <v>2456</v>
      </c>
      <c r="V58" s="1120">
        <f t="shared" si="3"/>
        <v>634.9</v>
      </c>
      <c r="W58" s="158"/>
      <c r="X58" s="158"/>
      <c r="Y58" s="158"/>
      <c r="Z58" s="158"/>
      <c r="AA58" s="158"/>
      <c r="AB58" s="158"/>
      <c r="AC58" s="158"/>
      <c r="AD58" s="158"/>
    </row>
    <row r="59" spans="1:30" ht="12.75">
      <c r="A59" s="875" t="s">
        <v>323</v>
      </c>
      <c r="B59" s="850" t="str">
        <f aca="true" t="shared" si="21" ref="B59:N59">B24</f>
        <v>...</v>
      </c>
      <c r="C59" s="849" t="str">
        <f t="shared" si="21"/>
        <v>...</v>
      </c>
      <c r="D59" s="843">
        <f t="shared" si="21"/>
        <v>13416</v>
      </c>
      <c r="E59" s="844">
        <f t="shared" si="21"/>
        <v>13136</v>
      </c>
      <c r="F59" s="845">
        <f t="shared" si="21"/>
        <v>15177</v>
      </c>
      <c r="G59" s="845">
        <f t="shared" si="21"/>
        <v>15772</v>
      </c>
      <c r="H59" s="861">
        <f t="shared" si="21"/>
        <v>11751</v>
      </c>
      <c r="I59" s="861">
        <f t="shared" si="21"/>
        <v>8776</v>
      </c>
      <c r="J59" s="861">
        <f t="shared" si="21"/>
        <v>6500</v>
      </c>
      <c r="K59" s="861">
        <f t="shared" si="21"/>
        <v>7521</v>
      </c>
      <c r="L59" s="862">
        <f t="shared" si="21"/>
        <v>6472</v>
      </c>
      <c r="M59" s="859">
        <f t="shared" si="21"/>
        <v>5926</v>
      </c>
      <c r="N59" s="861">
        <f t="shared" si="21"/>
        <v>4266</v>
      </c>
      <c r="O59" s="861">
        <v>4226</v>
      </c>
      <c r="P59" s="862">
        <v>3859</v>
      </c>
      <c r="Q59" s="861">
        <v>2843</v>
      </c>
      <c r="R59" s="861">
        <v>2591</v>
      </c>
      <c r="S59" s="861">
        <f t="shared" si="2"/>
        <v>1969</v>
      </c>
      <c r="T59" s="861">
        <f t="shared" si="2"/>
        <v>158</v>
      </c>
      <c r="U59" s="863">
        <f t="shared" si="2"/>
        <v>159</v>
      </c>
      <c r="V59" s="1120">
        <f t="shared" si="3"/>
        <v>3246.9</v>
      </c>
      <c r="W59" s="158"/>
      <c r="X59" s="158"/>
      <c r="Y59" s="158"/>
      <c r="Z59" s="158"/>
      <c r="AA59" s="158"/>
      <c r="AB59" s="158"/>
      <c r="AC59" s="158"/>
      <c r="AD59" s="158"/>
    </row>
    <row r="60" spans="1:30" ht="12.75">
      <c r="A60" s="875" t="s">
        <v>1120</v>
      </c>
      <c r="B60" s="850" t="str">
        <f aca="true" t="shared" si="22" ref="B60:N60">B25</f>
        <v>...</v>
      </c>
      <c r="C60" s="849" t="str">
        <f t="shared" si="22"/>
        <v>...</v>
      </c>
      <c r="D60" s="843">
        <f t="shared" si="22"/>
        <v>1419</v>
      </c>
      <c r="E60" s="844">
        <f t="shared" si="22"/>
        <v>1562</v>
      </c>
      <c r="F60" s="845">
        <f t="shared" si="22"/>
        <v>1555</v>
      </c>
      <c r="G60" s="845">
        <f t="shared" si="22"/>
        <v>1538</v>
      </c>
      <c r="H60" s="861">
        <f t="shared" si="22"/>
        <v>1157</v>
      </c>
      <c r="I60" s="861">
        <f t="shared" si="22"/>
        <v>1232</v>
      </c>
      <c r="J60" s="861">
        <f t="shared" si="22"/>
        <v>1080</v>
      </c>
      <c r="K60" s="861">
        <f t="shared" si="22"/>
        <v>1192</v>
      </c>
      <c r="L60" s="862">
        <f t="shared" si="22"/>
        <v>893</v>
      </c>
      <c r="M60" s="859">
        <f t="shared" si="22"/>
        <v>770</v>
      </c>
      <c r="N60" s="861">
        <f t="shared" si="22"/>
        <v>790</v>
      </c>
      <c r="O60" s="861">
        <v>332</v>
      </c>
      <c r="P60" s="862">
        <v>279</v>
      </c>
      <c r="Q60" s="861">
        <v>180</v>
      </c>
      <c r="R60" s="861">
        <v>173</v>
      </c>
      <c r="S60" s="861">
        <f t="shared" si="2"/>
        <v>763</v>
      </c>
      <c r="T60" s="861">
        <f t="shared" si="2"/>
        <v>1541</v>
      </c>
      <c r="U60" s="863">
        <f t="shared" si="2"/>
        <v>2043</v>
      </c>
      <c r="V60" s="1120">
        <f t="shared" si="3"/>
        <v>776.4</v>
      </c>
      <c r="W60" s="158"/>
      <c r="X60" s="158"/>
      <c r="Y60" s="158"/>
      <c r="Z60" s="158"/>
      <c r="AA60" s="158"/>
      <c r="AB60" s="158"/>
      <c r="AC60" s="158"/>
      <c r="AD60" s="158"/>
    </row>
    <row r="61" spans="1:30" ht="12.75">
      <c r="A61" s="875" t="s">
        <v>1121</v>
      </c>
      <c r="B61" s="850" t="str">
        <f aca="true" t="shared" si="23" ref="B61:N61">B26</f>
        <v>...</v>
      </c>
      <c r="C61" s="849" t="str">
        <f t="shared" si="23"/>
        <v>...</v>
      </c>
      <c r="D61" s="843">
        <f t="shared" si="23"/>
        <v>1515</v>
      </c>
      <c r="E61" s="844">
        <f t="shared" si="23"/>
        <v>1587</v>
      </c>
      <c r="F61" s="845">
        <f t="shared" si="23"/>
        <v>1706</v>
      </c>
      <c r="G61" s="845">
        <f t="shared" si="23"/>
        <v>2092</v>
      </c>
      <c r="H61" s="861">
        <f t="shared" si="23"/>
        <v>1508</v>
      </c>
      <c r="I61" s="861">
        <f t="shared" si="23"/>
        <v>1832</v>
      </c>
      <c r="J61" s="861">
        <f t="shared" si="23"/>
        <v>2230</v>
      </c>
      <c r="K61" s="861">
        <f t="shared" si="23"/>
        <v>2605</v>
      </c>
      <c r="L61" s="862">
        <f t="shared" si="23"/>
        <v>2627</v>
      </c>
      <c r="M61" s="859">
        <f t="shared" si="23"/>
        <v>3452</v>
      </c>
      <c r="N61" s="861">
        <f t="shared" si="23"/>
        <v>4098</v>
      </c>
      <c r="O61" s="861">
        <v>3920</v>
      </c>
      <c r="P61" s="862">
        <v>3179</v>
      </c>
      <c r="Q61" s="861">
        <v>2250</v>
      </c>
      <c r="R61" s="861">
        <v>1805</v>
      </c>
      <c r="S61" s="861">
        <f t="shared" si="2"/>
        <v>1332</v>
      </c>
      <c r="T61" s="861">
        <f t="shared" si="2"/>
        <v>130</v>
      </c>
      <c r="U61" s="863">
        <f t="shared" si="2"/>
        <v>149</v>
      </c>
      <c r="V61" s="1120">
        <f t="shared" si="3"/>
        <v>2294.2</v>
      </c>
      <c r="W61" s="158"/>
      <c r="X61" s="158"/>
      <c r="Y61" s="158"/>
      <c r="Z61" s="158"/>
      <c r="AA61" s="158"/>
      <c r="AB61" s="158"/>
      <c r="AC61" s="158"/>
      <c r="AD61" s="158"/>
    </row>
    <row r="62" spans="1:30" ht="12.75">
      <c r="A62" s="875" t="s">
        <v>19</v>
      </c>
      <c r="B62" s="850" t="str">
        <f aca="true" t="shared" si="24" ref="B62:N62">B27</f>
        <v>...</v>
      </c>
      <c r="C62" s="849" t="str">
        <f t="shared" si="24"/>
        <v>...</v>
      </c>
      <c r="D62" s="843">
        <f t="shared" si="24"/>
        <v>441</v>
      </c>
      <c r="E62" s="844">
        <f t="shared" si="24"/>
        <v>345</v>
      </c>
      <c r="F62" s="845">
        <f t="shared" si="24"/>
        <v>409</v>
      </c>
      <c r="G62" s="845">
        <f t="shared" si="24"/>
        <v>321</v>
      </c>
      <c r="H62" s="861">
        <f t="shared" si="24"/>
        <v>216</v>
      </c>
      <c r="I62" s="861">
        <f t="shared" si="24"/>
        <v>226</v>
      </c>
      <c r="J62" s="861">
        <f t="shared" si="24"/>
        <v>115</v>
      </c>
      <c r="K62" s="861">
        <f t="shared" si="24"/>
        <v>169</v>
      </c>
      <c r="L62" s="862">
        <f t="shared" si="24"/>
        <v>202</v>
      </c>
      <c r="M62" s="859">
        <f t="shared" si="24"/>
        <v>326</v>
      </c>
      <c r="N62" s="861">
        <f t="shared" si="24"/>
        <v>376</v>
      </c>
      <c r="O62" s="861">
        <v>302</v>
      </c>
      <c r="P62" s="862">
        <v>266</v>
      </c>
      <c r="Q62" s="861">
        <v>228</v>
      </c>
      <c r="R62" s="861">
        <v>161</v>
      </c>
      <c r="S62" s="861">
        <f t="shared" si="2"/>
        <v>138</v>
      </c>
      <c r="T62" s="861">
        <f t="shared" si="2"/>
        <v>551</v>
      </c>
      <c r="U62" s="863">
        <f t="shared" si="2"/>
        <v>662</v>
      </c>
      <c r="V62" s="1120">
        <f t="shared" si="3"/>
        <v>321.2</v>
      </c>
      <c r="W62" s="158"/>
      <c r="X62" s="158"/>
      <c r="Y62" s="158"/>
      <c r="Z62" s="158"/>
      <c r="AA62" s="158"/>
      <c r="AB62" s="158"/>
      <c r="AC62" s="158"/>
      <c r="AD62" s="158"/>
    </row>
    <row r="63" spans="1:30" ht="12.75">
      <c r="A63" s="875" t="s">
        <v>1122</v>
      </c>
      <c r="B63" s="850" t="str">
        <f aca="true" t="shared" si="25" ref="B63:N63">B28</f>
        <v>...</v>
      </c>
      <c r="C63" s="849" t="str">
        <f t="shared" si="25"/>
        <v>...</v>
      </c>
      <c r="D63" s="843">
        <f t="shared" si="25"/>
        <v>1129</v>
      </c>
      <c r="E63" s="844">
        <f t="shared" si="25"/>
        <v>1092</v>
      </c>
      <c r="F63" s="845">
        <f t="shared" si="25"/>
        <v>979</v>
      </c>
      <c r="G63" s="845">
        <f t="shared" si="25"/>
        <v>939</v>
      </c>
      <c r="H63" s="861">
        <f t="shared" si="25"/>
        <v>628</v>
      </c>
      <c r="I63" s="861">
        <f t="shared" si="25"/>
        <v>742</v>
      </c>
      <c r="J63" s="861">
        <f t="shared" si="25"/>
        <v>645</v>
      </c>
      <c r="K63" s="861">
        <f t="shared" si="25"/>
        <v>783</v>
      </c>
      <c r="L63" s="862">
        <f t="shared" si="25"/>
        <v>810</v>
      </c>
      <c r="M63" s="864">
        <f t="shared" si="25"/>
        <v>809</v>
      </c>
      <c r="N63" s="861">
        <f t="shared" si="25"/>
        <v>652</v>
      </c>
      <c r="O63" s="861">
        <v>628</v>
      </c>
      <c r="P63" s="862">
        <v>610</v>
      </c>
      <c r="Q63" s="861">
        <v>457</v>
      </c>
      <c r="R63" s="861">
        <v>373</v>
      </c>
      <c r="S63" s="861">
        <f t="shared" si="2"/>
        <v>428</v>
      </c>
      <c r="T63" s="861">
        <f t="shared" si="2"/>
        <v>0</v>
      </c>
      <c r="U63" s="863">
        <f t="shared" si="2"/>
        <v>5</v>
      </c>
      <c r="V63" s="1120">
        <f t="shared" si="3"/>
        <v>477.2</v>
      </c>
      <c r="W63" s="158"/>
      <c r="X63" s="158"/>
      <c r="Y63" s="158"/>
      <c r="Z63" s="158"/>
      <c r="AA63" s="158"/>
      <c r="AB63" s="158"/>
      <c r="AC63" s="158"/>
      <c r="AD63" s="158"/>
    </row>
    <row r="64" spans="1:30" ht="13.5" thickBot="1">
      <c r="A64" s="895" t="s">
        <v>324</v>
      </c>
      <c r="B64" s="851">
        <f aca="true" t="shared" si="26" ref="B64:N65">B29</f>
        <v>20177</v>
      </c>
      <c r="C64" s="852">
        <f t="shared" si="26"/>
        <v>18567</v>
      </c>
      <c r="D64" s="853">
        <f t="shared" si="26"/>
        <v>3649</v>
      </c>
      <c r="E64" s="851">
        <f t="shared" si="26"/>
        <v>1558</v>
      </c>
      <c r="F64" s="853">
        <f t="shared" si="26"/>
        <v>1763</v>
      </c>
      <c r="G64" s="853">
        <f t="shared" si="26"/>
        <v>2047</v>
      </c>
      <c r="H64" s="865">
        <f t="shared" si="26"/>
        <v>2387</v>
      </c>
      <c r="I64" s="865">
        <f t="shared" si="26"/>
        <v>3004</v>
      </c>
      <c r="J64" s="865">
        <f t="shared" si="26"/>
        <v>4668</v>
      </c>
      <c r="K64" s="865">
        <f t="shared" si="26"/>
        <v>4779</v>
      </c>
      <c r="L64" s="865">
        <f t="shared" si="26"/>
        <v>6843</v>
      </c>
      <c r="M64" s="866">
        <f t="shared" si="26"/>
        <v>6862</v>
      </c>
      <c r="N64" s="865">
        <f t="shared" si="26"/>
        <v>6062</v>
      </c>
      <c r="O64" s="865">
        <v>7096</v>
      </c>
      <c r="P64" s="866">
        <v>7774</v>
      </c>
      <c r="Q64" s="865">
        <v>6987</v>
      </c>
      <c r="R64" s="865">
        <v>6564</v>
      </c>
      <c r="S64" s="865">
        <f t="shared" si="2"/>
        <v>6155</v>
      </c>
      <c r="T64" s="865">
        <f t="shared" si="2"/>
        <v>6751</v>
      </c>
      <c r="U64" s="867">
        <f t="shared" si="2"/>
        <v>13638</v>
      </c>
      <c r="V64" s="1121">
        <f t="shared" si="3"/>
        <v>7473.2</v>
      </c>
      <c r="W64" s="158"/>
      <c r="X64" s="158"/>
      <c r="Y64" s="158"/>
      <c r="Z64" s="158"/>
      <c r="AA64" s="158"/>
      <c r="AB64" s="158"/>
      <c r="AC64" s="158"/>
      <c r="AD64" s="158"/>
    </row>
    <row r="65" spans="1:30" ht="13.5" thickBot="1">
      <c r="A65" s="896" t="s">
        <v>233</v>
      </c>
      <c r="B65" s="854">
        <f t="shared" si="26"/>
        <v>99133</v>
      </c>
      <c r="C65" s="855">
        <f t="shared" si="26"/>
        <v>72718</v>
      </c>
      <c r="D65" s="856">
        <f t="shared" si="26"/>
        <v>83363</v>
      </c>
      <c r="E65" s="854">
        <f t="shared" si="26"/>
        <v>75265</v>
      </c>
      <c r="F65" s="856">
        <f t="shared" si="26"/>
        <v>76605</v>
      </c>
      <c r="G65" s="856">
        <f t="shared" si="26"/>
        <v>77790</v>
      </c>
      <c r="H65" s="868">
        <f t="shared" si="26"/>
        <v>65597</v>
      </c>
      <c r="I65" s="868">
        <f t="shared" si="26"/>
        <v>65459</v>
      </c>
      <c r="J65" s="868">
        <f>J30</f>
        <v>63436</v>
      </c>
      <c r="K65" s="868">
        <f>K30</f>
        <v>66601</v>
      </c>
      <c r="L65" s="868">
        <f>L30</f>
        <v>66418</v>
      </c>
      <c r="M65" s="868">
        <f>M30</f>
        <v>66437</v>
      </c>
      <c r="N65" s="868">
        <f>SUM(N41:N64)</f>
        <v>64675</v>
      </c>
      <c r="O65" s="868">
        <v>65217</v>
      </c>
      <c r="P65" s="899">
        <v>69955</v>
      </c>
      <c r="Q65" s="868">
        <v>63335</v>
      </c>
      <c r="R65" s="868">
        <v>57092</v>
      </c>
      <c r="S65" s="868">
        <f t="shared" si="2"/>
        <v>54196</v>
      </c>
      <c r="T65" s="868">
        <f t="shared" si="2"/>
        <v>48240</v>
      </c>
      <c r="U65" s="869">
        <f t="shared" si="2"/>
        <v>56318</v>
      </c>
      <c r="V65" s="1124">
        <f t="shared" si="3"/>
        <v>61188.3</v>
      </c>
      <c r="W65" s="158"/>
      <c r="X65" s="158"/>
      <c r="Y65" s="158"/>
      <c r="Z65" s="158"/>
      <c r="AA65" s="158"/>
      <c r="AB65" s="158"/>
      <c r="AC65" s="158"/>
      <c r="AD65" s="158"/>
    </row>
    <row r="66" spans="1:30" ht="12.75">
      <c r="A66" s="158"/>
      <c r="B66" s="174"/>
      <c r="C66" s="174"/>
      <c r="D66" s="174"/>
      <c r="E66" s="174"/>
      <c r="F66" s="174"/>
      <c r="G66" s="174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/>
      <c r="W66" s="158"/>
      <c r="X66" s="158"/>
      <c r="Y66" s="158"/>
      <c r="Z66" s="158"/>
      <c r="AA66" s="158"/>
      <c r="AB66" s="158"/>
      <c r="AC66" s="158"/>
      <c r="AD66" s="158"/>
    </row>
    <row r="67" spans="1:30" ht="12.75">
      <c r="A67" s="191"/>
      <c r="B67" s="192"/>
      <c r="C67" s="174"/>
      <c r="D67" s="174"/>
      <c r="E67" s="174"/>
      <c r="F67" s="174"/>
      <c r="G67" s="174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/>
      <c r="W67" s="158"/>
      <c r="X67" s="158"/>
      <c r="Y67" s="158"/>
      <c r="Z67" s="158"/>
      <c r="AA67" s="158"/>
      <c r="AB67" s="158"/>
      <c r="AC67" s="158"/>
      <c r="AD67" s="158"/>
    </row>
    <row r="68" spans="1:30" ht="12.75">
      <c r="A68" s="158"/>
      <c r="B68" s="174"/>
      <c r="C68" s="174"/>
      <c r="D68" s="174"/>
      <c r="E68" s="174"/>
      <c r="F68" s="174"/>
      <c r="G68" s="174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</row>
  </sheetData>
  <sheetProtection/>
  <mergeCells count="5">
    <mergeCell ref="A39:A40"/>
    <mergeCell ref="A4:A5"/>
    <mergeCell ref="A37:I37"/>
    <mergeCell ref="B4:V4"/>
    <mergeCell ref="B39:V3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7"/>
  <sheetViews>
    <sheetView zoomScalePageLayoutView="0" workbookViewId="0" topLeftCell="A1">
      <selection activeCell="W63" sqref="W63"/>
    </sheetView>
  </sheetViews>
  <sheetFormatPr defaultColWidth="9.00390625" defaultRowHeight="12.75"/>
  <cols>
    <col min="1" max="1" width="28.125" style="295" customWidth="1"/>
    <col min="2" max="2" width="9.375" style="295" hidden="1" customWidth="1"/>
    <col min="3" max="3" width="8.00390625" style="295" hidden="1" customWidth="1"/>
    <col min="4" max="4" width="7.75390625" style="295" hidden="1" customWidth="1"/>
    <col min="5" max="7" width="7.625" style="295" hidden="1" customWidth="1"/>
    <col min="8" max="11" width="7.625" style="296" hidden="1" customWidth="1"/>
    <col min="12" max="19" width="7.75390625" style="296" hidden="1" customWidth="1"/>
    <col min="20" max="29" width="7.75390625" style="296" customWidth="1"/>
    <col min="30" max="30" width="7.875" style="296" customWidth="1"/>
    <col min="31" max="32" width="7.875" style="295" customWidth="1"/>
    <col min="33" max="33" width="6.875" style="295" customWidth="1"/>
    <col min="34" max="36" width="12.00390625" style="295" customWidth="1"/>
    <col min="37" max="39" width="11.75390625" style="295" customWidth="1"/>
    <col min="40" max="16384" width="9.125" style="295" customWidth="1"/>
  </cols>
  <sheetData>
    <row r="1" ht="13.5" thickBot="1">
      <c r="A1" s="294" t="s">
        <v>246</v>
      </c>
    </row>
    <row r="2" spans="1:30" ht="17.25" customHeight="1" thickBot="1">
      <c r="A2" s="1344" t="s">
        <v>247</v>
      </c>
      <c r="B2" s="1346" t="s">
        <v>248</v>
      </c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  <c r="P2" s="1347"/>
      <c r="Q2" s="1347"/>
      <c r="R2" s="1347"/>
      <c r="S2" s="1347"/>
      <c r="T2" s="1347"/>
      <c r="U2" s="1347"/>
      <c r="V2" s="1347"/>
      <c r="W2" s="1347"/>
      <c r="X2" s="1347"/>
      <c r="Y2" s="1347"/>
      <c r="Z2" s="1347"/>
      <c r="AA2" s="1347"/>
      <c r="AB2" s="1347"/>
      <c r="AC2" s="1348"/>
      <c r="AD2" s="1349" t="s">
        <v>361</v>
      </c>
    </row>
    <row r="3" spans="1:30" ht="17.25" customHeight="1" thickBot="1">
      <c r="A3" s="1345"/>
      <c r="B3" s="1002"/>
      <c r="C3" s="1004" t="s">
        <v>198</v>
      </c>
      <c r="D3" s="1004" t="s">
        <v>199</v>
      </c>
      <c r="E3" s="1004" t="s">
        <v>200</v>
      </c>
      <c r="F3" s="1004" t="s">
        <v>655</v>
      </c>
      <c r="G3" s="1004" t="s">
        <v>656</v>
      </c>
      <c r="H3" s="1004" t="s">
        <v>657</v>
      </c>
      <c r="I3" s="1004" t="s">
        <v>658</v>
      </c>
      <c r="J3" s="1004" t="s">
        <v>659</v>
      </c>
      <c r="K3" s="1004" t="s">
        <v>660</v>
      </c>
      <c r="L3" s="1005" t="s">
        <v>661</v>
      </c>
      <c r="M3" s="1005" t="s">
        <v>662</v>
      </c>
      <c r="N3" s="1004" t="s">
        <v>112</v>
      </c>
      <c r="O3" s="1004" t="s">
        <v>120</v>
      </c>
      <c r="P3" s="1003" t="s">
        <v>207</v>
      </c>
      <c r="Q3" s="1005" t="s">
        <v>687</v>
      </c>
      <c r="R3" s="1107" t="s">
        <v>100</v>
      </c>
      <c r="S3" s="1113" t="s">
        <v>16</v>
      </c>
      <c r="T3" s="1113" t="s">
        <v>28</v>
      </c>
      <c r="U3" s="1113" t="s">
        <v>843</v>
      </c>
      <c r="V3" s="1113" t="s">
        <v>1125</v>
      </c>
      <c r="W3" s="1113" t="s">
        <v>1132</v>
      </c>
      <c r="X3" s="1114" t="s">
        <v>1147</v>
      </c>
      <c r="Y3" s="1108" t="s">
        <v>1151</v>
      </c>
      <c r="Z3" s="1113" t="s">
        <v>1157</v>
      </c>
      <c r="AA3" s="1113" t="s">
        <v>1168</v>
      </c>
      <c r="AB3" s="1113" t="s">
        <v>1182</v>
      </c>
      <c r="AC3" s="1076" t="s">
        <v>1188</v>
      </c>
      <c r="AD3" s="1350"/>
    </row>
    <row r="4" spans="1:32" ht="16.5" customHeight="1" thickBot="1">
      <c r="A4" s="771" t="s">
        <v>249</v>
      </c>
      <c r="B4" s="1019">
        <v>62120</v>
      </c>
      <c r="C4" s="1020">
        <v>61656</v>
      </c>
      <c r="D4" s="1020">
        <v>59420</v>
      </c>
      <c r="E4" s="1020">
        <v>61685</v>
      </c>
      <c r="F4" s="1020">
        <f aca="true" t="shared" si="0" ref="F4:O4">SUM(F7:F9)</f>
        <v>67982</v>
      </c>
      <c r="G4" s="1020">
        <f t="shared" si="0"/>
        <v>68798</v>
      </c>
      <c r="H4" s="1020">
        <f t="shared" si="0"/>
        <v>73387</v>
      </c>
      <c r="I4" s="1020">
        <f t="shared" si="0"/>
        <v>81911</v>
      </c>
      <c r="J4" s="1020">
        <f t="shared" si="0"/>
        <v>86611</v>
      </c>
      <c r="K4" s="1020">
        <f t="shared" si="0"/>
        <v>92102</v>
      </c>
      <c r="L4" s="1021">
        <f t="shared" si="0"/>
        <v>76540</v>
      </c>
      <c r="M4" s="1021">
        <f t="shared" si="0"/>
        <v>58132</v>
      </c>
      <c r="N4" s="1020">
        <f t="shared" si="0"/>
        <v>58283</v>
      </c>
      <c r="O4" s="1021">
        <f t="shared" si="0"/>
        <v>61020</v>
      </c>
      <c r="P4" s="779">
        <f>SUM(P7:P9)</f>
        <v>53496</v>
      </c>
      <c r="Q4" s="779">
        <f>SUM(Q7:Q9)</f>
        <v>50388</v>
      </c>
      <c r="R4" s="779">
        <f>SUM(R7:R9)</f>
        <v>44394</v>
      </c>
      <c r="S4" s="779">
        <f>SUM(S7:S9)</f>
        <v>42443</v>
      </c>
      <c r="T4" s="779">
        <f>T20</f>
        <v>37065</v>
      </c>
      <c r="U4" s="779">
        <f>SUM(U7:U9)</f>
        <v>34021</v>
      </c>
      <c r="V4" s="779">
        <f>V20</f>
        <v>31432</v>
      </c>
      <c r="W4" s="779">
        <f aca="true" t="shared" si="1" ref="W4:W14">W20</f>
        <v>32571</v>
      </c>
      <c r="X4" s="911">
        <v>32757</v>
      </c>
      <c r="Y4" s="981">
        <v>34368</v>
      </c>
      <c r="Z4" s="779">
        <v>33440</v>
      </c>
      <c r="AA4" s="779">
        <f aca="true" t="shared" si="2" ref="AA4:AA14">AA20</f>
        <v>31367</v>
      </c>
      <c r="AB4" s="779">
        <v>26074</v>
      </c>
      <c r="AC4" s="989">
        <f aca="true" t="shared" si="3" ref="AC4:AD14">AC20</f>
        <v>31453</v>
      </c>
      <c r="AD4" s="780">
        <f t="shared" si="3"/>
        <v>32454.8</v>
      </c>
      <c r="AF4" s="297"/>
    </row>
    <row r="5" spans="1:32" ht="21" customHeight="1">
      <c r="A5" s="772" t="s">
        <v>250</v>
      </c>
      <c r="B5" s="1006"/>
      <c r="C5" s="1007">
        <f>C4/B4*100</f>
        <v>99.2530585962653</v>
      </c>
      <c r="D5" s="1007">
        <f aca="true" t="shared" si="4" ref="D5:N5">D4/C4*100-100</f>
        <v>-3.6265732451018664</v>
      </c>
      <c r="E5" s="1007">
        <f t="shared" si="4"/>
        <v>3.811847862672508</v>
      </c>
      <c r="F5" s="912">
        <f t="shared" si="4"/>
        <v>10.208316446461879</v>
      </c>
      <c r="G5" s="912">
        <f t="shared" si="4"/>
        <v>1.2003177311641338</v>
      </c>
      <c r="H5" s="912">
        <v>0</v>
      </c>
      <c r="I5" s="912">
        <v>0</v>
      </c>
      <c r="J5" s="912">
        <f t="shared" si="4"/>
        <v>5.737935075875029</v>
      </c>
      <c r="K5" s="912">
        <f t="shared" si="4"/>
        <v>6.339841359642534</v>
      </c>
      <c r="L5" s="781">
        <f>L4/K4*100-100</f>
        <v>-16.896484332587775</v>
      </c>
      <c r="M5" s="781">
        <f t="shared" si="4"/>
        <v>-24.050169845832244</v>
      </c>
      <c r="N5" s="912">
        <f t="shared" si="4"/>
        <v>0.25975366407486433</v>
      </c>
      <c r="O5" s="781">
        <f>O4/N4*100-100</f>
        <v>4.696052022030429</v>
      </c>
      <c r="P5" s="781">
        <f aca="true" t="shared" si="5" ref="P5:V5">P4/O4*100-100</f>
        <v>-12.330383480825958</v>
      </c>
      <c r="Q5" s="781">
        <f t="shared" si="5"/>
        <v>-5.809780170480039</v>
      </c>
      <c r="R5" s="781">
        <f t="shared" si="5"/>
        <v>-11.895689449869025</v>
      </c>
      <c r="S5" s="781">
        <f t="shared" si="5"/>
        <v>-4.39473802766139</v>
      </c>
      <c r="T5" s="781">
        <f t="shared" si="5"/>
        <v>-12.671111844120347</v>
      </c>
      <c r="U5" s="781">
        <f t="shared" si="5"/>
        <v>-8.212599487387024</v>
      </c>
      <c r="V5" s="781">
        <f t="shared" si="5"/>
        <v>-7.610005584785867</v>
      </c>
      <c r="W5" s="781">
        <f t="shared" si="1"/>
        <v>3.6236955968439872</v>
      </c>
      <c r="X5" s="912">
        <v>0.5710601455282358</v>
      </c>
      <c r="Y5" s="982">
        <v>4.918032786885249</v>
      </c>
      <c r="Z5" s="781">
        <v>-2.700186219739294</v>
      </c>
      <c r="AA5" s="781">
        <f t="shared" si="2"/>
        <v>-6.199162679425839</v>
      </c>
      <c r="AB5" s="781">
        <v>-16.87442216342015</v>
      </c>
      <c r="AC5" s="990">
        <f t="shared" si="3"/>
        <v>120.62974610723325</v>
      </c>
      <c r="AD5" s="782">
        <f t="shared" si="3"/>
        <v>7.5475046657612195</v>
      </c>
      <c r="AF5" s="297"/>
    </row>
    <row r="6" spans="1:32" ht="16.5" customHeight="1">
      <c r="A6" s="773" t="s">
        <v>251</v>
      </c>
      <c r="B6" s="1008"/>
      <c r="C6" s="784">
        <v>12668</v>
      </c>
      <c r="D6" s="784">
        <v>11740</v>
      </c>
      <c r="E6" s="784">
        <v>11652</v>
      </c>
      <c r="F6" s="784">
        <v>12846</v>
      </c>
      <c r="G6" s="784">
        <v>12958</v>
      </c>
      <c r="H6" s="784">
        <v>14430</v>
      </c>
      <c r="I6" s="784">
        <f aca="true" t="shared" si="6" ref="I6:V14">I22</f>
        <v>15656</v>
      </c>
      <c r="J6" s="784">
        <f t="shared" si="6"/>
        <v>17071</v>
      </c>
      <c r="K6" s="784">
        <f t="shared" si="6"/>
        <v>18592</v>
      </c>
      <c r="L6" s="783">
        <f t="shared" si="6"/>
        <v>17140</v>
      </c>
      <c r="M6" s="783">
        <f t="shared" si="6"/>
        <v>15679</v>
      </c>
      <c r="N6" s="784">
        <f t="shared" si="6"/>
        <v>16706</v>
      </c>
      <c r="O6" s="783">
        <f t="shared" si="6"/>
        <v>18029</v>
      </c>
      <c r="P6" s="783">
        <f t="shared" si="6"/>
        <v>16283</v>
      </c>
      <c r="Q6" s="784">
        <f t="shared" si="6"/>
        <v>15730</v>
      </c>
      <c r="R6" s="783">
        <f t="shared" si="6"/>
        <v>13272</v>
      </c>
      <c r="S6" s="783">
        <f t="shared" si="6"/>
        <v>13228</v>
      </c>
      <c r="T6" s="783">
        <f t="shared" si="6"/>
        <v>11773</v>
      </c>
      <c r="U6" s="783">
        <f t="shared" si="6"/>
        <v>11225</v>
      </c>
      <c r="V6" s="783">
        <f t="shared" si="6"/>
        <v>10607</v>
      </c>
      <c r="W6" s="783">
        <f t="shared" si="1"/>
        <v>11038</v>
      </c>
      <c r="X6" s="784">
        <v>10736</v>
      </c>
      <c r="Y6" s="983">
        <v>10939</v>
      </c>
      <c r="Z6" s="783">
        <v>10450</v>
      </c>
      <c r="AA6" s="783">
        <f t="shared" si="2"/>
        <v>9695</v>
      </c>
      <c r="AB6" s="783">
        <v>7710</v>
      </c>
      <c r="AC6" s="991">
        <f t="shared" si="3"/>
        <v>9146</v>
      </c>
      <c r="AD6" s="785">
        <f t="shared" si="3"/>
        <v>10336.2</v>
      </c>
      <c r="AF6" s="297"/>
    </row>
    <row r="7" spans="1:32" ht="16.5" customHeight="1">
      <c r="A7" s="774" t="s">
        <v>252</v>
      </c>
      <c r="B7" s="1008"/>
      <c r="C7" s="784">
        <v>718</v>
      </c>
      <c r="D7" s="784">
        <v>644</v>
      </c>
      <c r="E7" s="784">
        <v>645</v>
      </c>
      <c r="F7" s="784">
        <v>569</v>
      </c>
      <c r="G7" s="784">
        <v>589</v>
      </c>
      <c r="H7" s="784">
        <v>578</v>
      </c>
      <c r="I7" s="784">
        <f t="shared" si="6"/>
        <v>577</v>
      </c>
      <c r="J7" s="784">
        <f t="shared" si="6"/>
        <v>571</v>
      </c>
      <c r="K7" s="784">
        <f t="shared" si="6"/>
        <v>633</v>
      </c>
      <c r="L7" s="783">
        <f t="shared" si="6"/>
        <v>540</v>
      </c>
      <c r="M7" s="783">
        <f t="shared" si="6"/>
        <v>530</v>
      </c>
      <c r="N7" s="784">
        <f t="shared" si="6"/>
        <v>551</v>
      </c>
      <c r="O7" s="783">
        <f t="shared" si="6"/>
        <v>548</v>
      </c>
      <c r="P7" s="786">
        <f t="shared" si="6"/>
        <v>585</v>
      </c>
      <c r="Q7" s="787">
        <f t="shared" si="6"/>
        <v>493</v>
      </c>
      <c r="R7" s="786">
        <f t="shared" si="6"/>
        <v>402</v>
      </c>
      <c r="S7" s="786">
        <f t="shared" si="6"/>
        <v>385</v>
      </c>
      <c r="T7" s="786">
        <f t="shared" si="6"/>
        <v>355</v>
      </c>
      <c r="U7" s="786">
        <f t="shared" si="6"/>
        <v>328</v>
      </c>
      <c r="V7" s="786">
        <f t="shared" si="6"/>
        <v>284</v>
      </c>
      <c r="W7" s="786">
        <f t="shared" si="1"/>
        <v>317</v>
      </c>
      <c r="X7" s="787">
        <v>279</v>
      </c>
      <c r="Y7" s="984">
        <v>307</v>
      </c>
      <c r="Z7" s="786">
        <v>297</v>
      </c>
      <c r="AA7" s="786">
        <f t="shared" si="2"/>
        <v>279</v>
      </c>
      <c r="AB7" s="786">
        <v>214</v>
      </c>
      <c r="AC7" s="992">
        <f t="shared" si="3"/>
        <v>263</v>
      </c>
      <c r="AD7" s="785">
        <f t="shared" si="3"/>
        <v>292.3</v>
      </c>
      <c r="AF7" s="297"/>
    </row>
    <row r="8" spans="1:32" ht="16.5" customHeight="1">
      <c r="A8" s="774" t="s">
        <v>253</v>
      </c>
      <c r="B8" s="1008"/>
      <c r="C8" s="784">
        <v>11950</v>
      </c>
      <c r="D8" s="784">
        <v>11096</v>
      </c>
      <c r="E8" s="784">
        <v>11007</v>
      </c>
      <c r="F8" s="784">
        <v>12277</v>
      </c>
      <c r="G8" s="784">
        <v>12369</v>
      </c>
      <c r="H8" s="784">
        <v>13852</v>
      </c>
      <c r="I8" s="784">
        <f t="shared" si="6"/>
        <v>15079</v>
      </c>
      <c r="J8" s="784">
        <f t="shared" si="6"/>
        <v>16500</v>
      </c>
      <c r="K8" s="784">
        <f t="shared" si="6"/>
        <v>17959</v>
      </c>
      <c r="L8" s="783">
        <f t="shared" si="6"/>
        <v>16600</v>
      </c>
      <c r="M8" s="783">
        <f t="shared" si="6"/>
        <v>15149</v>
      </c>
      <c r="N8" s="784">
        <f t="shared" si="6"/>
        <v>16155</v>
      </c>
      <c r="O8" s="783">
        <f t="shared" si="6"/>
        <v>17481</v>
      </c>
      <c r="P8" s="786">
        <f t="shared" si="6"/>
        <v>15698</v>
      </c>
      <c r="Q8" s="787">
        <f t="shared" si="6"/>
        <v>15237</v>
      </c>
      <c r="R8" s="786">
        <f t="shared" si="6"/>
        <v>12870</v>
      </c>
      <c r="S8" s="786">
        <f t="shared" si="6"/>
        <v>12843</v>
      </c>
      <c r="T8" s="786">
        <f t="shared" si="6"/>
        <v>11418</v>
      </c>
      <c r="U8" s="786">
        <f t="shared" si="6"/>
        <v>10897</v>
      </c>
      <c r="V8" s="786">
        <f t="shared" si="6"/>
        <v>10323</v>
      </c>
      <c r="W8" s="786">
        <f t="shared" si="1"/>
        <v>10721</v>
      </c>
      <c r="X8" s="787">
        <v>10457</v>
      </c>
      <c r="Y8" s="984">
        <v>10632</v>
      </c>
      <c r="Z8" s="786">
        <v>10153</v>
      </c>
      <c r="AA8" s="786">
        <f t="shared" si="2"/>
        <v>9416</v>
      </c>
      <c r="AB8" s="786">
        <v>7496</v>
      </c>
      <c r="AC8" s="992">
        <f t="shared" si="3"/>
        <v>8883</v>
      </c>
      <c r="AD8" s="785">
        <f t="shared" si="3"/>
        <v>10043.9</v>
      </c>
      <c r="AF8" s="297"/>
    </row>
    <row r="9" spans="1:32" ht="16.5" customHeight="1" thickBot="1">
      <c r="A9" s="775" t="s">
        <v>254</v>
      </c>
      <c r="B9" s="1009"/>
      <c r="C9" s="784">
        <v>48988</v>
      </c>
      <c r="D9" s="784">
        <v>47680</v>
      </c>
      <c r="E9" s="784">
        <v>50033</v>
      </c>
      <c r="F9" s="784">
        <v>55136</v>
      </c>
      <c r="G9" s="784">
        <v>55840</v>
      </c>
      <c r="H9" s="1010">
        <v>58957</v>
      </c>
      <c r="I9" s="1010">
        <f t="shared" si="6"/>
        <v>66255</v>
      </c>
      <c r="J9" s="1010">
        <f t="shared" si="6"/>
        <v>69540</v>
      </c>
      <c r="K9" s="1010">
        <f t="shared" si="6"/>
        <v>73510</v>
      </c>
      <c r="L9" s="1011">
        <f t="shared" si="6"/>
        <v>59400</v>
      </c>
      <c r="M9" s="1011">
        <f t="shared" si="6"/>
        <v>42453</v>
      </c>
      <c r="N9" s="1010">
        <f t="shared" si="6"/>
        <v>41577</v>
      </c>
      <c r="O9" s="1011">
        <f t="shared" si="6"/>
        <v>42991</v>
      </c>
      <c r="P9" s="788">
        <f t="shared" si="6"/>
        <v>37213</v>
      </c>
      <c r="Q9" s="789">
        <f t="shared" si="6"/>
        <v>34658</v>
      </c>
      <c r="R9" s="788">
        <f t="shared" si="6"/>
        <v>31122</v>
      </c>
      <c r="S9" s="788">
        <f t="shared" si="6"/>
        <v>29215</v>
      </c>
      <c r="T9" s="788">
        <f t="shared" si="6"/>
        <v>25292</v>
      </c>
      <c r="U9" s="788">
        <f t="shared" si="6"/>
        <v>22796</v>
      </c>
      <c r="V9" s="788">
        <f t="shared" si="6"/>
        <v>20825</v>
      </c>
      <c r="W9" s="788">
        <f t="shared" si="1"/>
        <v>21533</v>
      </c>
      <c r="X9" s="789">
        <v>21999</v>
      </c>
      <c r="Y9" s="985">
        <v>23429</v>
      </c>
      <c r="Z9" s="788">
        <v>22990</v>
      </c>
      <c r="AA9" s="788">
        <f t="shared" si="2"/>
        <v>21672</v>
      </c>
      <c r="AB9" s="788">
        <v>18364</v>
      </c>
      <c r="AC9" s="993">
        <f t="shared" si="3"/>
        <v>22307</v>
      </c>
      <c r="AD9" s="790">
        <f t="shared" si="3"/>
        <v>22118.6</v>
      </c>
      <c r="AF9" s="297"/>
    </row>
    <row r="10" spans="1:32" ht="16.5" customHeight="1" thickBot="1">
      <c r="A10" s="771" t="s">
        <v>255</v>
      </c>
      <c r="B10" s="1012">
        <v>18483</v>
      </c>
      <c r="C10" s="913">
        <v>18465</v>
      </c>
      <c r="D10" s="913">
        <v>16903</v>
      </c>
      <c r="E10" s="913">
        <v>16948</v>
      </c>
      <c r="F10" s="913">
        <f aca="true" t="shared" si="7" ref="F10:O10">SUM(F12:F14)</f>
        <v>18764</v>
      </c>
      <c r="G10" s="913">
        <f t="shared" si="7"/>
        <v>18765</v>
      </c>
      <c r="H10" s="913">
        <f t="shared" si="7"/>
        <v>21156</v>
      </c>
      <c r="I10" s="913">
        <f t="shared" si="7"/>
        <v>22740</v>
      </c>
      <c r="J10" s="913">
        <f t="shared" si="7"/>
        <v>24550</v>
      </c>
      <c r="K10" s="913">
        <f t="shared" si="7"/>
        <v>26854</v>
      </c>
      <c r="L10" s="791">
        <f t="shared" si="7"/>
        <v>24879</v>
      </c>
      <c r="M10" s="791">
        <f t="shared" si="7"/>
        <v>22370</v>
      </c>
      <c r="N10" s="913">
        <f t="shared" si="7"/>
        <v>23750</v>
      </c>
      <c r="O10" s="791">
        <f t="shared" si="7"/>
        <v>25711</v>
      </c>
      <c r="P10" s="791">
        <f>SUM(P12:P14)</f>
        <v>23059</v>
      </c>
      <c r="Q10" s="791">
        <f>SUM(Q12:Q14)</f>
        <v>22471</v>
      </c>
      <c r="R10" s="791">
        <f>SUM(R12:R14)</f>
        <v>18759</v>
      </c>
      <c r="S10" s="791">
        <f t="shared" si="6"/>
        <v>18483</v>
      </c>
      <c r="T10" s="791">
        <f t="shared" si="6"/>
        <v>16403</v>
      </c>
      <c r="U10" s="791">
        <f t="shared" si="6"/>
        <v>15642</v>
      </c>
      <c r="V10" s="791">
        <f t="shared" si="6"/>
        <v>14530</v>
      </c>
      <c r="W10" s="791">
        <f t="shared" si="1"/>
        <v>15372</v>
      </c>
      <c r="X10" s="913">
        <v>14903</v>
      </c>
      <c r="Y10" s="986">
        <v>14939</v>
      </c>
      <c r="Z10" s="791">
        <v>14306</v>
      </c>
      <c r="AA10" s="791">
        <f t="shared" si="2"/>
        <v>13182</v>
      </c>
      <c r="AB10" s="791">
        <v>10272</v>
      </c>
      <c r="AC10" s="994">
        <f t="shared" si="3"/>
        <v>12210</v>
      </c>
      <c r="AD10" s="780">
        <f t="shared" si="3"/>
        <v>14175.9</v>
      </c>
      <c r="AF10" s="297"/>
    </row>
    <row r="11" spans="1:32" ht="22.5" customHeight="1">
      <c r="A11" s="772" t="s">
        <v>250</v>
      </c>
      <c r="B11" s="1006"/>
      <c r="C11" s="1007">
        <f>C10/B10*100</f>
        <v>99.90261321214089</v>
      </c>
      <c r="D11" s="1007">
        <f aca="true" t="shared" si="8" ref="D11:N11">D10/C10*100-100</f>
        <v>-8.459247224478744</v>
      </c>
      <c r="E11" s="1007">
        <f t="shared" si="8"/>
        <v>0.2662249304857198</v>
      </c>
      <c r="F11" s="912">
        <f t="shared" si="8"/>
        <v>10.715128628746754</v>
      </c>
      <c r="G11" s="912">
        <f t="shared" si="8"/>
        <v>0.0053293540822778596</v>
      </c>
      <c r="H11" s="912">
        <v>0</v>
      </c>
      <c r="I11" s="912">
        <v>0</v>
      </c>
      <c r="J11" s="912">
        <f t="shared" si="8"/>
        <v>7.959542656112589</v>
      </c>
      <c r="K11" s="912">
        <f t="shared" si="8"/>
        <v>9.384928716904284</v>
      </c>
      <c r="L11" s="781">
        <f t="shared" si="8"/>
        <v>-7.354584047069338</v>
      </c>
      <c r="M11" s="781">
        <f t="shared" si="8"/>
        <v>-10.084810482736444</v>
      </c>
      <c r="N11" s="912">
        <f t="shared" si="8"/>
        <v>6.1689763075547575</v>
      </c>
      <c r="O11" s="781">
        <f>O10/N10*100-100</f>
        <v>8.25684210526316</v>
      </c>
      <c r="P11" s="781">
        <f>P10/O10*100-100</f>
        <v>-10.314651316557104</v>
      </c>
      <c r="Q11" s="781">
        <f>Q10/P10*100-100</f>
        <v>-2.549980484843232</v>
      </c>
      <c r="R11" s="781">
        <f>R10/Q10*100-100</f>
        <v>-16.51906902229541</v>
      </c>
      <c r="S11" s="781">
        <f t="shared" si="6"/>
        <v>-1.4712937789860803</v>
      </c>
      <c r="T11" s="781">
        <f t="shared" si="6"/>
        <v>-11.253584374830922</v>
      </c>
      <c r="U11" s="781">
        <f t="shared" si="6"/>
        <v>-4.639395232579403</v>
      </c>
      <c r="V11" s="781">
        <f t="shared" si="6"/>
        <v>-7.109065336913432</v>
      </c>
      <c r="W11" s="781">
        <f t="shared" si="1"/>
        <v>5.794907088781827</v>
      </c>
      <c r="X11" s="912">
        <v>-3.051001821493628</v>
      </c>
      <c r="Y11" s="982">
        <v>0.2415621015902758</v>
      </c>
      <c r="Z11" s="781">
        <v>-4.2372314077247495</v>
      </c>
      <c r="AA11" s="781">
        <f t="shared" si="2"/>
        <v>-7.85684328253879</v>
      </c>
      <c r="AB11" s="781">
        <v>-22.075557578516154</v>
      </c>
      <c r="AC11" s="990">
        <f t="shared" si="3"/>
        <v>118.86682242990653</v>
      </c>
      <c r="AD11" s="782">
        <f t="shared" si="3"/>
        <v>6.468061258568156</v>
      </c>
      <c r="AF11" s="297"/>
    </row>
    <row r="12" spans="1:32" ht="16.5" customHeight="1">
      <c r="A12" s="774" t="s">
        <v>256</v>
      </c>
      <c r="B12" s="1013"/>
      <c r="C12" s="1014">
        <v>800</v>
      </c>
      <c r="D12" s="1014">
        <v>721</v>
      </c>
      <c r="E12" s="1014">
        <v>714</v>
      </c>
      <c r="F12" s="1014">
        <v>646</v>
      </c>
      <c r="G12" s="1014">
        <v>662</v>
      </c>
      <c r="H12" s="1014">
        <v>655</v>
      </c>
      <c r="I12" s="1014">
        <f aca="true" t="shared" si="9" ref="I12:S14">I28</f>
        <v>647</v>
      </c>
      <c r="J12" s="1014">
        <f t="shared" si="9"/>
        <v>627</v>
      </c>
      <c r="K12" s="1014">
        <f t="shared" si="9"/>
        <v>701</v>
      </c>
      <c r="L12" s="1015">
        <f t="shared" si="9"/>
        <v>608</v>
      </c>
      <c r="M12" s="1015">
        <f t="shared" si="9"/>
        <v>597</v>
      </c>
      <c r="N12" s="1014">
        <f t="shared" si="9"/>
        <v>614</v>
      </c>
      <c r="O12" s="1015">
        <f t="shared" si="9"/>
        <v>619</v>
      </c>
      <c r="P12" s="792">
        <f t="shared" si="9"/>
        <v>664</v>
      </c>
      <c r="Q12" s="793">
        <f t="shared" si="9"/>
        <v>548</v>
      </c>
      <c r="R12" s="792">
        <f t="shared" si="9"/>
        <v>426</v>
      </c>
      <c r="S12" s="792">
        <f t="shared" si="9"/>
        <v>418</v>
      </c>
      <c r="T12" s="792">
        <f t="shared" si="6"/>
        <v>393</v>
      </c>
      <c r="U12" s="792">
        <f t="shared" si="6"/>
        <v>368</v>
      </c>
      <c r="V12" s="792">
        <f t="shared" si="6"/>
        <v>308</v>
      </c>
      <c r="W12" s="792">
        <f t="shared" si="1"/>
        <v>348</v>
      </c>
      <c r="X12" s="793">
        <v>307</v>
      </c>
      <c r="Y12" s="987">
        <v>331</v>
      </c>
      <c r="Z12" s="792">
        <v>317</v>
      </c>
      <c r="AA12" s="792">
        <f t="shared" si="2"/>
        <v>297</v>
      </c>
      <c r="AB12" s="792">
        <v>237</v>
      </c>
      <c r="AC12" s="995">
        <f t="shared" si="3"/>
        <v>292</v>
      </c>
      <c r="AD12" s="785">
        <f t="shared" si="3"/>
        <v>319.8</v>
      </c>
      <c r="AF12" s="297"/>
    </row>
    <row r="13" spans="1:32" ht="16.5" customHeight="1">
      <c r="A13" s="774" t="s">
        <v>257</v>
      </c>
      <c r="B13" s="1013"/>
      <c r="C13" s="1014">
        <v>5481</v>
      </c>
      <c r="D13" s="1014">
        <v>4740</v>
      </c>
      <c r="E13" s="1014">
        <v>4560</v>
      </c>
      <c r="F13" s="1014">
        <v>4458</v>
      </c>
      <c r="G13" s="1014">
        <v>4174</v>
      </c>
      <c r="H13" s="1014">
        <v>4498</v>
      </c>
      <c r="I13" s="1014">
        <f t="shared" si="9"/>
        <v>4607</v>
      </c>
      <c r="J13" s="1014">
        <f t="shared" si="9"/>
        <v>4481</v>
      </c>
      <c r="K13" s="1014">
        <f t="shared" si="9"/>
        <v>4878</v>
      </c>
      <c r="L13" s="1015">
        <f t="shared" si="9"/>
        <v>4395</v>
      </c>
      <c r="M13" s="1015">
        <f t="shared" si="9"/>
        <v>4178</v>
      </c>
      <c r="N13" s="1014">
        <f t="shared" si="9"/>
        <v>4308</v>
      </c>
      <c r="O13" s="1015">
        <f t="shared" si="9"/>
        <v>4544</v>
      </c>
      <c r="P13" s="792">
        <f t="shared" si="9"/>
        <v>4029</v>
      </c>
      <c r="Q13" s="793">
        <f t="shared" si="9"/>
        <v>3905</v>
      </c>
      <c r="R13" s="792">
        <f t="shared" si="9"/>
        <v>3182</v>
      </c>
      <c r="S13" s="792">
        <f t="shared" si="9"/>
        <v>3409</v>
      </c>
      <c r="T13" s="792">
        <f t="shared" si="6"/>
        <v>3049</v>
      </c>
      <c r="U13" s="792">
        <f t="shared" si="6"/>
        <v>2831</v>
      </c>
      <c r="V13" s="792">
        <f t="shared" si="6"/>
        <v>2675</v>
      </c>
      <c r="W13" s="792">
        <f t="shared" si="1"/>
        <v>2822</v>
      </c>
      <c r="X13" s="793">
        <v>2747</v>
      </c>
      <c r="Y13" s="987">
        <v>2776</v>
      </c>
      <c r="Z13" s="792">
        <v>2731</v>
      </c>
      <c r="AA13" s="792">
        <f t="shared" si="2"/>
        <v>2492</v>
      </c>
      <c r="AB13" s="792">
        <v>2295</v>
      </c>
      <c r="AC13" s="995">
        <f t="shared" si="3"/>
        <v>2610</v>
      </c>
      <c r="AD13" s="785">
        <f t="shared" si="3"/>
        <v>2702.8</v>
      </c>
      <c r="AF13" s="297"/>
    </row>
    <row r="14" spans="1:32" ht="16.5" customHeight="1" thickBot="1">
      <c r="A14" s="775" t="s">
        <v>258</v>
      </c>
      <c r="B14" s="1016"/>
      <c r="C14" s="1017">
        <v>12184</v>
      </c>
      <c r="D14" s="1017">
        <v>11442</v>
      </c>
      <c r="E14" s="1017">
        <v>11674</v>
      </c>
      <c r="F14" s="1017">
        <v>13660</v>
      </c>
      <c r="G14" s="1017">
        <v>13929</v>
      </c>
      <c r="H14" s="1017">
        <v>16003</v>
      </c>
      <c r="I14" s="1017">
        <f t="shared" si="9"/>
        <v>17486</v>
      </c>
      <c r="J14" s="1017">
        <f t="shared" si="9"/>
        <v>19442</v>
      </c>
      <c r="K14" s="1017">
        <f t="shared" si="9"/>
        <v>21275</v>
      </c>
      <c r="L14" s="1018">
        <f t="shared" si="9"/>
        <v>19876</v>
      </c>
      <c r="M14" s="1018">
        <f t="shared" si="9"/>
        <v>17595</v>
      </c>
      <c r="N14" s="1017">
        <f t="shared" si="9"/>
        <v>18828</v>
      </c>
      <c r="O14" s="1018">
        <f t="shared" si="9"/>
        <v>20548</v>
      </c>
      <c r="P14" s="794">
        <f t="shared" si="9"/>
        <v>18366</v>
      </c>
      <c r="Q14" s="795">
        <f t="shared" si="9"/>
        <v>18018</v>
      </c>
      <c r="R14" s="794">
        <f t="shared" si="9"/>
        <v>15151</v>
      </c>
      <c r="S14" s="794">
        <f t="shared" si="9"/>
        <v>14656</v>
      </c>
      <c r="T14" s="794">
        <f t="shared" si="6"/>
        <v>12961</v>
      </c>
      <c r="U14" s="794">
        <f t="shared" si="6"/>
        <v>12443</v>
      </c>
      <c r="V14" s="794">
        <f t="shared" si="6"/>
        <v>11547</v>
      </c>
      <c r="W14" s="794">
        <f t="shared" si="1"/>
        <v>12202</v>
      </c>
      <c r="X14" s="795">
        <v>11849</v>
      </c>
      <c r="Y14" s="988">
        <v>11832</v>
      </c>
      <c r="Z14" s="794">
        <v>11258</v>
      </c>
      <c r="AA14" s="794">
        <f t="shared" si="2"/>
        <v>10393</v>
      </c>
      <c r="AB14" s="794">
        <v>7740</v>
      </c>
      <c r="AC14" s="996">
        <f t="shared" si="3"/>
        <v>9308</v>
      </c>
      <c r="AD14" s="790">
        <f t="shared" si="3"/>
        <v>11153.3</v>
      </c>
      <c r="AF14" s="297"/>
    </row>
    <row r="15" spans="1:30" ht="16.5" customHeight="1">
      <c r="A15" s="301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</row>
    <row r="16" spans="1:30" ht="21" customHeight="1" hidden="1">
      <c r="A16" s="294" t="s">
        <v>443</v>
      </c>
      <c r="H16" s="295"/>
      <c r="I16" s="295"/>
      <c r="J16" s="301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</row>
    <row r="17" spans="8:30" ht="16.5" customHeight="1" hidden="1" thickBot="1"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</row>
    <row r="18" spans="1:30" ht="17.25" customHeight="1" hidden="1" thickBot="1">
      <c r="A18" s="1344" t="s">
        <v>442</v>
      </c>
      <c r="B18" s="1351" t="s">
        <v>173</v>
      </c>
      <c r="C18" s="1352"/>
      <c r="D18" s="1352"/>
      <c r="E18" s="1352"/>
      <c r="F18" s="1352"/>
      <c r="G18" s="1352"/>
      <c r="H18" s="1352"/>
      <c r="I18" s="1352"/>
      <c r="J18" s="1352"/>
      <c r="K18" s="1352"/>
      <c r="L18" s="1352"/>
      <c r="M18" s="1352"/>
      <c r="N18" s="1352"/>
      <c r="O18" s="1352"/>
      <c r="P18" s="1352"/>
      <c r="Q18" s="1352"/>
      <c r="R18" s="1352"/>
      <c r="S18" s="1352"/>
      <c r="T18" s="1352"/>
      <c r="U18" s="1352"/>
      <c r="V18" s="1352"/>
      <c r="W18" s="1352"/>
      <c r="X18" s="1352"/>
      <c r="Y18" s="1352"/>
      <c r="Z18" s="1352"/>
      <c r="AA18" s="1352"/>
      <c r="AB18" s="1352"/>
      <c r="AC18" s="1353"/>
      <c r="AD18" s="1349" t="s">
        <v>433</v>
      </c>
    </row>
    <row r="19" spans="1:30" ht="17.25" customHeight="1" hidden="1" thickBot="1">
      <c r="A19" s="1345"/>
      <c r="B19" s="1002"/>
      <c r="C19" s="1004" t="s">
        <v>198</v>
      </c>
      <c r="D19" s="1004" t="s">
        <v>199</v>
      </c>
      <c r="E19" s="1004" t="s">
        <v>200</v>
      </c>
      <c r="F19" s="1004" t="s">
        <v>655</v>
      </c>
      <c r="G19" s="1004" t="s">
        <v>656</v>
      </c>
      <c r="H19" s="1004" t="s">
        <v>657</v>
      </c>
      <c r="I19" s="1004" t="s">
        <v>658</v>
      </c>
      <c r="J19" s="1004" t="s">
        <v>659</v>
      </c>
      <c r="K19" s="1004" t="s">
        <v>660</v>
      </c>
      <c r="L19" s="1005" t="s">
        <v>661</v>
      </c>
      <c r="M19" s="1005" t="s">
        <v>662</v>
      </c>
      <c r="N19" s="1004" t="s">
        <v>112</v>
      </c>
      <c r="O19" s="1004" t="s">
        <v>120</v>
      </c>
      <c r="P19" s="1003" t="s">
        <v>207</v>
      </c>
      <c r="Q19" s="1005" t="s">
        <v>687</v>
      </c>
      <c r="R19" s="1107" t="s">
        <v>100</v>
      </c>
      <c r="S19" s="1113" t="s">
        <v>16</v>
      </c>
      <c r="T19" s="1113" t="s">
        <v>28</v>
      </c>
      <c r="U19" s="1113" t="s">
        <v>843</v>
      </c>
      <c r="V19" s="1113" t="s">
        <v>1125</v>
      </c>
      <c r="W19" s="1113" t="s">
        <v>1132</v>
      </c>
      <c r="X19" s="1114" t="s">
        <v>1147</v>
      </c>
      <c r="Y19" s="1108" t="s">
        <v>1151</v>
      </c>
      <c r="Z19" s="1113" t="s">
        <v>1157</v>
      </c>
      <c r="AA19" s="1113" t="s">
        <v>1168</v>
      </c>
      <c r="AB19" s="1113" t="s">
        <v>1182</v>
      </c>
      <c r="AC19" s="1076" t="s">
        <v>1188</v>
      </c>
      <c r="AD19" s="1350"/>
    </row>
    <row r="20" spans="1:32" ht="16.5" customHeight="1" hidden="1" thickBot="1">
      <c r="A20" s="771" t="s">
        <v>434</v>
      </c>
      <c r="B20" s="1019">
        <v>62120</v>
      </c>
      <c r="C20" s="1020">
        <v>61656</v>
      </c>
      <c r="D20" s="1020">
        <v>59420</v>
      </c>
      <c r="E20" s="1020">
        <v>61685</v>
      </c>
      <c r="F20" s="1020">
        <f>SUM(F23:F25)</f>
        <v>67982</v>
      </c>
      <c r="G20" s="1020">
        <f>SUM(G23:G25)</f>
        <v>68798</v>
      </c>
      <c r="H20" s="1020">
        <f>H4</f>
        <v>73387</v>
      </c>
      <c r="I20" s="1020">
        <f aca="true" t="shared" si="10" ref="I20:O20">SUM(I23:I25)</f>
        <v>81911</v>
      </c>
      <c r="J20" s="1020">
        <f t="shared" si="10"/>
        <v>86611</v>
      </c>
      <c r="K20" s="1020">
        <f t="shared" si="10"/>
        <v>92102</v>
      </c>
      <c r="L20" s="1021">
        <f t="shared" si="10"/>
        <v>76540</v>
      </c>
      <c r="M20" s="1021">
        <f t="shared" si="10"/>
        <v>58132</v>
      </c>
      <c r="N20" s="1020">
        <f t="shared" si="10"/>
        <v>58283</v>
      </c>
      <c r="O20" s="1021">
        <f t="shared" si="10"/>
        <v>61020</v>
      </c>
      <c r="P20" s="779">
        <f aca="true" t="shared" si="11" ref="P20:U20">SUM(P23:P25)</f>
        <v>53496</v>
      </c>
      <c r="Q20" s="779">
        <f t="shared" si="11"/>
        <v>50388</v>
      </c>
      <c r="R20" s="779">
        <f t="shared" si="11"/>
        <v>44394</v>
      </c>
      <c r="S20" s="779">
        <f t="shared" si="11"/>
        <v>42443</v>
      </c>
      <c r="T20" s="779">
        <f t="shared" si="11"/>
        <v>37065</v>
      </c>
      <c r="U20" s="779">
        <f t="shared" si="11"/>
        <v>34021</v>
      </c>
      <c r="V20" s="779">
        <f>SUM(V23:V25)</f>
        <v>31432</v>
      </c>
      <c r="W20" s="779">
        <f>SUM(W23:W25)</f>
        <v>32571</v>
      </c>
      <c r="X20" s="911">
        <v>32757</v>
      </c>
      <c r="Y20" s="981">
        <v>34368</v>
      </c>
      <c r="Z20" s="779">
        <v>33440</v>
      </c>
      <c r="AA20" s="779">
        <v>31367</v>
      </c>
      <c r="AB20" s="779">
        <v>26074</v>
      </c>
      <c r="AC20" s="989">
        <v>31453</v>
      </c>
      <c r="AD20" s="780">
        <f>AVERAGE(T20:AC20)</f>
        <v>32454.8</v>
      </c>
      <c r="AF20" s="297"/>
    </row>
    <row r="21" spans="1:36" ht="21" customHeight="1" hidden="1">
      <c r="A21" s="778" t="s">
        <v>1124</v>
      </c>
      <c r="B21" s="1006"/>
      <c r="C21" s="1007">
        <f>C20/B20*100</f>
        <v>99.2530585962653</v>
      </c>
      <c r="D21" s="1007">
        <f>D20/C20*100-100</f>
        <v>-3.6265732451018664</v>
      </c>
      <c r="E21" s="1007">
        <f>E20/D20*100-100</f>
        <v>3.811847862672508</v>
      </c>
      <c r="F21" s="912">
        <f>F20/E20*100-100</f>
        <v>10.208316446461879</v>
      </c>
      <c r="G21" s="912">
        <f>G20/F20*100-100</f>
        <v>1.2003177311641338</v>
      </c>
      <c r="H21" s="912">
        <v>0</v>
      </c>
      <c r="I21" s="912">
        <v>0</v>
      </c>
      <c r="J21" s="912">
        <f aca="true" t="shared" si="12" ref="J21:X21">J20/I20*100-100</f>
        <v>5.737935075875029</v>
      </c>
      <c r="K21" s="912">
        <f t="shared" si="12"/>
        <v>6.339841359642534</v>
      </c>
      <c r="L21" s="781">
        <f t="shared" si="12"/>
        <v>-16.896484332587775</v>
      </c>
      <c r="M21" s="781">
        <f t="shared" si="12"/>
        <v>-24.050169845832244</v>
      </c>
      <c r="N21" s="912">
        <f t="shared" si="12"/>
        <v>0.25975366407486433</v>
      </c>
      <c r="O21" s="781">
        <f>O20/N20*100-100</f>
        <v>4.696052022030429</v>
      </c>
      <c r="P21" s="781">
        <f t="shared" si="12"/>
        <v>-12.330383480825958</v>
      </c>
      <c r="Q21" s="781">
        <f t="shared" si="12"/>
        <v>-5.809780170480039</v>
      </c>
      <c r="R21" s="781">
        <f t="shared" si="12"/>
        <v>-11.895689449869025</v>
      </c>
      <c r="S21" s="781">
        <f t="shared" si="12"/>
        <v>-4.39473802766139</v>
      </c>
      <c r="T21" s="781">
        <f t="shared" si="12"/>
        <v>-12.671111844120347</v>
      </c>
      <c r="U21" s="781">
        <f t="shared" si="12"/>
        <v>-8.212599487387024</v>
      </c>
      <c r="V21" s="781">
        <f t="shared" si="12"/>
        <v>-7.610005584785867</v>
      </c>
      <c r="W21" s="781">
        <f t="shared" si="12"/>
        <v>3.6236955968439872</v>
      </c>
      <c r="X21" s="912">
        <f t="shared" si="12"/>
        <v>0.5710601455282358</v>
      </c>
      <c r="Y21" s="982">
        <f>Y20/X20*100-100</f>
        <v>4.918032786885249</v>
      </c>
      <c r="Z21" s="781">
        <f>Z20/Y20*100-100</f>
        <v>-2.700186219739294</v>
      </c>
      <c r="AA21" s="781">
        <f>AA20/Z20*100-100</f>
        <v>-6.199162679425839</v>
      </c>
      <c r="AB21" s="781">
        <v>-16.87442216342015</v>
      </c>
      <c r="AC21" s="990">
        <v>120.62974610723325</v>
      </c>
      <c r="AD21" s="782">
        <f aca="true" t="shared" si="13" ref="AD21:AD30">AVERAGE(T21:AC21)</f>
        <v>7.5475046657612195</v>
      </c>
      <c r="AF21" s="297"/>
      <c r="AH21" s="796"/>
      <c r="AI21" s="796"/>
      <c r="AJ21" s="796"/>
    </row>
    <row r="22" spans="1:32" ht="16.5" customHeight="1" hidden="1">
      <c r="A22" s="773" t="s">
        <v>437</v>
      </c>
      <c r="B22" s="1008"/>
      <c r="C22" s="784">
        <v>12668</v>
      </c>
      <c r="D22" s="784">
        <v>11740</v>
      </c>
      <c r="E22" s="784">
        <v>11652</v>
      </c>
      <c r="F22" s="784">
        <v>12846</v>
      </c>
      <c r="G22" s="784">
        <v>12958</v>
      </c>
      <c r="H22" s="784">
        <f>H6</f>
        <v>14430</v>
      </c>
      <c r="I22" s="784">
        <v>15656</v>
      </c>
      <c r="J22" s="784">
        <v>17071</v>
      </c>
      <c r="K22" s="784">
        <v>18592</v>
      </c>
      <c r="L22" s="783">
        <v>17140</v>
      </c>
      <c r="M22" s="783">
        <v>15679</v>
      </c>
      <c r="N22" s="784">
        <v>16706</v>
      </c>
      <c r="O22" s="783">
        <v>18029</v>
      </c>
      <c r="P22" s="783">
        <v>16283</v>
      </c>
      <c r="Q22" s="784">
        <v>15730</v>
      </c>
      <c r="R22" s="783">
        <v>13272</v>
      </c>
      <c r="S22" s="783">
        <v>13228</v>
      </c>
      <c r="T22" s="783">
        <v>11773</v>
      </c>
      <c r="U22" s="783">
        <v>11225</v>
      </c>
      <c r="V22" s="783">
        <v>10607</v>
      </c>
      <c r="W22" s="783">
        <v>11038</v>
      </c>
      <c r="X22" s="784">
        <v>10779</v>
      </c>
      <c r="Y22" s="983">
        <v>10939</v>
      </c>
      <c r="Z22" s="783">
        <v>10450</v>
      </c>
      <c r="AA22" s="783">
        <f>SUM(AA23:AA24)</f>
        <v>9695</v>
      </c>
      <c r="AB22" s="783">
        <v>7710</v>
      </c>
      <c r="AC22" s="991">
        <v>9146</v>
      </c>
      <c r="AD22" s="785">
        <f t="shared" si="13"/>
        <v>10336.2</v>
      </c>
      <c r="AF22" s="297"/>
    </row>
    <row r="23" spans="1:34" ht="16.5" customHeight="1" hidden="1">
      <c r="A23" s="776" t="s">
        <v>439</v>
      </c>
      <c r="B23" s="1008"/>
      <c r="C23" s="784">
        <v>718</v>
      </c>
      <c r="D23" s="784">
        <v>644</v>
      </c>
      <c r="E23" s="784">
        <v>645</v>
      </c>
      <c r="F23" s="784">
        <v>569</v>
      </c>
      <c r="G23" s="784">
        <v>589</v>
      </c>
      <c r="H23" s="784">
        <f>H7</f>
        <v>578</v>
      </c>
      <c r="I23" s="784">
        <v>577</v>
      </c>
      <c r="J23" s="784">
        <v>571</v>
      </c>
      <c r="K23" s="784">
        <v>633</v>
      </c>
      <c r="L23" s="783">
        <v>540</v>
      </c>
      <c r="M23" s="783">
        <v>530</v>
      </c>
      <c r="N23" s="784">
        <v>551</v>
      </c>
      <c r="O23" s="783">
        <v>548</v>
      </c>
      <c r="P23" s="786">
        <v>585</v>
      </c>
      <c r="Q23" s="787">
        <v>493</v>
      </c>
      <c r="R23" s="786">
        <v>402</v>
      </c>
      <c r="S23" s="786">
        <v>385</v>
      </c>
      <c r="T23" s="786">
        <v>355</v>
      </c>
      <c r="U23" s="786">
        <v>328</v>
      </c>
      <c r="V23" s="786">
        <v>284</v>
      </c>
      <c r="W23" s="786">
        <v>317</v>
      </c>
      <c r="X23" s="787">
        <v>279</v>
      </c>
      <c r="Y23" s="984">
        <v>307</v>
      </c>
      <c r="Z23" s="786">
        <v>297</v>
      </c>
      <c r="AA23" s="786">
        <v>279</v>
      </c>
      <c r="AB23" s="786">
        <v>214</v>
      </c>
      <c r="AC23" s="992">
        <v>263</v>
      </c>
      <c r="AD23" s="785">
        <f t="shared" si="13"/>
        <v>292.3</v>
      </c>
      <c r="AF23" s="297"/>
      <c r="AH23" s="364"/>
    </row>
    <row r="24" spans="1:32" ht="16.5" customHeight="1" hidden="1">
      <c r="A24" s="776" t="s">
        <v>435</v>
      </c>
      <c r="B24" s="1008"/>
      <c r="C24" s="784">
        <v>11950</v>
      </c>
      <c r="D24" s="784">
        <v>11096</v>
      </c>
      <c r="E24" s="784">
        <v>11007</v>
      </c>
      <c r="F24" s="784">
        <v>12277</v>
      </c>
      <c r="G24" s="784">
        <v>12369</v>
      </c>
      <c r="H24" s="784">
        <f>H8</f>
        <v>13852</v>
      </c>
      <c r="I24" s="784">
        <v>15079</v>
      </c>
      <c r="J24" s="784">
        <v>16500</v>
      </c>
      <c r="K24" s="784">
        <v>17959</v>
      </c>
      <c r="L24" s="783">
        <v>16600</v>
      </c>
      <c r="M24" s="783">
        <v>15149</v>
      </c>
      <c r="N24" s="784">
        <v>16155</v>
      </c>
      <c r="O24" s="783">
        <v>17481</v>
      </c>
      <c r="P24" s="786">
        <v>15698</v>
      </c>
      <c r="Q24" s="787">
        <v>15237</v>
      </c>
      <c r="R24" s="786">
        <v>12870</v>
      </c>
      <c r="S24" s="786">
        <v>12843</v>
      </c>
      <c r="T24" s="786">
        <v>11418</v>
      </c>
      <c r="U24" s="786">
        <v>10897</v>
      </c>
      <c r="V24" s="786">
        <v>10323</v>
      </c>
      <c r="W24" s="786">
        <v>10721</v>
      </c>
      <c r="X24" s="787">
        <v>10500</v>
      </c>
      <c r="Y24" s="984">
        <v>10632</v>
      </c>
      <c r="Z24" s="786">
        <v>10153</v>
      </c>
      <c r="AA24" s="786">
        <v>9416</v>
      </c>
      <c r="AB24" s="786">
        <v>7496</v>
      </c>
      <c r="AC24" s="992">
        <v>8883</v>
      </c>
      <c r="AD24" s="785">
        <f t="shared" si="13"/>
        <v>10043.9</v>
      </c>
      <c r="AF24" s="297"/>
    </row>
    <row r="25" spans="1:32" ht="16.5" customHeight="1" hidden="1" thickBot="1">
      <c r="A25" s="777" t="s">
        <v>436</v>
      </c>
      <c r="B25" s="1009"/>
      <c r="C25" s="784">
        <v>48988</v>
      </c>
      <c r="D25" s="784">
        <v>47680</v>
      </c>
      <c r="E25" s="784">
        <v>50033</v>
      </c>
      <c r="F25" s="784">
        <v>55136</v>
      </c>
      <c r="G25" s="784">
        <v>55840</v>
      </c>
      <c r="H25" s="1010">
        <f>H9</f>
        <v>58957</v>
      </c>
      <c r="I25" s="1010">
        <v>66255</v>
      </c>
      <c r="J25" s="1010">
        <v>69540</v>
      </c>
      <c r="K25" s="1010">
        <v>73510</v>
      </c>
      <c r="L25" s="1011">
        <v>59400</v>
      </c>
      <c r="M25" s="1011">
        <v>42453</v>
      </c>
      <c r="N25" s="1010">
        <v>41577</v>
      </c>
      <c r="O25" s="1011">
        <v>42991</v>
      </c>
      <c r="P25" s="788">
        <v>37213</v>
      </c>
      <c r="Q25" s="789">
        <v>34658</v>
      </c>
      <c r="R25" s="788">
        <v>31122</v>
      </c>
      <c r="S25" s="788">
        <v>29215</v>
      </c>
      <c r="T25" s="788">
        <v>25292</v>
      </c>
      <c r="U25" s="788">
        <v>22796</v>
      </c>
      <c r="V25" s="788">
        <v>20825</v>
      </c>
      <c r="W25" s="788">
        <v>21533</v>
      </c>
      <c r="X25" s="789">
        <v>21978</v>
      </c>
      <c r="Y25" s="985">
        <v>23429</v>
      </c>
      <c r="Z25" s="788">
        <v>22990</v>
      </c>
      <c r="AA25" s="788">
        <v>21672</v>
      </c>
      <c r="AB25" s="788">
        <v>18364</v>
      </c>
      <c r="AC25" s="993">
        <v>22307</v>
      </c>
      <c r="AD25" s="790">
        <f t="shared" si="13"/>
        <v>22118.6</v>
      </c>
      <c r="AF25" s="297"/>
    </row>
    <row r="26" spans="1:32" ht="16.5" customHeight="1" hidden="1" thickBot="1">
      <c r="A26" s="771" t="s">
        <v>444</v>
      </c>
      <c r="B26" s="1012">
        <v>18483</v>
      </c>
      <c r="C26" s="913">
        <v>18465</v>
      </c>
      <c r="D26" s="913">
        <v>16903</v>
      </c>
      <c r="E26" s="913">
        <v>16948</v>
      </c>
      <c r="F26" s="913">
        <f>SUM(F28:F30)</f>
        <v>18764</v>
      </c>
      <c r="G26" s="913">
        <f>SUM(G28:G30)</f>
        <v>18765</v>
      </c>
      <c r="H26" s="913">
        <f>H10</f>
        <v>21156</v>
      </c>
      <c r="I26" s="913">
        <f aca="true" t="shared" si="14" ref="I26:O26">SUM(I28:I30)</f>
        <v>22740</v>
      </c>
      <c r="J26" s="913">
        <f t="shared" si="14"/>
        <v>24550</v>
      </c>
      <c r="K26" s="913">
        <f t="shared" si="14"/>
        <v>26854</v>
      </c>
      <c r="L26" s="791">
        <f t="shared" si="14"/>
        <v>24879</v>
      </c>
      <c r="M26" s="791">
        <f t="shared" si="14"/>
        <v>22370</v>
      </c>
      <c r="N26" s="913">
        <f t="shared" si="14"/>
        <v>23750</v>
      </c>
      <c r="O26" s="791">
        <f t="shared" si="14"/>
        <v>25711</v>
      </c>
      <c r="P26" s="791">
        <f aca="true" t="shared" si="15" ref="P26:V26">SUM(P28:P30)</f>
        <v>23059</v>
      </c>
      <c r="Q26" s="791">
        <f t="shared" si="15"/>
        <v>22471</v>
      </c>
      <c r="R26" s="791">
        <f t="shared" si="15"/>
        <v>18759</v>
      </c>
      <c r="S26" s="791">
        <f t="shared" si="15"/>
        <v>18483</v>
      </c>
      <c r="T26" s="791">
        <f t="shared" si="15"/>
        <v>16403</v>
      </c>
      <c r="U26" s="791">
        <f t="shared" si="15"/>
        <v>15642</v>
      </c>
      <c r="V26" s="791">
        <f t="shared" si="15"/>
        <v>14530</v>
      </c>
      <c r="W26" s="791">
        <f>SUM(W28:W30)</f>
        <v>15372</v>
      </c>
      <c r="X26" s="913">
        <f>SUM(X28:X30)</f>
        <v>14903</v>
      </c>
      <c r="Y26" s="986">
        <v>14939</v>
      </c>
      <c r="Z26" s="791">
        <v>14306</v>
      </c>
      <c r="AA26" s="791">
        <f>SUM(AA28:AA30)</f>
        <v>13182</v>
      </c>
      <c r="AB26" s="791">
        <v>10272</v>
      </c>
      <c r="AC26" s="994">
        <v>12210</v>
      </c>
      <c r="AD26" s="780">
        <f t="shared" si="13"/>
        <v>14175.9</v>
      </c>
      <c r="AF26" s="297"/>
    </row>
    <row r="27" spans="1:32" ht="22.5" customHeight="1" hidden="1">
      <c r="A27" s="778" t="s">
        <v>1124</v>
      </c>
      <c r="B27" s="1006"/>
      <c r="C27" s="1007">
        <f>C26/B26*100</f>
        <v>99.90261321214089</v>
      </c>
      <c r="D27" s="1007">
        <f>D26/C26*100-100</f>
        <v>-8.459247224478744</v>
      </c>
      <c r="E27" s="1007">
        <f>E26/D26*100-100</f>
        <v>0.2662249304857198</v>
      </c>
      <c r="F27" s="912">
        <f>F26/E26*100-100</f>
        <v>10.715128628746754</v>
      </c>
      <c r="G27" s="912">
        <f>G26/F26*100-100</f>
        <v>0.0053293540822778596</v>
      </c>
      <c r="H27" s="912">
        <v>0</v>
      </c>
      <c r="I27" s="912">
        <v>0</v>
      </c>
      <c r="J27" s="912">
        <f aca="true" t="shared" si="16" ref="J27:Y27">J26/I26*100-100</f>
        <v>7.959542656112589</v>
      </c>
      <c r="K27" s="912">
        <f t="shared" si="16"/>
        <v>9.384928716904284</v>
      </c>
      <c r="L27" s="781">
        <f t="shared" si="16"/>
        <v>-7.354584047069338</v>
      </c>
      <c r="M27" s="781">
        <f t="shared" si="16"/>
        <v>-10.084810482736444</v>
      </c>
      <c r="N27" s="912">
        <f t="shared" si="16"/>
        <v>6.1689763075547575</v>
      </c>
      <c r="O27" s="781">
        <f>O26/N26*100-100</f>
        <v>8.25684210526316</v>
      </c>
      <c r="P27" s="781">
        <f t="shared" si="16"/>
        <v>-10.314651316557104</v>
      </c>
      <c r="Q27" s="781">
        <f t="shared" si="16"/>
        <v>-2.549980484843232</v>
      </c>
      <c r="R27" s="781">
        <f t="shared" si="16"/>
        <v>-16.51906902229541</v>
      </c>
      <c r="S27" s="781">
        <f t="shared" si="16"/>
        <v>-1.4712937789860803</v>
      </c>
      <c r="T27" s="781">
        <f t="shared" si="16"/>
        <v>-11.253584374830922</v>
      </c>
      <c r="U27" s="781">
        <f t="shared" si="16"/>
        <v>-4.639395232579403</v>
      </c>
      <c r="V27" s="781">
        <f t="shared" si="16"/>
        <v>-7.109065336913432</v>
      </c>
      <c r="W27" s="781">
        <f t="shared" si="16"/>
        <v>5.794907088781827</v>
      </c>
      <c r="X27" s="912">
        <f t="shared" si="16"/>
        <v>-3.051001821493628</v>
      </c>
      <c r="Y27" s="982">
        <f t="shared" si="16"/>
        <v>0.2415621015902758</v>
      </c>
      <c r="Z27" s="781">
        <f>Z26/Y26*100-100</f>
        <v>-4.2372314077247495</v>
      </c>
      <c r="AA27" s="781">
        <f>AA26/Z26*100-100</f>
        <v>-7.85684328253879</v>
      </c>
      <c r="AB27" s="781">
        <v>-22.075557578516154</v>
      </c>
      <c r="AC27" s="990">
        <v>118.86682242990653</v>
      </c>
      <c r="AD27" s="782">
        <f t="shared" si="13"/>
        <v>6.468061258568156</v>
      </c>
      <c r="AF27" s="297"/>
    </row>
    <row r="28" spans="1:32" ht="16.5" customHeight="1" hidden="1">
      <c r="A28" s="776" t="s">
        <v>438</v>
      </c>
      <c r="B28" s="1013"/>
      <c r="C28" s="1014">
        <v>800</v>
      </c>
      <c r="D28" s="1014">
        <v>721</v>
      </c>
      <c r="E28" s="1014">
        <v>714</v>
      </c>
      <c r="F28" s="1014">
        <v>646</v>
      </c>
      <c r="G28" s="1014">
        <v>662</v>
      </c>
      <c r="H28" s="1014">
        <f>H12</f>
        <v>655</v>
      </c>
      <c r="I28" s="1014">
        <v>647</v>
      </c>
      <c r="J28" s="1014">
        <v>627</v>
      </c>
      <c r="K28" s="1014">
        <v>701</v>
      </c>
      <c r="L28" s="1015">
        <v>608</v>
      </c>
      <c r="M28" s="1015">
        <v>597</v>
      </c>
      <c r="N28" s="1014">
        <v>614</v>
      </c>
      <c r="O28" s="1015">
        <v>619</v>
      </c>
      <c r="P28" s="792">
        <v>664</v>
      </c>
      <c r="Q28" s="793">
        <v>548</v>
      </c>
      <c r="R28" s="792">
        <v>426</v>
      </c>
      <c r="S28" s="792">
        <v>418</v>
      </c>
      <c r="T28" s="792">
        <v>393</v>
      </c>
      <c r="U28" s="792">
        <v>368</v>
      </c>
      <c r="V28" s="792">
        <v>308</v>
      </c>
      <c r="W28" s="792">
        <v>348</v>
      </c>
      <c r="X28" s="793">
        <v>307</v>
      </c>
      <c r="Y28" s="987">
        <v>331</v>
      </c>
      <c r="Z28" s="792">
        <v>317</v>
      </c>
      <c r="AA28" s="792">
        <v>297</v>
      </c>
      <c r="AB28" s="792">
        <v>237</v>
      </c>
      <c r="AC28" s="995">
        <v>292</v>
      </c>
      <c r="AD28" s="785">
        <f t="shared" si="13"/>
        <v>319.8</v>
      </c>
      <c r="AF28" s="297"/>
    </row>
    <row r="29" spans="1:32" ht="16.5" customHeight="1" hidden="1">
      <c r="A29" s="776" t="s">
        <v>440</v>
      </c>
      <c r="B29" s="1013"/>
      <c r="C29" s="1014">
        <v>5481</v>
      </c>
      <c r="D29" s="1014">
        <v>4740</v>
      </c>
      <c r="E29" s="1014">
        <v>4560</v>
      </c>
      <c r="F29" s="1014">
        <v>4458</v>
      </c>
      <c r="G29" s="1014">
        <v>4174</v>
      </c>
      <c r="H29" s="1014">
        <f>H13</f>
        <v>4498</v>
      </c>
      <c r="I29" s="1014">
        <v>4607</v>
      </c>
      <c r="J29" s="1014">
        <v>4481</v>
      </c>
      <c r="K29" s="1014">
        <v>4878</v>
      </c>
      <c r="L29" s="1015">
        <v>4395</v>
      </c>
      <c r="M29" s="1015">
        <v>4178</v>
      </c>
      <c r="N29" s="1014">
        <v>4308</v>
      </c>
      <c r="O29" s="1015">
        <v>4544</v>
      </c>
      <c r="P29" s="792">
        <v>4029</v>
      </c>
      <c r="Q29" s="793">
        <v>3905</v>
      </c>
      <c r="R29" s="792">
        <v>3182</v>
      </c>
      <c r="S29" s="792">
        <v>3409</v>
      </c>
      <c r="T29" s="792">
        <v>3049</v>
      </c>
      <c r="U29" s="792">
        <v>2831</v>
      </c>
      <c r="V29" s="792">
        <v>2675</v>
      </c>
      <c r="W29" s="792">
        <v>2822</v>
      </c>
      <c r="X29" s="793">
        <v>2747</v>
      </c>
      <c r="Y29" s="987">
        <v>2776</v>
      </c>
      <c r="Z29" s="792">
        <v>2731</v>
      </c>
      <c r="AA29" s="792">
        <v>2492</v>
      </c>
      <c r="AB29" s="792">
        <v>2295</v>
      </c>
      <c r="AC29" s="995">
        <v>2610</v>
      </c>
      <c r="AD29" s="785">
        <f t="shared" si="13"/>
        <v>2702.8</v>
      </c>
      <c r="AF29" s="297"/>
    </row>
    <row r="30" spans="1:32" ht="16.5" customHeight="1" hidden="1" thickBot="1">
      <c r="A30" s="777" t="s">
        <v>441</v>
      </c>
      <c r="B30" s="1016"/>
      <c r="C30" s="1017">
        <v>12184</v>
      </c>
      <c r="D30" s="1017">
        <v>11442</v>
      </c>
      <c r="E30" s="1017">
        <v>11674</v>
      </c>
      <c r="F30" s="1017">
        <v>13660</v>
      </c>
      <c r="G30" s="1017">
        <v>13929</v>
      </c>
      <c r="H30" s="1017">
        <f>H14</f>
        <v>16003</v>
      </c>
      <c r="I30" s="1017">
        <v>17486</v>
      </c>
      <c r="J30" s="1017">
        <v>19442</v>
      </c>
      <c r="K30" s="1017">
        <v>21275</v>
      </c>
      <c r="L30" s="1018">
        <v>19876</v>
      </c>
      <c r="M30" s="1018">
        <v>17595</v>
      </c>
      <c r="N30" s="1017">
        <v>18828</v>
      </c>
      <c r="O30" s="1018">
        <v>20548</v>
      </c>
      <c r="P30" s="794">
        <v>18366</v>
      </c>
      <c r="Q30" s="795">
        <v>18018</v>
      </c>
      <c r="R30" s="794">
        <v>15151</v>
      </c>
      <c r="S30" s="794">
        <v>14656</v>
      </c>
      <c r="T30" s="794">
        <v>12961</v>
      </c>
      <c r="U30" s="794">
        <v>12443</v>
      </c>
      <c r="V30" s="794">
        <v>11547</v>
      </c>
      <c r="W30" s="794">
        <v>12202</v>
      </c>
      <c r="X30" s="795">
        <v>11849</v>
      </c>
      <c r="Y30" s="988">
        <v>11832</v>
      </c>
      <c r="Z30" s="794">
        <v>11258</v>
      </c>
      <c r="AA30" s="794">
        <v>10393</v>
      </c>
      <c r="AB30" s="794">
        <v>7740</v>
      </c>
      <c r="AC30" s="996">
        <v>9308</v>
      </c>
      <c r="AD30" s="790">
        <f t="shared" si="13"/>
        <v>11153.3</v>
      </c>
      <c r="AF30" s="297"/>
    </row>
    <row r="31" spans="1:30" ht="16.5" customHeight="1" hidden="1">
      <c r="A31" s="296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364"/>
      <c r="W31" s="364"/>
      <c r="X31" s="364"/>
      <c r="Y31" s="364"/>
      <c r="Z31" s="364"/>
      <c r="AA31" s="364"/>
      <c r="AB31" s="364"/>
      <c r="AC31" s="364"/>
      <c r="AD31" s="295"/>
    </row>
    <row r="32" spans="8:30" ht="16.5" customHeight="1" hidden="1"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</row>
    <row r="33" spans="8:30" ht="16.5" customHeight="1" hidden="1">
      <c r="H33" s="295"/>
      <c r="I33" s="295"/>
      <c r="J33" s="295"/>
      <c r="K33" s="295"/>
      <c r="L33" s="295"/>
      <c r="M33" s="295"/>
      <c r="N33" s="295"/>
      <c r="O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</row>
    <row r="34" spans="1:31" ht="16.5" customHeight="1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U34" s="295"/>
      <c r="AE34" s="296"/>
    </row>
    <row r="35" spans="1:31" ht="16.5" customHeight="1" hidden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U35" s="295"/>
      <c r="AE35" s="296"/>
    </row>
    <row r="36" spans="1:31" ht="27.75" customHeight="1" hidden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U36" s="295"/>
      <c r="AE36" s="296"/>
    </row>
    <row r="37" spans="1:31" ht="16.5" customHeight="1" hidden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U37" s="295"/>
      <c r="AE37" s="296"/>
    </row>
    <row r="38" spans="1:31" ht="16.5" customHeight="1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U38" s="295"/>
      <c r="AE38" s="296"/>
    </row>
    <row r="39" spans="1:31" ht="12.75" hidden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U39" s="295"/>
      <c r="AE39" s="296"/>
    </row>
    <row r="40" spans="1:31" ht="12.75" hidden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U40" s="295"/>
      <c r="AE40" s="296"/>
    </row>
    <row r="41" spans="1:31" ht="12.75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U41" s="295"/>
      <c r="AE41" s="296"/>
    </row>
    <row r="42" spans="1:31" ht="16.5" customHeight="1" hidden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U42" s="295"/>
      <c r="AE42" s="296"/>
    </row>
    <row r="43" spans="1:31" ht="12.75" hidden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U43" s="295"/>
      <c r="AE43" s="296"/>
    </row>
    <row r="44" spans="1:31" ht="12.75" hidden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295"/>
      <c r="T44" s="295"/>
      <c r="U44" s="295"/>
      <c r="AE44" s="296"/>
    </row>
    <row r="45" spans="8:30" ht="12.75" hidden="1"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</row>
    <row r="46" spans="8:30" ht="12.75" hidden="1"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</row>
    <row r="47" spans="8:30" ht="12.75" hidden="1"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</row>
    <row r="48" spans="8:30" ht="12.75"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</row>
    <row r="49" spans="8:30" ht="12.75"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</row>
    <row r="50" spans="8:30" ht="12.75"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</row>
    <row r="51" spans="8:30" ht="12.75"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</row>
    <row r="52" spans="8:30" ht="12.75"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</row>
    <row r="53" spans="8:30" ht="12.75"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</row>
    <row r="54" spans="8:30" ht="12.75"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</row>
    <row r="55" spans="8:30" ht="12.75" customHeight="1"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</row>
    <row r="56" spans="8:30" ht="16.5" customHeight="1"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</row>
    <row r="57" spans="8:30" ht="12.75"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</row>
    <row r="58" spans="8:30" ht="12.75"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</row>
    <row r="59" spans="8:30" ht="12.75"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</row>
    <row r="60" spans="8:30" ht="12.75"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</row>
    <row r="61" spans="8:30" ht="12.75"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</row>
    <row r="62" spans="8:30" ht="12.75"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</row>
    <row r="63" spans="8:30" ht="12.75"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</row>
    <row r="64" spans="8:30" ht="12.75"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</row>
    <row r="65" spans="8:30" ht="12.75"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</row>
    <row r="66" spans="8:30" ht="12.75"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</row>
    <row r="67" spans="8:30" ht="12.75"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</row>
    <row r="68" spans="8:30" ht="12.75"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</row>
    <row r="69" spans="8:30" ht="12.75"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</row>
    <row r="70" spans="8:30" ht="12.75"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</row>
    <row r="71" spans="8:30" ht="12.75"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</row>
    <row r="72" spans="8:30" ht="12.75"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</row>
    <row r="73" spans="8:30" ht="12.75"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</row>
    <row r="74" spans="8:30" ht="12.75"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</row>
    <row r="75" spans="8:30" ht="12.75"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</row>
    <row r="76" spans="8:30" ht="12.75"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</row>
    <row r="77" spans="8:30" ht="12.75"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</row>
    <row r="78" spans="8:30" ht="12.75"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</row>
    <row r="79" spans="8:30" ht="12.75"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</row>
    <row r="80" spans="8:30" ht="12.75"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</row>
    <row r="81" spans="8:30" ht="12.75"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</row>
    <row r="82" spans="8:30" ht="12.75"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</row>
    <row r="83" spans="8:30" ht="12.75"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</row>
    <row r="84" spans="8:30" ht="12.75"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</row>
    <row r="85" spans="8:30" ht="12.75"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</row>
    <row r="86" spans="8:30" ht="12.75"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</row>
    <row r="87" spans="8:30" ht="12.75"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</row>
    <row r="88" spans="8:30" ht="12.75"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</row>
    <row r="89" spans="8:30" ht="12.75"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</row>
    <row r="90" spans="8:30" ht="12.75"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</row>
    <row r="91" spans="8:30" ht="12.75"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</row>
    <row r="92" spans="8:30" ht="12.75"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</row>
    <row r="93" spans="8:30" ht="12.75"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</row>
    <row r="94" spans="8:30" ht="12.75"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</row>
    <row r="95" spans="8:30" ht="12.75"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</row>
    <row r="96" spans="8:30" ht="12.75"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</row>
    <row r="97" spans="8:30" ht="12.75"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</row>
    <row r="98" spans="8:30" ht="12.75"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</row>
    <row r="99" spans="8:30" ht="12.75"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</row>
    <row r="100" spans="8:30" ht="12.75"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</row>
    <row r="101" spans="8:30" ht="12.75"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</row>
    <row r="102" spans="8:30" ht="12.75"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</row>
    <row r="103" spans="8:30" ht="12.75"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</row>
    <row r="104" spans="8:30" ht="12.75"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</row>
    <row r="105" spans="8:30" ht="12.75"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</row>
    <row r="106" spans="8:30" ht="12.75"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</row>
    <row r="107" spans="8:30" ht="12.75"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</row>
  </sheetData>
  <sheetProtection/>
  <mergeCells count="6">
    <mergeCell ref="A2:A3"/>
    <mergeCell ref="B2:AC2"/>
    <mergeCell ref="AD2:AD3"/>
    <mergeCell ref="A18:A19"/>
    <mergeCell ref="B18:AC18"/>
    <mergeCell ref="AD18:AD19"/>
  </mergeCells>
  <printOptions/>
  <pageMargins left="0.75" right="0.75" top="1" bottom="1" header="0.5" footer="0.5"/>
  <pageSetup fitToHeight="1" fitToWidth="1" horizontalDpi="600" verticalDpi="600" orientation="landscape" paperSize="13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0">
      <selection activeCell="Z19" sqref="Z19"/>
    </sheetView>
  </sheetViews>
  <sheetFormatPr defaultColWidth="9.00390625" defaultRowHeight="12.75"/>
  <cols>
    <col min="1" max="1" width="20.25390625" style="319" customWidth="1"/>
    <col min="2" max="13" width="7.00390625" style="319" hidden="1" customWidth="1"/>
    <col min="14" max="17" width="7.00390625" style="319" customWidth="1"/>
    <col min="18" max="18" width="6.75390625" style="319" customWidth="1"/>
    <col min="19" max="23" width="7.00390625" style="319" customWidth="1"/>
    <col min="24" max="24" width="8.00390625" style="319" customWidth="1"/>
    <col min="25" max="25" width="13.00390625" style="319" customWidth="1"/>
    <col min="26" max="16384" width="9.125" style="319" customWidth="1"/>
  </cols>
  <sheetData>
    <row r="1" ht="12.75" hidden="1">
      <c r="A1" s="1204" t="s">
        <v>209</v>
      </c>
    </row>
    <row r="2" ht="13.5" hidden="1" thickBot="1"/>
    <row r="3" spans="1:24" ht="26.25" customHeight="1" hidden="1" thickBot="1">
      <c r="A3" s="320" t="s">
        <v>209</v>
      </c>
      <c r="B3" s="328" t="s">
        <v>657</v>
      </c>
      <c r="C3" s="321" t="s">
        <v>658</v>
      </c>
      <c r="D3" s="321" t="s">
        <v>659</v>
      </c>
      <c r="E3" s="322" t="s">
        <v>660</v>
      </c>
      <c r="F3" s="328" t="s">
        <v>661</v>
      </c>
      <c r="G3" s="321" t="s">
        <v>662</v>
      </c>
      <c r="H3" s="321" t="s">
        <v>112</v>
      </c>
      <c r="I3" s="322" t="s">
        <v>120</v>
      </c>
      <c r="J3" s="323" t="s">
        <v>207</v>
      </c>
      <c r="K3" s="340" t="s">
        <v>687</v>
      </c>
      <c r="L3" s="344" t="s">
        <v>100</v>
      </c>
      <c r="M3" s="344" t="s">
        <v>16</v>
      </c>
      <c r="N3" s="344" t="s">
        <v>28</v>
      </c>
      <c r="O3" s="499" t="s">
        <v>843</v>
      </c>
      <c r="P3" s="546" t="s">
        <v>1125</v>
      </c>
      <c r="Q3" s="344" t="s">
        <v>1132</v>
      </c>
      <c r="R3" s="900" t="s">
        <v>1147</v>
      </c>
      <c r="S3" s="340" t="s">
        <v>1151</v>
      </c>
      <c r="T3" s="344" t="s">
        <v>1157</v>
      </c>
      <c r="U3" s="344" t="s">
        <v>1168</v>
      </c>
      <c r="V3" s="344" t="s">
        <v>1182</v>
      </c>
      <c r="W3" s="341" t="s">
        <v>1188</v>
      </c>
      <c r="X3" s="498" t="s">
        <v>361</v>
      </c>
    </row>
    <row r="4" spans="1:26" ht="14.25" customHeight="1" hidden="1">
      <c r="A4" s="758" t="s">
        <v>209</v>
      </c>
      <c r="B4" s="759">
        <v>11643</v>
      </c>
      <c r="C4" s="760">
        <v>7595</v>
      </c>
      <c r="D4" s="760">
        <v>8081</v>
      </c>
      <c r="E4" s="761">
        <v>10813</v>
      </c>
      <c r="F4" s="759">
        <v>6218</v>
      </c>
      <c r="G4" s="760">
        <v>6940</v>
      </c>
      <c r="H4" s="760">
        <v>7134</v>
      </c>
      <c r="I4" s="760">
        <v>8970</v>
      </c>
      <c r="J4" s="745">
        <v>8023</v>
      </c>
      <c r="K4" s="747">
        <v>7561</v>
      </c>
      <c r="L4" s="746">
        <v>5058</v>
      </c>
      <c r="M4" s="746">
        <v>10023</v>
      </c>
      <c r="N4" s="746">
        <v>10878</v>
      </c>
      <c r="O4" s="746">
        <v>5339</v>
      </c>
      <c r="P4" s="748">
        <v>3754</v>
      </c>
      <c r="Q4" s="746">
        <v>6649</v>
      </c>
      <c r="R4" s="901">
        <v>6072</v>
      </c>
      <c r="S4" s="997">
        <v>8822</v>
      </c>
      <c r="T4" s="1072">
        <v>4679</v>
      </c>
      <c r="U4" s="1072">
        <v>7090</v>
      </c>
      <c r="V4" s="1072">
        <v>5735</v>
      </c>
      <c r="W4" s="998">
        <v>5947</v>
      </c>
      <c r="X4" s="749">
        <f>AVERAGE(N4:W4)</f>
        <v>6496.5</v>
      </c>
      <c r="Y4" s="1150"/>
      <c r="Z4" s="529"/>
    </row>
    <row r="5" spans="1:26" ht="12.75" customHeight="1" hidden="1">
      <c r="A5" s="762" t="s">
        <v>210</v>
      </c>
      <c r="B5" s="763">
        <v>40</v>
      </c>
      <c r="C5" s="764">
        <v>44</v>
      </c>
      <c r="D5" s="764">
        <v>35</v>
      </c>
      <c r="E5" s="765">
        <v>44</v>
      </c>
      <c r="F5" s="763">
        <v>45</v>
      </c>
      <c r="G5" s="764">
        <v>35</v>
      </c>
      <c r="H5" s="764">
        <v>34</v>
      </c>
      <c r="I5" s="764">
        <v>53</v>
      </c>
      <c r="J5" s="750">
        <v>39</v>
      </c>
      <c r="K5" s="752">
        <v>30</v>
      </c>
      <c r="L5" s="751">
        <v>26</v>
      </c>
      <c r="M5" s="751">
        <v>51</v>
      </c>
      <c r="N5" s="751">
        <v>38</v>
      </c>
      <c r="O5" s="751">
        <v>25</v>
      </c>
      <c r="P5" s="751">
        <v>23</v>
      </c>
      <c r="Q5" s="751">
        <v>28</v>
      </c>
      <c r="R5" s="750">
        <v>27</v>
      </c>
      <c r="S5" s="752">
        <v>38</v>
      </c>
      <c r="T5" s="751">
        <v>34</v>
      </c>
      <c r="U5" s="751">
        <v>40</v>
      </c>
      <c r="V5" s="751">
        <v>31</v>
      </c>
      <c r="W5" s="753">
        <v>39</v>
      </c>
      <c r="X5" s="1164">
        <f>AVERAGE(N5:W5)</f>
        <v>32.3</v>
      </c>
      <c r="Y5" s="1150"/>
      <c r="Z5" s="529"/>
    </row>
    <row r="6" spans="1:25" ht="14.25" customHeight="1" hidden="1">
      <c r="A6" s="762" t="s">
        <v>440</v>
      </c>
      <c r="B6" s="763">
        <v>60</v>
      </c>
      <c r="C6" s="764">
        <v>38</v>
      </c>
      <c r="D6" s="764">
        <v>59</v>
      </c>
      <c r="E6" s="765">
        <v>37</v>
      </c>
      <c r="F6" s="763">
        <v>31</v>
      </c>
      <c r="G6" s="764">
        <v>25</v>
      </c>
      <c r="H6" s="764">
        <v>22</v>
      </c>
      <c r="I6" s="764">
        <v>37</v>
      </c>
      <c r="J6" s="750">
        <v>35</v>
      </c>
      <c r="K6" s="752">
        <v>33</v>
      </c>
      <c r="L6" s="751">
        <v>30</v>
      </c>
      <c r="M6" s="751">
        <v>34</v>
      </c>
      <c r="N6" s="751">
        <v>44</v>
      </c>
      <c r="O6" s="751">
        <v>29</v>
      </c>
      <c r="P6" s="751">
        <v>27</v>
      </c>
      <c r="Q6" s="751">
        <v>21</v>
      </c>
      <c r="R6" s="750">
        <v>21</v>
      </c>
      <c r="S6" s="752">
        <v>26</v>
      </c>
      <c r="T6" s="751">
        <v>22</v>
      </c>
      <c r="U6" s="751">
        <v>32</v>
      </c>
      <c r="V6" s="751">
        <v>12</v>
      </c>
      <c r="W6" s="753">
        <v>16</v>
      </c>
      <c r="X6" s="1164">
        <f>AVERAGE(N6:W6)</f>
        <v>25</v>
      </c>
      <c r="Y6" s="1150"/>
    </row>
    <row r="7" spans="1:25" ht="12.75" customHeight="1" hidden="1">
      <c r="A7" s="762" t="s">
        <v>211</v>
      </c>
      <c r="B7" s="763">
        <v>141</v>
      </c>
      <c r="C7" s="764">
        <v>88</v>
      </c>
      <c r="D7" s="764">
        <v>137</v>
      </c>
      <c r="E7" s="765">
        <v>85</v>
      </c>
      <c r="F7" s="763">
        <v>122</v>
      </c>
      <c r="G7" s="764">
        <v>98</v>
      </c>
      <c r="H7" s="764">
        <v>89</v>
      </c>
      <c r="I7" s="764">
        <v>59</v>
      </c>
      <c r="J7" s="750">
        <v>80</v>
      </c>
      <c r="K7" s="752">
        <v>78</v>
      </c>
      <c r="L7" s="751">
        <v>69</v>
      </c>
      <c r="M7" s="751">
        <v>80</v>
      </c>
      <c r="N7" s="751">
        <v>104</v>
      </c>
      <c r="O7" s="751">
        <v>67</v>
      </c>
      <c r="P7" s="751">
        <v>79</v>
      </c>
      <c r="Q7" s="751">
        <v>103</v>
      </c>
      <c r="R7" s="750">
        <v>96</v>
      </c>
      <c r="S7" s="752">
        <v>112</v>
      </c>
      <c r="T7" s="751">
        <v>105</v>
      </c>
      <c r="U7" s="751">
        <v>119</v>
      </c>
      <c r="V7" s="751">
        <v>84</v>
      </c>
      <c r="W7" s="753">
        <v>86</v>
      </c>
      <c r="X7" s="1164">
        <f>AVERAGE(N7:W7)</f>
        <v>95.5</v>
      </c>
      <c r="Y7" s="1150"/>
    </row>
    <row r="8" spans="1:28" ht="14.25" customHeight="1" hidden="1" thickBot="1">
      <c r="A8" s="797" t="s">
        <v>212</v>
      </c>
      <c r="B8" s="767">
        <v>2247.67273</v>
      </c>
      <c r="C8" s="768">
        <v>520.536104</v>
      </c>
      <c r="D8" s="768">
        <v>359.70507</v>
      </c>
      <c r="E8" s="769">
        <v>1880.992119</v>
      </c>
      <c r="F8" s="767">
        <v>156.47935</v>
      </c>
      <c r="G8" s="770">
        <v>153.609747</v>
      </c>
      <c r="H8" s="770">
        <v>173.300321</v>
      </c>
      <c r="I8" s="770">
        <v>1026.914557</v>
      </c>
      <c r="J8" s="754">
        <v>455.920273</v>
      </c>
      <c r="K8" s="755">
        <v>219.41372</v>
      </c>
      <c r="L8" s="756">
        <v>219.991165</v>
      </c>
      <c r="M8" s="756">
        <v>814.3</v>
      </c>
      <c r="N8" s="756">
        <v>922</v>
      </c>
      <c r="O8" s="756">
        <v>187.3</v>
      </c>
      <c r="P8" s="756">
        <v>49</v>
      </c>
      <c r="Q8" s="756">
        <v>66</v>
      </c>
      <c r="R8" s="754">
        <v>76</v>
      </c>
      <c r="S8" s="755">
        <v>111</v>
      </c>
      <c r="T8" s="756">
        <v>154</v>
      </c>
      <c r="U8" s="756">
        <v>124</v>
      </c>
      <c r="V8" s="756">
        <v>72</v>
      </c>
      <c r="W8" s="757">
        <v>69</v>
      </c>
      <c r="X8" s="1163">
        <f>AVERAGE(N8:W8)</f>
        <v>183.03</v>
      </c>
      <c r="Y8" s="1150"/>
      <c r="Z8" s="345"/>
      <c r="AA8" s="529"/>
      <c r="AB8" s="529"/>
    </row>
    <row r="9" spans="24:26" ht="12.75" hidden="1">
      <c r="X9" s="363"/>
      <c r="Y9"/>
      <c r="Z9"/>
    </row>
    <row r="10" spans="1:27" ht="12.75">
      <c r="A10" s="1204" t="s">
        <v>213</v>
      </c>
      <c r="X10"/>
      <c r="Z10"/>
      <c r="AA10"/>
    </row>
    <row r="11" spans="1:27" ht="13.5" thickBot="1">
      <c r="A11" s="1204"/>
      <c r="X11"/>
      <c r="Z11"/>
      <c r="AA11"/>
    </row>
    <row r="12" spans="1:27" ht="27.75" customHeight="1" thickBot="1">
      <c r="A12" s="332" t="s">
        <v>213</v>
      </c>
      <c r="B12" s="328" t="s">
        <v>657</v>
      </c>
      <c r="C12" s="321" t="s">
        <v>658</v>
      </c>
      <c r="D12" s="321" t="s">
        <v>659</v>
      </c>
      <c r="E12" s="321" t="s">
        <v>660</v>
      </c>
      <c r="F12" s="321" t="s">
        <v>661</v>
      </c>
      <c r="G12" s="321" t="s">
        <v>662</v>
      </c>
      <c r="H12" s="321" t="s">
        <v>112</v>
      </c>
      <c r="I12" s="322" t="s">
        <v>120</v>
      </c>
      <c r="J12" s="323" t="s">
        <v>207</v>
      </c>
      <c r="K12" s="339" t="s">
        <v>687</v>
      </c>
      <c r="L12" s="344" t="s">
        <v>100</v>
      </c>
      <c r="M12" s="344" t="s">
        <v>16</v>
      </c>
      <c r="N12" s="344" t="s">
        <v>28</v>
      </c>
      <c r="O12" s="344" t="s">
        <v>843</v>
      </c>
      <c r="P12" s="344" t="s">
        <v>1125</v>
      </c>
      <c r="Q12" s="545" t="s">
        <v>1132</v>
      </c>
      <c r="R12" s="499" t="s">
        <v>1147</v>
      </c>
      <c r="S12" s="340" t="s">
        <v>1151</v>
      </c>
      <c r="T12" s="344" t="s">
        <v>1157</v>
      </c>
      <c r="U12" s="344" t="s">
        <v>1168</v>
      </c>
      <c r="V12" s="344" t="s">
        <v>1182</v>
      </c>
      <c r="W12" s="341" t="s">
        <v>1188</v>
      </c>
      <c r="X12" s="341" t="s">
        <v>433</v>
      </c>
      <c r="Z12"/>
      <c r="AA12"/>
    </row>
    <row r="13" spans="1:27" ht="13.5" customHeight="1">
      <c r="A13" s="758" t="s">
        <v>214</v>
      </c>
      <c r="B13" s="329">
        <v>11643</v>
      </c>
      <c r="C13" s="325">
        <f aca="true" t="shared" si="0" ref="C13:J13">C4</f>
        <v>7595</v>
      </c>
      <c r="D13" s="325">
        <f t="shared" si="0"/>
        <v>8081</v>
      </c>
      <c r="E13" s="325">
        <f t="shared" si="0"/>
        <v>10813</v>
      </c>
      <c r="F13" s="325">
        <f t="shared" si="0"/>
        <v>6218</v>
      </c>
      <c r="G13" s="325">
        <f t="shared" si="0"/>
        <v>6940</v>
      </c>
      <c r="H13" s="325">
        <f t="shared" si="0"/>
        <v>7134</v>
      </c>
      <c r="I13" s="325">
        <f t="shared" si="0"/>
        <v>8970</v>
      </c>
      <c r="J13" s="733">
        <f t="shared" si="0"/>
        <v>8023</v>
      </c>
      <c r="K13" s="735">
        <f aca="true" t="shared" si="1" ref="K13:M17">K4</f>
        <v>7561</v>
      </c>
      <c r="L13" s="734">
        <f t="shared" si="1"/>
        <v>5058</v>
      </c>
      <c r="M13" s="734">
        <f t="shared" si="1"/>
        <v>10023</v>
      </c>
      <c r="N13" s="734">
        <v>10878</v>
      </c>
      <c r="O13" s="734">
        <v>5339</v>
      </c>
      <c r="P13" s="734">
        <v>3754</v>
      </c>
      <c r="Q13" s="734">
        <v>6649</v>
      </c>
      <c r="R13" s="733">
        <v>6072</v>
      </c>
      <c r="S13" s="735">
        <v>8822</v>
      </c>
      <c r="T13" s="734">
        <v>4679</v>
      </c>
      <c r="U13" s="734">
        <v>7090</v>
      </c>
      <c r="V13" s="734">
        <v>5735</v>
      </c>
      <c r="W13" s="736">
        <v>5947</v>
      </c>
      <c r="X13" s="736">
        <f>AVERAGE(N13:W13)</f>
        <v>6496.5</v>
      </c>
      <c r="Z13"/>
      <c r="AA13"/>
    </row>
    <row r="14" spans="1:27" ht="14.25" customHeight="1">
      <c r="A14" s="762" t="s">
        <v>215</v>
      </c>
      <c r="B14" s="330">
        <v>40</v>
      </c>
      <c r="C14" s="327">
        <f aca="true" t="shared" si="2" ref="C14:J14">C5</f>
        <v>44</v>
      </c>
      <c r="D14" s="327">
        <f t="shared" si="2"/>
        <v>35</v>
      </c>
      <c r="E14" s="327">
        <f t="shared" si="2"/>
        <v>44</v>
      </c>
      <c r="F14" s="327">
        <f t="shared" si="2"/>
        <v>45</v>
      </c>
      <c r="G14" s="327">
        <f t="shared" si="2"/>
        <v>35</v>
      </c>
      <c r="H14" s="327">
        <f t="shared" si="2"/>
        <v>34</v>
      </c>
      <c r="I14" s="327">
        <f t="shared" si="2"/>
        <v>53</v>
      </c>
      <c r="J14" s="737">
        <f t="shared" si="2"/>
        <v>39</v>
      </c>
      <c r="K14" s="739">
        <f t="shared" si="1"/>
        <v>30</v>
      </c>
      <c r="L14" s="738">
        <f t="shared" si="1"/>
        <v>26</v>
      </c>
      <c r="M14" s="738">
        <f t="shared" si="1"/>
        <v>51</v>
      </c>
      <c r="N14" s="738">
        <v>38</v>
      </c>
      <c r="O14" s="738">
        <v>25</v>
      </c>
      <c r="P14" s="738">
        <v>23</v>
      </c>
      <c r="Q14" s="738">
        <v>28</v>
      </c>
      <c r="R14" s="737">
        <v>27</v>
      </c>
      <c r="S14" s="739">
        <v>38</v>
      </c>
      <c r="T14" s="738">
        <v>34</v>
      </c>
      <c r="U14" s="738">
        <v>40</v>
      </c>
      <c r="V14" s="738">
        <v>31</v>
      </c>
      <c r="W14" s="740">
        <v>39</v>
      </c>
      <c r="X14" s="740">
        <f>AVERAGE(N14:W14)</f>
        <v>32.3</v>
      </c>
      <c r="Z14"/>
      <c r="AA14"/>
    </row>
    <row r="15" spans="1:27" ht="14.25" customHeight="1">
      <c r="A15" s="762" t="s">
        <v>257</v>
      </c>
      <c r="B15" s="330">
        <v>60</v>
      </c>
      <c r="C15" s="327">
        <f aca="true" t="shared" si="3" ref="C15:J15">C6</f>
        <v>38</v>
      </c>
      <c r="D15" s="327">
        <f t="shared" si="3"/>
        <v>59</v>
      </c>
      <c r="E15" s="327">
        <f t="shared" si="3"/>
        <v>37</v>
      </c>
      <c r="F15" s="327">
        <f t="shared" si="3"/>
        <v>31</v>
      </c>
      <c r="G15" s="327">
        <f t="shared" si="3"/>
        <v>25</v>
      </c>
      <c r="H15" s="327">
        <f t="shared" si="3"/>
        <v>22</v>
      </c>
      <c r="I15" s="327">
        <f t="shared" si="3"/>
        <v>37</v>
      </c>
      <c r="J15" s="737">
        <f t="shared" si="3"/>
        <v>35</v>
      </c>
      <c r="K15" s="739">
        <f t="shared" si="1"/>
        <v>33</v>
      </c>
      <c r="L15" s="738">
        <f t="shared" si="1"/>
        <v>30</v>
      </c>
      <c r="M15" s="738">
        <f t="shared" si="1"/>
        <v>34</v>
      </c>
      <c r="N15" s="738">
        <v>44</v>
      </c>
      <c r="O15" s="738">
        <v>29</v>
      </c>
      <c r="P15" s="738">
        <v>27</v>
      </c>
      <c r="Q15" s="738">
        <v>21</v>
      </c>
      <c r="R15" s="737">
        <v>21</v>
      </c>
      <c r="S15" s="739">
        <v>26</v>
      </c>
      <c r="T15" s="738">
        <v>22</v>
      </c>
      <c r="U15" s="738">
        <v>32</v>
      </c>
      <c r="V15" s="738">
        <v>12</v>
      </c>
      <c r="W15" s="740">
        <v>16</v>
      </c>
      <c r="X15" s="740">
        <f>AVERAGE(N15:W15)</f>
        <v>25</v>
      </c>
      <c r="Z15"/>
      <c r="AA15"/>
    </row>
    <row r="16" spans="1:27" ht="14.25" customHeight="1">
      <c r="A16" s="762" t="s">
        <v>258</v>
      </c>
      <c r="B16" s="330">
        <v>141</v>
      </c>
      <c r="C16" s="327">
        <f aca="true" t="shared" si="4" ref="C16:J16">C7</f>
        <v>88</v>
      </c>
      <c r="D16" s="327">
        <f t="shared" si="4"/>
        <v>137</v>
      </c>
      <c r="E16" s="327">
        <f t="shared" si="4"/>
        <v>85</v>
      </c>
      <c r="F16" s="327">
        <f t="shared" si="4"/>
        <v>122</v>
      </c>
      <c r="G16" s="327">
        <f t="shared" si="4"/>
        <v>98</v>
      </c>
      <c r="H16" s="327">
        <f t="shared" si="4"/>
        <v>89</v>
      </c>
      <c r="I16" s="327">
        <f t="shared" si="4"/>
        <v>59</v>
      </c>
      <c r="J16" s="737">
        <f t="shared" si="4"/>
        <v>80</v>
      </c>
      <c r="K16" s="739">
        <f t="shared" si="1"/>
        <v>78</v>
      </c>
      <c r="L16" s="738">
        <f t="shared" si="1"/>
        <v>69</v>
      </c>
      <c r="M16" s="738">
        <f t="shared" si="1"/>
        <v>80</v>
      </c>
      <c r="N16" s="738">
        <v>104</v>
      </c>
      <c r="O16" s="738">
        <v>67</v>
      </c>
      <c r="P16" s="738">
        <v>79</v>
      </c>
      <c r="Q16" s="738">
        <v>103</v>
      </c>
      <c r="R16" s="737">
        <v>96</v>
      </c>
      <c r="S16" s="739">
        <v>112</v>
      </c>
      <c r="T16" s="738">
        <v>105</v>
      </c>
      <c r="U16" s="738">
        <v>119</v>
      </c>
      <c r="V16" s="738">
        <v>84</v>
      </c>
      <c r="W16" s="740">
        <v>86</v>
      </c>
      <c r="X16" s="740">
        <f>AVERAGE(N16:W16)</f>
        <v>95.5</v>
      </c>
      <c r="Z16"/>
      <c r="AA16"/>
    </row>
    <row r="17" spans="1:27" ht="15" customHeight="1" thickBot="1">
      <c r="A17" s="766" t="s">
        <v>216</v>
      </c>
      <c r="B17" s="331">
        <v>2247.67273</v>
      </c>
      <c r="C17" s="342">
        <f aca="true" t="shared" si="5" ref="C17:J17">C8</f>
        <v>520.536104</v>
      </c>
      <c r="D17" s="342">
        <f t="shared" si="5"/>
        <v>359.70507</v>
      </c>
      <c r="E17" s="342">
        <f t="shared" si="5"/>
        <v>1880.992119</v>
      </c>
      <c r="F17" s="510">
        <f t="shared" si="5"/>
        <v>156.47935</v>
      </c>
      <c r="G17" s="510">
        <f t="shared" si="5"/>
        <v>153.609747</v>
      </c>
      <c r="H17" s="510">
        <f t="shared" si="5"/>
        <v>173.300321</v>
      </c>
      <c r="I17" s="510">
        <f t="shared" si="5"/>
        <v>1026.914557</v>
      </c>
      <c r="J17" s="741">
        <f t="shared" si="5"/>
        <v>455.920273</v>
      </c>
      <c r="K17" s="742">
        <f t="shared" si="1"/>
        <v>219.41372</v>
      </c>
      <c r="L17" s="743">
        <f t="shared" si="1"/>
        <v>219.991165</v>
      </c>
      <c r="M17" s="743">
        <f t="shared" si="1"/>
        <v>814.3</v>
      </c>
      <c r="N17" s="743">
        <v>922</v>
      </c>
      <c r="O17" s="743">
        <v>187.3</v>
      </c>
      <c r="P17" s="743">
        <v>49</v>
      </c>
      <c r="Q17" s="743">
        <v>66</v>
      </c>
      <c r="R17" s="741">
        <v>76</v>
      </c>
      <c r="S17" s="742">
        <v>111</v>
      </c>
      <c r="T17" s="743">
        <v>154</v>
      </c>
      <c r="U17" s="743">
        <v>124</v>
      </c>
      <c r="V17" s="743">
        <v>72</v>
      </c>
      <c r="W17" s="744">
        <v>69</v>
      </c>
      <c r="X17" s="744">
        <f>AVERAGE(N17:W17)</f>
        <v>183.03</v>
      </c>
      <c r="Z17"/>
      <c r="AA17"/>
    </row>
    <row r="18" spans="26:27" ht="12.75">
      <c r="Z18"/>
      <c r="AA18"/>
    </row>
    <row r="19" spans="1:27" ht="13.5" thickBot="1">
      <c r="A19" s="319" t="s">
        <v>1198</v>
      </c>
      <c r="Z19" t="s">
        <v>213</v>
      </c>
      <c r="AA19"/>
    </row>
    <row r="20" spans="1:23" ht="13.5" thickBot="1">
      <c r="A20" s="320"/>
      <c r="B20" s="328" t="s">
        <v>657</v>
      </c>
      <c r="C20" s="321" t="s">
        <v>658</v>
      </c>
      <c r="D20" s="321" t="s">
        <v>659</v>
      </c>
      <c r="E20" s="321" t="s">
        <v>660</v>
      </c>
      <c r="F20" s="321" t="s">
        <v>662</v>
      </c>
      <c r="G20" s="543" t="s">
        <v>662</v>
      </c>
      <c r="H20" s="328" t="s">
        <v>112</v>
      </c>
      <c r="I20" s="321" t="s">
        <v>120</v>
      </c>
      <c r="J20" s="321" t="s">
        <v>207</v>
      </c>
      <c r="K20" s="499" t="s">
        <v>687</v>
      </c>
      <c r="L20" s="499" t="s">
        <v>100</v>
      </c>
      <c r="M20" s="499" t="s">
        <v>16</v>
      </c>
      <c r="N20" s="499" t="s">
        <v>28</v>
      </c>
      <c r="O20" s="499" t="s">
        <v>843</v>
      </c>
      <c r="P20" s="545" t="s">
        <v>1125</v>
      </c>
      <c r="Q20" s="545" t="s">
        <v>1132</v>
      </c>
      <c r="R20" s="499" t="s">
        <v>1147</v>
      </c>
      <c r="S20" s="546" t="s">
        <v>1151</v>
      </c>
      <c r="T20" s="545" t="s">
        <v>1157</v>
      </c>
      <c r="U20" s="545" t="s">
        <v>1168</v>
      </c>
      <c r="V20" s="499" t="s">
        <v>1182</v>
      </c>
      <c r="W20" s="341" t="s">
        <v>1188</v>
      </c>
    </row>
    <row r="21" spans="1:23" ht="12.75">
      <c r="A21" s="324" t="s">
        <v>214</v>
      </c>
      <c r="B21" s="329">
        <v>11643</v>
      </c>
      <c r="C21" s="325">
        <f aca="true" t="shared" si="6" ref="C21:E24">C13</f>
        <v>7595</v>
      </c>
      <c r="D21" s="325">
        <f t="shared" si="6"/>
        <v>8081</v>
      </c>
      <c r="E21" s="325">
        <f t="shared" si="6"/>
        <v>10813</v>
      </c>
      <c r="F21" s="325">
        <f>F13</f>
        <v>6218</v>
      </c>
      <c r="G21" s="327">
        <v>6940</v>
      </c>
      <c r="H21" s="544">
        <v>7134</v>
      </c>
      <c r="I21" s="544">
        <v>8970</v>
      </c>
      <c r="J21" s="544">
        <v>8023</v>
      </c>
      <c r="K21" s="544">
        <v>7561</v>
      </c>
      <c r="L21" s="544">
        <v>5058</v>
      </c>
      <c r="M21" s="544">
        <v>10023</v>
      </c>
      <c r="N21" s="544">
        <v>10878</v>
      </c>
      <c r="O21" s="544">
        <v>5339</v>
      </c>
      <c r="P21" s="544">
        <v>3754</v>
      </c>
      <c r="Q21" s="914">
        <v>6649</v>
      </c>
      <c r="R21" s="325">
        <v>6072</v>
      </c>
      <c r="S21" s="999">
        <v>8822</v>
      </c>
      <c r="T21" s="914">
        <v>4679</v>
      </c>
      <c r="U21" s="914">
        <v>7090</v>
      </c>
      <c r="V21" s="999">
        <v>5735</v>
      </c>
      <c r="W21" s="1165">
        <v>5947</v>
      </c>
    </row>
    <row r="22" spans="1:23" ht="12.75">
      <c r="A22" s="326" t="s">
        <v>215</v>
      </c>
      <c r="B22" s="330">
        <v>40</v>
      </c>
      <c r="C22" s="327">
        <f t="shared" si="6"/>
        <v>44</v>
      </c>
      <c r="D22" s="327">
        <f t="shared" si="6"/>
        <v>35</v>
      </c>
      <c r="E22" s="327">
        <f t="shared" si="6"/>
        <v>44</v>
      </c>
      <c r="F22" s="327">
        <f>F14</f>
        <v>45</v>
      </c>
      <c r="G22" s="327">
        <v>35</v>
      </c>
      <c r="H22" s="327">
        <v>34</v>
      </c>
      <c r="I22" s="327">
        <v>53</v>
      </c>
      <c r="J22" s="327">
        <v>39</v>
      </c>
      <c r="K22" s="327">
        <v>30</v>
      </c>
      <c r="L22" s="327">
        <v>26</v>
      </c>
      <c r="M22" s="327">
        <v>51</v>
      </c>
      <c r="N22" s="327">
        <v>38</v>
      </c>
      <c r="O22" s="327">
        <v>25</v>
      </c>
      <c r="P22" s="327">
        <v>23</v>
      </c>
      <c r="Q22" s="915">
        <v>28</v>
      </c>
      <c r="R22" s="327">
        <v>27</v>
      </c>
      <c r="S22" s="1000">
        <v>38</v>
      </c>
      <c r="T22" s="915">
        <v>34</v>
      </c>
      <c r="U22" s="915">
        <v>40</v>
      </c>
      <c r="V22" s="1000">
        <v>31</v>
      </c>
      <c r="W22" s="1166">
        <v>39</v>
      </c>
    </row>
    <row r="23" spans="1:23" ht="12.75">
      <c r="A23" s="507" t="s">
        <v>257</v>
      </c>
      <c r="B23" s="508">
        <v>60</v>
      </c>
      <c r="C23" s="509">
        <f t="shared" si="6"/>
        <v>38</v>
      </c>
      <c r="D23" s="509">
        <f t="shared" si="6"/>
        <v>59</v>
      </c>
      <c r="E23" s="509">
        <f t="shared" si="6"/>
        <v>37</v>
      </c>
      <c r="F23" s="509">
        <f>F15</f>
        <v>31</v>
      </c>
      <c r="G23" s="327">
        <v>25</v>
      </c>
      <c r="H23" s="327">
        <v>22</v>
      </c>
      <c r="I23" s="327">
        <v>37</v>
      </c>
      <c r="J23" s="327">
        <v>35</v>
      </c>
      <c r="K23" s="327">
        <v>33</v>
      </c>
      <c r="L23" s="327">
        <v>30</v>
      </c>
      <c r="M23" s="327">
        <v>34</v>
      </c>
      <c r="N23" s="327">
        <v>44</v>
      </c>
      <c r="O23" s="327">
        <v>29</v>
      </c>
      <c r="P23" s="327">
        <v>27</v>
      </c>
      <c r="Q23" s="915">
        <v>21</v>
      </c>
      <c r="R23" s="327">
        <v>21</v>
      </c>
      <c r="S23" s="1000">
        <v>26</v>
      </c>
      <c r="T23" s="915">
        <v>22</v>
      </c>
      <c r="U23" s="915">
        <v>32</v>
      </c>
      <c r="V23" s="1000">
        <v>12</v>
      </c>
      <c r="W23" s="1166">
        <v>16</v>
      </c>
    </row>
    <row r="24" spans="1:23" ht="13.5" thickBot="1">
      <c r="A24" s="548" t="s">
        <v>258</v>
      </c>
      <c r="B24" s="331">
        <v>141</v>
      </c>
      <c r="C24" s="510">
        <f t="shared" si="6"/>
        <v>88</v>
      </c>
      <c r="D24" s="510">
        <f t="shared" si="6"/>
        <v>137</v>
      </c>
      <c r="E24" s="510">
        <f t="shared" si="6"/>
        <v>85</v>
      </c>
      <c r="F24" s="511">
        <f>F16</f>
        <v>122</v>
      </c>
      <c r="G24" s="327">
        <v>98</v>
      </c>
      <c r="H24" s="511">
        <v>89</v>
      </c>
      <c r="I24" s="511">
        <v>59</v>
      </c>
      <c r="J24" s="511">
        <v>80</v>
      </c>
      <c r="K24" s="511">
        <v>78</v>
      </c>
      <c r="L24" s="511">
        <v>69</v>
      </c>
      <c r="M24" s="511">
        <v>80</v>
      </c>
      <c r="N24" s="511">
        <v>104</v>
      </c>
      <c r="O24" s="511">
        <v>67</v>
      </c>
      <c r="P24" s="511">
        <v>79</v>
      </c>
      <c r="Q24" s="916">
        <v>103</v>
      </c>
      <c r="R24" s="511">
        <v>96</v>
      </c>
      <c r="S24" s="1001">
        <v>112</v>
      </c>
      <c r="T24" s="916">
        <v>105</v>
      </c>
      <c r="U24" s="916">
        <v>119</v>
      </c>
      <c r="V24" s="1001">
        <v>84</v>
      </c>
      <c r="W24" s="1167">
        <v>86</v>
      </c>
    </row>
    <row r="31" spans="14:16" ht="12.75">
      <c r="N31" s="319" t="s">
        <v>1156</v>
      </c>
      <c r="O31" s="319">
        <v>110218924</v>
      </c>
      <c r="P31" s="319">
        <v>154079970</v>
      </c>
    </row>
    <row r="32" spans="12:16" ht="12.75">
      <c r="L32" s="547"/>
      <c r="N32" s="319" t="s">
        <v>1155</v>
      </c>
      <c r="O32" s="319">
        <v>491000</v>
      </c>
      <c r="P32" s="319">
        <v>102000</v>
      </c>
    </row>
    <row r="33" spans="15:16" ht="12.75">
      <c r="O33" s="547">
        <f>SUM(O31:O32)/1000000</f>
        <v>110.709924</v>
      </c>
      <c r="P33" s="547">
        <f>SUM(P31:P32)/1000000</f>
        <v>154.18197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9"/>
  <sheetViews>
    <sheetView zoomScalePageLayoutView="0" workbookViewId="0" topLeftCell="C432">
      <selection activeCell="H450" sqref="H450"/>
    </sheetView>
  </sheetViews>
  <sheetFormatPr defaultColWidth="9.00390625" defaultRowHeight="12.75"/>
  <cols>
    <col min="1" max="1" width="3.75390625" style="0" customWidth="1"/>
    <col min="2" max="2" width="7.625" style="354" customWidth="1"/>
    <col min="3" max="3" width="34.25390625" style="355" customWidth="1"/>
    <col min="4" max="4" width="7.125" style="354" customWidth="1"/>
    <col min="5" max="5" width="7.125" style="360" customWidth="1"/>
    <col min="6" max="6" width="7.125" style="354" customWidth="1"/>
    <col min="7" max="7" width="7.125" style="360" customWidth="1"/>
    <col min="8" max="17" width="7.125" style="0" customWidth="1"/>
    <col min="18" max="18" width="9.125" style="0" customWidth="1"/>
    <col min="19" max="19" width="6.625" style="0" customWidth="1"/>
    <col min="20" max="20" width="8.75390625" style="0" customWidth="1"/>
    <col min="21" max="34" width="7.875" style="0" customWidth="1"/>
  </cols>
  <sheetData>
    <row r="1" spans="2:7" ht="12.75">
      <c r="B1" s="1219" t="s">
        <v>1203</v>
      </c>
      <c r="C1" s="353"/>
      <c r="D1" s="352"/>
      <c r="E1" s="359"/>
      <c r="F1" s="352"/>
      <c r="G1" s="359"/>
    </row>
    <row r="2" spans="2:7" ht="13.5" thickBot="1">
      <c r="B2" s="1219"/>
      <c r="C2" s="353"/>
      <c r="D2" s="352"/>
      <c r="E2" s="359"/>
      <c r="F2" s="352"/>
      <c r="G2" s="359"/>
    </row>
    <row r="3" spans="2:21" ht="24.75" customHeight="1" thickBot="1">
      <c r="B3" s="1268" t="s">
        <v>359</v>
      </c>
      <c r="C3" s="1285" t="s">
        <v>360</v>
      </c>
      <c r="D3" s="1288" t="s">
        <v>1131</v>
      </c>
      <c r="E3" s="1289"/>
      <c r="F3" s="1289"/>
      <c r="G3" s="1289"/>
      <c r="H3" s="1289"/>
      <c r="I3" s="1289"/>
      <c r="J3" s="1289"/>
      <c r="K3" s="1289"/>
      <c r="L3" s="1289"/>
      <c r="M3" s="1289"/>
      <c r="N3" s="1289"/>
      <c r="O3" s="1289"/>
      <c r="P3" s="1289"/>
      <c r="Q3" s="1289"/>
      <c r="R3" s="1290"/>
      <c r="S3" s="1290"/>
      <c r="T3" s="1290"/>
      <c r="U3" s="1291"/>
    </row>
    <row r="4" spans="2:40" ht="13.5" thickBot="1">
      <c r="B4" s="1283"/>
      <c r="C4" s="1286"/>
      <c r="D4" s="1277" t="s">
        <v>843</v>
      </c>
      <c r="E4" s="1278"/>
      <c r="F4" s="1277" t="s">
        <v>1125</v>
      </c>
      <c r="G4" s="1278"/>
      <c r="H4" s="1277" t="s">
        <v>1132</v>
      </c>
      <c r="I4" s="1278"/>
      <c r="J4" s="1277" t="s">
        <v>1147</v>
      </c>
      <c r="K4" s="1278"/>
      <c r="L4" s="1277" t="s">
        <v>1151</v>
      </c>
      <c r="M4" s="1278"/>
      <c r="N4" s="1277" t="s">
        <v>1157</v>
      </c>
      <c r="O4" s="1278"/>
      <c r="P4" s="1275" t="s">
        <v>1168</v>
      </c>
      <c r="Q4" s="1276"/>
      <c r="R4" s="1275" t="s">
        <v>1182</v>
      </c>
      <c r="S4" s="1276"/>
      <c r="T4" s="1275" t="s">
        <v>1188</v>
      </c>
      <c r="U4" s="1276"/>
      <c r="W4" s="1277" t="s">
        <v>843</v>
      </c>
      <c r="X4" s="1278"/>
      <c r="Y4" s="1277" t="s">
        <v>1125</v>
      </c>
      <c r="Z4" s="1278"/>
      <c r="AA4" s="1277" t="s">
        <v>1132</v>
      </c>
      <c r="AB4" s="1278"/>
      <c r="AC4" s="1277" t="s">
        <v>1147</v>
      </c>
      <c r="AD4" s="1278"/>
      <c r="AE4" s="1277" t="s">
        <v>1151</v>
      </c>
      <c r="AF4" s="1278"/>
      <c r="AG4" s="1277" t="s">
        <v>1157</v>
      </c>
      <c r="AH4" s="1278"/>
      <c r="AI4" s="1275" t="s">
        <v>1168</v>
      </c>
      <c r="AJ4" s="1276"/>
      <c r="AK4" s="1275" t="s">
        <v>1182</v>
      </c>
      <c r="AL4" s="1276"/>
      <c r="AM4" s="1275" t="s">
        <v>1188</v>
      </c>
      <c r="AN4" s="1276"/>
    </row>
    <row r="5" spans="2:23" ht="13.5" thickBot="1">
      <c r="B5" s="1284"/>
      <c r="C5" s="1287"/>
      <c r="D5" s="530" t="s">
        <v>221</v>
      </c>
      <c r="E5" s="531" t="s">
        <v>222</v>
      </c>
      <c r="F5" s="530" t="s">
        <v>221</v>
      </c>
      <c r="G5" s="531" t="s">
        <v>222</v>
      </c>
      <c r="H5" s="530" t="s">
        <v>221</v>
      </c>
      <c r="I5" s="531" t="s">
        <v>222</v>
      </c>
      <c r="J5" s="530" t="s">
        <v>221</v>
      </c>
      <c r="K5" s="531" t="s">
        <v>222</v>
      </c>
      <c r="L5" s="530" t="s">
        <v>221</v>
      </c>
      <c r="M5" s="531" t="s">
        <v>222</v>
      </c>
      <c r="N5" s="530" t="s">
        <v>221</v>
      </c>
      <c r="O5" s="531" t="s">
        <v>222</v>
      </c>
      <c r="P5" s="530" t="s">
        <v>221</v>
      </c>
      <c r="Q5" s="531" t="s">
        <v>222</v>
      </c>
      <c r="R5" s="530" t="s">
        <v>221</v>
      </c>
      <c r="S5" s="531" t="s">
        <v>222</v>
      </c>
      <c r="T5" s="1132" t="s">
        <v>221</v>
      </c>
      <c r="U5" s="1133" t="s">
        <v>222</v>
      </c>
      <c r="W5" s="1205" t="s">
        <v>1199</v>
      </c>
    </row>
    <row r="6" spans="2:24" ht="13.5" thickBot="1">
      <c r="B6" s="356" t="s">
        <v>844</v>
      </c>
      <c r="C6" s="361" t="s">
        <v>916</v>
      </c>
      <c r="D6" s="574">
        <v>36</v>
      </c>
      <c r="E6" s="573">
        <v>37</v>
      </c>
      <c r="F6" s="574">
        <v>22</v>
      </c>
      <c r="G6" s="573">
        <v>20</v>
      </c>
      <c r="H6" s="574">
        <v>54</v>
      </c>
      <c r="I6" s="573">
        <v>55</v>
      </c>
      <c r="J6" s="574">
        <v>26</v>
      </c>
      <c r="K6" s="573">
        <v>27</v>
      </c>
      <c r="L6" s="574">
        <f>SUM(L7:L12)</f>
        <v>32</v>
      </c>
      <c r="M6" s="573">
        <f>SUM(M7:M12)</f>
        <v>33</v>
      </c>
      <c r="N6" s="1026">
        <f>SUM(N7:N12)</f>
        <v>45</v>
      </c>
      <c r="O6" s="1027">
        <f>SUM(O7:O12)</f>
        <v>55</v>
      </c>
      <c r="P6" s="1026">
        <v>42</v>
      </c>
      <c r="Q6" s="1027">
        <v>43</v>
      </c>
      <c r="R6" s="1026">
        <v>61</v>
      </c>
      <c r="S6" s="1027">
        <v>65</v>
      </c>
      <c r="T6" s="1026">
        <v>118</v>
      </c>
      <c r="U6" s="1027">
        <v>119</v>
      </c>
      <c r="X6" t="s">
        <v>1199</v>
      </c>
    </row>
    <row r="7" spans="2:25" ht="12.75">
      <c r="B7" s="533" t="s">
        <v>665</v>
      </c>
      <c r="C7" s="585" t="s">
        <v>1136</v>
      </c>
      <c r="D7" s="581"/>
      <c r="E7" s="582"/>
      <c r="F7" s="581"/>
      <c r="G7" s="582"/>
      <c r="H7" s="583">
        <v>3</v>
      </c>
      <c r="I7" s="578">
        <v>2</v>
      </c>
      <c r="J7" s="583"/>
      <c r="K7" s="578">
        <v>1</v>
      </c>
      <c r="L7" s="583">
        <v>15</v>
      </c>
      <c r="M7" s="578">
        <v>16</v>
      </c>
      <c r="N7" s="1028"/>
      <c r="O7" s="1029"/>
      <c r="P7" s="1028">
        <v>2</v>
      </c>
      <c r="Q7" s="1029">
        <v>1</v>
      </c>
      <c r="R7" s="1028">
        <v>0</v>
      </c>
      <c r="S7" s="1029">
        <v>0</v>
      </c>
      <c r="T7" s="1028">
        <v>0</v>
      </c>
      <c r="U7" s="1029">
        <v>0</v>
      </c>
      <c r="Y7" s="1205" t="s">
        <v>1199</v>
      </c>
    </row>
    <row r="8" spans="2:26" ht="12.75">
      <c r="B8" s="584" t="s">
        <v>667</v>
      </c>
      <c r="C8" s="585" t="s">
        <v>917</v>
      </c>
      <c r="D8" s="559">
        <v>17</v>
      </c>
      <c r="E8" s="560">
        <v>17</v>
      </c>
      <c r="F8" s="559">
        <v>8</v>
      </c>
      <c r="G8" s="560">
        <v>6</v>
      </c>
      <c r="H8" s="559">
        <v>36</v>
      </c>
      <c r="I8" s="580">
        <v>38</v>
      </c>
      <c r="J8" s="559">
        <v>19</v>
      </c>
      <c r="K8" s="580">
        <v>19</v>
      </c>
      <c r="L8" s="559">
        <v>2</v>
      </c>
      <c r="M8" s="580">
        <v>2</v>
      </c>
      <c r="N8" s="1030">
        <v>30</v>
      </c>
      <c r="O8" s="1031">
        <v>38</v>
      </c>
      <c r="P8" s="1030">
        <v>16</v>
      </c>
      <c r="Q8" s="1031">
        <v>18</v>
      </c>
      <c r="R8" s="1030">
        <v>50</v>
      </c>
      <c r="S8" s="1031">
        <v>54</v>
      </c>
      <c r="T8" s="1030">
        <v>63</v>
      </c>
      <c r="U8" s="1031">
        <v>64</v>
      </c>
      <c r="Z8" t="s">
        <v>1199</v>
      </c>
    </row>
    <row r="9" spans="2:27" ht="12.75">
      <c r="B9" s="586" t="s">
        <v>673</v>
      </c>
      <c r="C9" s="585" t="s">
        <v>918</v>
      </c>
      <c r="D9" s="559">
        <v>5</v>
      </c>
      <c r="E9" s="580">
        <v>5</v>
      </c>
      <c r="F9" s="559">
        <v>6</v>
      </c>
      <c r="G9" s="580">
        <v>6</v>
      </c>
      <c r="H9" s="559">
        <v>12</v>
      </c>
      <c r="I9" s="580">
        <v>12</v>
      </c>
      <c r="J9" s="559"/>
      <c r="K9" s="580"/>
      <c r="L9" s="559"/>
      <c r="M9" s="580"/>
      <c r="N9" s="1030">
        <v>3</v>
      </c>
      <c r="O9" s="1031">
        <v>3</v>
      </c>
      <c r="P9" s="1030">
        <v>2</v>
      </c>
      <c r="Q9" s="1031">
        <v>2</v>
      </c>
      <c r="R9" s="1077"/>
      <c r="S9" s="1031"/>
      <c r="T9" s="1077">
        <v>37</v>
      </c>
      <c r="U9" s="1031">
        <v>37</v>
      </c>
      <c r="AA9" t="s">
        <v>1199</v>
      </c>
    </row>
    <row r="10" spans="2:28" ht="12.75">
      <c r="B10" s="584" t="s">
        <v>676</v>
      </c>
      <c r="C10" s="585" t="s">
        <v>919</v>
      </c>
      <c r="D10" s="559">
        <v>1</v>
      </c>
      <c r="E10" s="580">
        <v>1</v>
      </c>
      <c r="F10" s="559"/>
      <c r="G10" s="580"/>
      <c r="H10" s="559">
        <v>0</v>
      </c>
      <c r="I10" s="580">
        <v>0</v>
      </c>
      <c r="J10" s="559"/>
      <c r="K10" s="580"/>
      <c r="L10" s="559"/>
      <c r="M10" s="580"/>
      <c r="N10" s="1030"/>
      <c r="O10" s="1031"/>
      <c r="P10" s="1030"/>
      <c r="Q10" s="1031"/>
      <c r="R10" s="1030"/>
      <c r="S10" s="1031"/>
      <c r="T10" s="1030">
        <v>1</v>
      </c>
      <c r="U10" s="1031">
        <v>1</v>
      </c>
      <c r="AB10" t="s">
        <v>1199</v>
      </c>
    </row>
    <row r="11" spans="2:29" ht="12.75">
      <c r="B11" s="584" t="s">
        <v>681</v>
      </c>
      <c r="C11" s="585" t="s">
        <v>1174</v>
      </c>
      <c r="D11" s="559"/>
      <c r="E11" s="580"/>
      <c r="F11" s="559"/>
      <c r="G11" s="580"/>
      <c r="H11" s="559"/>
      <c r="I11" s="580"/>
      <c r="J11" s="559"/>
      <c r="K11" s="580"/>
      <c r="L11" s="559"/>
      <c r="M11" s="580"/>
      <c r="N11" s="1030"/>
      <c r="O11" s="1031"/>
      <c r="P11" s="1030">
        <v>1</v>
      </c>
      <c r="Q11" s="1031">
        <v>1</v>
      </c>
      <c r="R11" s="1030"/>
      <c r="S11" s="1031"/>
      <c r="T11" s="1030"/>
      <c r="U11" s="1031"/>
      <c r="AC11" t="s">
        <v>1199</v>
      </c>
    </row>
    <row r="12" spans="2:30" ht="13.5" thickBot="1">
      <c r="B12" s="586" t="s">
        <v>848</v>
      </c>
      <c r="C12" s="585" t="s">
        <v>920</v>
      </c>
      <c r="D12" s="559">
        <v>13</v>
      </c>
      <c r="E12" s="580">
        <v>14</v>
      </c>
      <c r="F12" s="559">
        <v>8</v>
      </c>
      <c r="G12" s="580">
        <v>8</v>
      </c>
      <c r="H12" s="559">
        <v>3</v>
      </c>
      <c r="I12" s="580">
        <v>3</v>
      </c>
      <c r="J12" s="559">
        <v>7</v>
      </c>
      <c r="K12" s="580">
        <v>7</v>
      </c>
      <c r="L12" s="559">
        <v>15</v>
      </c>
      <c r="M12" s="580">
        <v>15</v>
      </c>
      <c r="N12" s="1030">
        <v>12</v>
      </c>
      <c r="O12" s="1031">
        <v>14</v>
      </c>
      <c r="P12" s="1030">
        <v>21</v>
      </c>
      <c r="Q12" s="1031">
        <v>21</v>
      </c>
      <c r="R12" s="1030">
        <v>11</v>
      </c>
      <c r="S12" s="1031">
        <v>11</v>
      </c>
      <c r="T12" s="1030">
        <v>17</v>
      </c>
      <c r="U12" s="1031">
        <v>17</v>
      </c>
      <c r="AD12" t="s">
        <v>1199</v>
      </c>
    </row>
    <row r="13" spans="2:31" ht="13.5" thickBot="1">
      <c r="B13" s="356" t="s">
        <v>849</v>
      </c>
      <c r="C13" s="361" t="s">
        <v>921</v>
      </c>
      <c r="D13" s="574">
        <v>2136</v>
      </c>
      <c r="E13" s="573">
        <v>2011</v>
      </c>
      <c r="F13" s="574">
        <v>1965</v>
      </c>
      <c r="G13" s="573">
        <v>1869</v>
      </c>
      <c r="H13" s="574">
        <v>1799</v>
      </c>
      <c r="I13" s="573">
        <v>1692</v>
      </c>
      <c r="J13" s="574">
        <v>1696</v>
      </c>
      <c r="K13" s="573">
        <v>1596</v>
      </c>
      <c r="L13" s="574">
        <f>SUM(L14:L28)</f>
        <v>1650</v>
      </c>
      <c r="M13" s="573">
        <f>SUM(M14:M28)</f>
        <v>1564</v>
      </c>
      <c r="N13" s="1026">
        <f>SUM(N14:N28)</f>
        <v>1624</v>
      </c>
      <c r="O13" s="1027">
        <f>SUM(O14:O28)</f>
        <v>1542</v>
      </c>
      <c r="P13" s="1026">
        <v>1770</v>
      </c>
      <c r="Q13" s="1027">
        <v>1691</v>
      </c>
      <c r="R13" s="1026">
        <v>2210</v>
      </c>
      <c r="S13" s="1027">
        <v>2133</v>
      </c>
      <c r="T13" s="1026">
        <v>2292</v>
      </c>
      <c r="U13" s="1027">
        <v>2231</v>
      </c>
      <c r="AE13" s="1205" t="s">
        <v>1199</v>
      </c>
    </row>
    <row r="14" spans="2:32" ht="12.75">
      <c r="B14" s="587" t="s">
        <v>850</v>
      </c>
      <c r="C14" s="362" t="s">
        <v>364</v>
      </c>
      <c r="D14" s="559">
        <v>26</v>
      </c>
      <c r="E14" s="560">
        <v>22</v>
      </c>
      <c r="F14" s="559">
        <v>19</v>
      </c>
      <c r="G14" s="560">
        <v>19</v>
      </c>
      <c r="H14" s="559">
        <v>23</v>
      </c>
      <c r="I14" s="560">
        <v>22</v>
      </c>
      <c r="J14" s="559">
        <v>29</v>
      </c>
      <c r="K14" s="560">
        <v>29</v>
      </c>
      <c r="L14" s="559">
        <v>24</v>
      </c>
      <c r="M14" s="560">
        <v>24</v>
      </c>
      <c r="N14" s="1030">
        <v>17</v>
      </c>
      <c r="O14" s="1032">
        <v>17</v>
      </c>
      <c r="P14" s="1030">
        <v>11</v>
      </c>
      <c r="Q14" s="1032">
        <v>10</v>
      </c>
      <c r="R14" s="1030">
        <v>19</v>
      </c>
      <c r="S14" s="1032">
        <v>19</v>
      </c>
      <c r="T14" s="1030">
        <v>15</v>
      </c>
      <c r="U14" s="1032">
        <v>15</v>
      </c>
      <c r="AF14" t="s">
        <v>1199</v>
      </c>
    </row>
    <row r="15" spans="2:33" ht="12.75">
      <c r="B15" s="587" t="s">
        <v>850</v>
      </c>
      <c r="C15" s="362" t="s">
        <v>1142</v>
      </c>
      <c r="D15" s="559">
        <v>89</v>
      </c>
      <c r="E15" s="560">
        <v>86</v>
      </c>
      <c r="F15" s="559">
        <v>88</v>
      </c>
      <c r="G15" s="560">
        <v>86</v>
      </c>
      <c r="H15" s="559">
        <v>92</v>
      </c>
      <c r="I15" s="560">
        <v>86</v>
      </c>
      <c r="J15" s="559">
        <v>76</v>
      </c>
      <c r="K15" s="560">
        <v>74</v>
      </c>
      <c r="L15" s="559">
        <v>98</v>
      </c>
      <c r="M15" s="560">
        <v>90</v>
      </c>
      <c r="N15" s="1030">
        <v>73</v>
      </c>
      <c r="O15" s="1032">
        <v>66</v>
      </c>
      <c r="P15" s="1030">
        <v>70</v>
      </c>
      <c r="Q15" s="1032">
        <v>71</v>
      </c>
      <c r="R15" s="1030">
        <v>75</v>
      </c>
      <c r="S15" s="1032">
        <v>70</v>
      </c>
      <c r="T15" s="1030">
        <v>78</v>
      </c>
      <c r="U15" s="1032">
        <v>79</v>
      </c>
      <c r="AG15" s="1205" t="s">
        <v>1199</v>
      </c>
    </row>
    <row r="16" spans="2:34" ht="12.75">
      <c r="B16" s="584" t="s">
        <v>684</v>
      </c>
      <c r="C16" s="585" t="s">
        <v>922</v>
      </c>
      <c r="D16" s="579">
        <v>15</v>
      </c>
      <c r="E16" s="580">
        <v>18</v>
      </c>
      <c r="F16" s="579">
        <v>16</v>
      </c>
      <c r="G16" s="580">
        <v>17</v>
      </c>
      <c r="H16" s="579">
        <v>10</v>
      </c>
      <c r="I16" s="580">
        <v>11</v>
      </c>
      <c r="J16" s="579">
        <v>14</v>
      </c>
      <c r="K16" s="580">
        <v>14</v>
      </c>
      <c r="L16" s="579">
        <v>19</v>
      </c>
      <c r="M16" s="580">
        <v>19</v>
      </c>
      <c r="N16" s="1033">
        <v>7</v>
      </c>
      <c r="O16" s="1031">
        <v>7</v>
      </c>
      <c r="P16" s="1033">
        <v>19</v>
      </c>
      <c r="Q16" s="1031">
        <v>19</v>
      </c>
      <c r="R16" s="1033">
        <v>17</v>
      </c>
      <c r="S16" s="1031">
        <v>18</v>
      </c>
      <c r="T16" s="1033">
        <v>15</v>
      </c>
      <c r="U16" s="1031">
        <v>15</v>
      </c>
      <c r="AH16" t="s">
        <v>1199</v>
      </c>
    </row>
    <row r="17" spans="2:35" ht="12.75">
      <c r="B17" s="584" t="s">
        <v>684</v>
      </c>
      <c r="C17" s="585" t="s">
        <v>1141</v>
      </c>
      <c r="D17" s="579">
        <v>35</v>
      </c>
      <c r="E17" s="580">
        <v>35</v>
      </c>
      <c r="F17" s="579">
        <v>25</v>
      </c>
      <c r="G17" s="580">
        <v>25</v>
      </c>
      <c r="H17" s="579">
        <v>13</v>
      </c>
      <c r="I17" s="580">
        <v>14</v>
      </c>
      <c r="J17" s="579">
        <v>17</v>
      </c>
      <c r="K17" s="580">
        <v>16</v>
      </c>
      <c r="L17" s="579">
        <v>27</v>
      </c>
      <c r="M17" s="580">
        <v>27</v>
      </c>
      <c r="N17" s="1033">
        <v>15</v>
      </c>
      <c r="O17" s="1031">
        <v>15</v>
      </c>
      <c r="P17" s="1033">
        <v>28</v>
      </c>
      <c r="Q17" s="1031">
        <v>27</v>
      </c>
      <c r="R17" s="1033">
        <v>33</v>
      </c>
      <c r="S17" s="1031">
        <v>33</v>
      </c>
      <c r="T17" s="1033">
        <v>25</v>
      </c>
      <c r="U17" s="1031">
        <v>25</v>
      </c>
      <c r="AI17" t="s">
        <v>1199</v>
      </c>
    </row>
    <row r="18" spans="2:36" ht="12.75">
      <c r="B18" s="584" t="s">
        <v>851</v>
      </c>
      <c r="C18" s="585" t="s">
        <v>368</v>
      </c>
      <c r="D18" s="579">
        <v>4</v>
      </c>
      <c r="E18" s="580">
        <v>4</v>
      </c>
      <c r="F18" s="579"/>
      <c r="G18" s="580"/>
      <c r="H18" s="579"/>
      <c r="I18" s="580"/>
      <c r="J18" s="579"/>
      <c r="K18" s="580"/>
      <c r="L18" s="579">
        <v>1</v>
      </c>
      <c r="M18" s="580">
        <v>1</v>
      </c>
      <c r="N18" s="1033">
        <v>1</v>
      </c>
      <c r="O18" s="1031">
        <v>1</v>
      </c>
      <c r="P18" s="1033">
        <v>1</v>
      </c>
      <c r="Q18" s="1031">
        <v>1</v>
      </c>
      <c r="R18" s="1033">
        <v>0</v>
      </c>
      <c r="S18" s="1031">
        <v>0</v>
      </c>
      <c r="T18" s="1033">
        <v>0</v>
      </c>
      <c r="U18" s="1031">
        <v>0</v>
      </c>
      <c r="AJ18" t="s">
        <v>1199</v>
      </c>
    </row>
    <row r="19" spans="2:37" ht="12.75">
      <c r="B19" s="584" t="s">
        <v>852</v>
      </c>
      <c r="C19" s="616" t="s">
        <v>923</v>
      </c>
      <c r="D19" s="579">
        <v>3</v>
      </c>
      <c r="E19" s="580">
        <v>3</v>
      </c>
      <c r="F19" s="579">
        <v>5</v>
      </c>
      <c r="G19" s="580">
        <v>5</v>
      </c>
      <c r="H19" s="579">
        <v>5</v>
      </c>
      <c r="I19" s="580">
        <v>5</v>
      </c>
      <c r="J19" s="579"/>
      <c r="K19" s="580"/>
      <c r="L19" s="579">
        <v>1</v>
      </c>
      <c r="M19" s="580">
        <v>1</v>
      </c>
      <c r="N19" s="1033">
        <v>2</v>
      </c>
      <c r="O19" s="1031">
        <v>2</v>
      </c>
      <c r="P19" s="1033">
        <v>2</v>
      </c>
      <c r="Q19" s="1031">
        <v>2</v>
      </c>
      <c r="R19" s="1033">
        <v>1</v>
      </c>
      <c r="S19" s="1031">
        <v>1</v>
      </c>
      <c r="T19" s="1033">
        <v>4</v>
      </c>
      <c r="U19" s="1031">
        <v>3</v>
      </c>
      <c r="AK19" t="s">
        <v>1199</v>
      </c>
    </row>
    <row r="20" spans="2:38" ht="12.75">
      <c r="B20" s="584" t="s">
        <v>853</v>
      </c>
      <c r="C20" s="362" t="s">
        <v>924</v>
      </c>
      <c r="D20" s="579"/>
      <c r="E20" s="580"/>
      <c r="F20" s="579"/>
      <c r="G20" s="580"/>
      <c r="H20" s="579"/>
      <c r="I20" s="580"/>
      <c r="J20" s="579"/>
      <c r="K20" s="580"/>
      <c r="L20" s="579">
        <v>1</v>
      </c>
      <c r="M20" s="580">
        <v>1</v>
      </c>
      <c r="N20" s="1033">
        <v>1</v>
      </c>
      <c r="O20" s="1031">
        <v>1</v>
      </c>
      <c r="P20" s="1033"/>
      <c r="Q20" s="1031"/>
      <c r="R20" s="1033">
        <v>1</v>
      </c>
      <c r="S20" s="1031">
        <v>1</v>
      </c>
      <c r="T20" s="1033">
        <v>1</v>
      </c>
      <c r="U20" s="1031">
        <v>1</v>
      </c>
      <c r="AL20" t="s">
        <v>1199</v>
      </c>
    </row>
    <row r="21" spans="2:39" ht="12.75">
      <c r="B21" s="584" t="s">
        <v>854</v>
      </c>
      <c r="C21" s="362" t="s">
        <v>925</v>
      </c>
      <c r="D21" s="579"/>
      <c r="E21" s="580"/>
      <c r="F21" s="579"/>
      <c r="G21" s="580"/>
      <c r="H21" s="579">
        <v>1</v>
      </c>
      <c r="I21" s="580">
        <v>1</v>
      </c>
      <c r="J21" s="579">
        <v>2</v>
      </c>
      <c r="K21" s="580">
        <v>2</v>
      </c>
      <c r="L21" s="579"/>
      <c r="M21" s="580"/>
      <c r="N21" s="1033">
        <v>4</v>
      </c>
      <c r="O21" s="1031">
        <v>4</v>
      </c>
      <c r="P21" s="1033"/>
      <c r="Q21" s="1031"/>
      <c r="R21" s="1033">
        <v>0</v>
      </c>
      <c r="S21" s="1031">
        <v>0</v>
      </c>
      <c r="T21" s="1033">
        <v>1</v>
      </c>
      <c r="U21" s="1031">
        <v>1</v>
      </c>
      <c r="AM21" t="s">
        <v>1199</v>
      </c>
    </row>
    <row r="22" spans="2:40" ht="12.75">
      <c r="B22" s="584" t="s">
        <v>446</v>
      </c>
      <c r="C22" s="362" t="s">
        <v>926</v>
      </c>
      <c r="D22" s="579">
        <v>1045</v>
      </c>
      <c r="E22" s="580">
        <v>1015</v>
      </c>
      <c r="F22" s="579">
        <v>969</v>
      </c>
      <c r="G22" s="580">
        <v>951</v>
      </c>
      <c r="H22" s="579">
        <v>776</v>
      </c>
      <c r="I22" s="580">
        <v>767</v>
      </c>
      <c r="J22" s="579">
        <v>713</v>
      </c>
      <c r="K22" s="580">
        <v>708</v>
      </c>
      <c r="L22" s="579">
        <v>740</v>
      </c>
      <c r="M22" s="580">
        <v>730</v>
      </c>
      <c r="N22" s="1033">
        <v>698</v>
      </c>
      <c r="O22" s="1031">
        <v>687</v>
      </c>
      <c r="P22" s="1033">
        <v>826</v>
      </c>
      <c r="Q22" s="1031">
        <v>810</v>
      </c>
      <c r="R22" s="1033">
        <v>1256</v>
      </c>
      <c r="S22" s="1031">
        <v>1238</v>
      </c>
      <c r="T22" s="1033">
        <v>1352</v>
      </c>
      <c r="U22" s="1031">
        <v>1339</v>
      </c>
      <c r="AN22" t="s">
        <v>1199</v>
      </c>
    </row>
    <row r="23" spans="2:41" ht="12.75">
      <c r="B23" s="584" t="s">
        <v>847</v>
      </c>
      <c r="C23" s="585" t="s">
        <v>927</v>
      </c>
      <c r="D23" s="579">
        <v>815</v>
      </c>
      <c r="E23" s="580">
        <v>733</v>
      </c>
      <c r="F23" s="579">
        <v>750</v>
      </c>
      <c r="G23" s="580">
        <v>681</v>
      </c>
      <c r="H23" s="579">
        <v>790</v>
      </c>
      <c r="I23" s="580">
        <v>708</v>
      </c>
      <c r="J23" s="579">
        <v>759</v>
      </c>
      <c r="K23" s="580">
        <v>673</v>
      </c>
      <c r="L23" s="579">
        <v>652</v>
      </c>
      <c r="M23" s="580">
        <v>591</v>
      </c>
      <c r="N23" s="1033">
        <v>703</v>
      </c>
      <c r="O23" s="1031">
        <v>644</v>
      </c>
      <c r="P23" s="1033">
        <v>715</v>
      </c>
      <c r="Q23" s="1031">
        <v>659</v>
      </c>
      <c r="R23" s="1033">
        <v>722</v>
      </c>
      <c r="S23" s="1031">
        <v>671</v>
      </c>
      <c r="T23" s="1033">
        <v>706</v>
      </c>
      <c r="U23" s="1031">
        <v>661</v>
      </c>
      <c r="AO23" t="s">
        <v>1199</v>
      </c>
    </row>
    <row r="24" spans="2:21" ht="12.75">
      <c r="B24" s="584" t="s">
        <v>556</v>
      </c>
      <c r="C24" s="630" t="s">
        <v>928</v>
      </c>
      <c r="D24" s="579">
        <v>8</v>
      </c>
      <c r="E24" s="580">
        <v>9</v>
      </c>
      <c r="F24" s="579">
        <v>16</v>
      </c>
      <c r="G24" s="580">
        <v>15</v>
      </c>
      <c r="H24" s="579">
        <v>14</v>
      </c>
      <c r="I24" s="580">
        <v>13</v>
      </c>
      <c r="J24" s="579">
        <v>12</v>
      </c>
      <c r="K24" s="580">
        <v>10</v>
      </c>
      <c r="L24" s="579">
        <v>12</v>
      </c>
      <c r="M24" s="580">
        <v>12</v>
      </c>
      <c r="N24" s="1033">
        <v>15</v>
      </c>
      <c r="O24" s="1031">
        <v>15</v>
      </c>
      <c r="P24" s="1033">
        <v>17</v>
      </c>
      <c r="Q24" s="1031">
        <v>15</v>
      </c>
      <c r="R24" s="1033">
        <v>9</v>
      </c>
      <c r="S24" s="1031">
        <v>7</v>
      </c>
      <c r="T24" s="1033">
        <v>7</v>
      </c>
      <c r="U24" s="1031">
        <v>6</v>
      </c>
    </row>
    <row r="25" spans="2:21" ht="12.75">
      <c r="B25" s="584" t="s">
        <v>855</v>
      </c>
      <c r="C25" s="585" t="s">
        <v>929</v>
      </c>
      <c r="D25" s="579">
        <v>3</v>
      </c>
      <c r="E25" s="580">
        <v>2</v>
      </c>
      <c r="F25" s="579">
        <v>1</v>
      </c>
      <c r="G25" s="580">
        <v>1</v>
      </c>
      <c r="H25" s="579">
        <v>4</v>
      </c>
      <c r="I25" s="580">
        <v>5</v>
      </c>
      <c r="J25" s="579">
        <v>1</v>
      </c>
      <c r="K25" s="580">
        <v>1</v>
      </c>
      <c r="L25" s="579">
        <v>2</v>
      </c>
      <c r="M25" s="580">
        <v>2</v>
      </c>
      <c r="N25" s="1033">
        <v>1</v>
      </c>
      <c r="O25" s="1031">
        <v>1</v>
      </c>
      <c r="P25" s="1033">
        <v>2</v>
      </c>
      <c r="Q25" s="1031">
        <v>2</v>
      </c>
      <c r="R25" s="1033">
        <v>4</v>
      </c>
      <c r="S25" s="1031">
        <v>4</v>
      </c>
      <c r="T25" s="1033">
        <v>3</v>
      </c>
      <c r="U25" s="1031">
        <v>2</v>
      </c>
    </row>
    <row r="26" spans="2:21" ht="12.75">
      <c r="B26" s="584" t="s">
        <v>691</v>
      </c>
      <c r="C26" s="362" t="s">
        <v>930</v>
      </c>
      <c r="D26" s="579">
        <v>20</v>
      </c>
      <c r="E26" s="580">
        <v>20</v>
      </c>
      <c r="F26" s="579">
        <v>24</v>
      </c>
      <c r="G26" s="580">
        <v>24</v>
      </c>
      <c r="H26" s="579">
        <v>14</v>
      </c>
      <c r="I26" s="580">
        <v>12</v>
      </c>
      <c r="J26" s="579">
        <v>19</v>
      </c>
      <c r="K26" s="580">
        <v>19</v>
      </c>
      <c r="L26" s="579">
        <v>9</v>
      </c>
      <c r="M26" s="580">
        <v>8</v>
      </c>
      <c r="N26" s="1033">
        <v>15</v>
      </c>
      <c r="O26" s="1031">
        <v>14</v>
      </c>
      <c r="P26" s="1033">
        <v>4</v>
      </c>
      <c r="Q26" s="1031">
        <v>4</v>
      </c>
      <c r="R26" s="1033">
        <v>12</v>
      </c>
      <c r="S26" s="1031">
        <v>12</v>
      </c>
      <c r="T26" s="1033">
        <v>14</v>
      </c>
      <c r="U26" s="1031">
        <v>13</v>
      </c>
    </row>
    <row r="27" spans="2:21" ht="12.75">
      <c r="B27" s="584" t="s">
        <v>856</v>
      </c>
      <c r="C27" s="630" t="s">
        <v>931</v>
      </c>
      <c r="D27" s="579">
        <v>31</v>
      </c>
      <c r="E27" s="580">
        <v>31</v>
      </c>
      <c r="F27" s="579">
        <v>16</v>
      </c>
      <c r="G27" s="580">
        <v>16</v>
      </c>
      <c r="H27" s="579">
        <v>20</v>
      </c>
      <c r="I27" s="580">
        <v>21</v>
      </c>
      <c r="J27" s="579">
        <v>19</v>
      </c>
      <c r="K27" s="580">
        <v>20</v>
      </c>
      <c r="L27" s="579">
        <v>24</v>
      </c>
      <c r="M27" s="580">
        <v>23</v>
      </c>
      <c r="N27" s="1033">
        <v>32</v>
      </c>
      <c r="O27" s="1031">
        <v>32</v>
      </c>
      <c r="P27" s="1033">
        <v>37</v>
      </c>
      <c r="Q27" s="1031">
        <v>38</v>
      </c>
      <c r="R27" s="1033">
        <v>29</v>
      </c>
      <c r="S27" s="1031">
        <v>30</v>
      </c>
      <c r="T27" s="1033">
        <v>36</v>
      </c>
      <c r="U27" s="1031">
        <v>37</v>
      </c>
    </row>
    <row r="28" spans="2:21" ht="12.75">
      <c r="B28" s="584" t="s">
        <v>857</v>
      </c>
      <c r="C28" s="585" t="s">
        <v>932</v>
      </c>
      <c r="D28" s="579">
        <v>42</v>
      </c>
      <c r="E28" s="580">
        <v>33</v>
      </c>
      <c r="F28" s="579">
        <v>36</v>
      </c>
      <c r="G28" s="580">
        <v>29</v>
      </c>
      <c r="H28" s="579">
        <v>37</v>
      </c>
      <c r="I28" s="580">
        <v>27</v>
      </c>
      <c r="J28" s="579">
        <v>35</v>
      </c>
      <c r="K28" s="580">
        <v>30</v>
      </c>
      <c r="L28" s="579">
        <v>40</v>
      </c>
      <c r="M28" s="580">
        <v>35</v>
      </c>
      <c r="N28" s="1033">
        <v>40</v>
      </c>
      <c r="O28" s="1031">
        <v>36</v>
      </c>
      <c r="P28" s="1033">
        <v>38</v>
      </c>
      <c r="Q28" s="1031">
        <v>33</v>
      </c>
      <c r="R28" s="1033">
        <v>32</v>
      </c>
      <c r="S28" s="1031">
        <v>29</v>
      </c>
      <c r="T28" s="1033">
        <v>34</v>
      </c>
      <c r="U28" s="1031">
        <v>33</v>
      </c>
    </row>
    <row r="29" spans="2:21" s="1210" customFormat="1" ht="13.5" thickBot="1">
      <c r="B29" s="1211" t="s">
        <v>858</v>
      </c>
      <c r="C29" s="1148" t="s">
        <v>1200</v>
      </c>
      <c r="D29" s="1206"/>
      <c r="E29" s="1207"/>
      <c r="F29" s="1206"/>
      <c r="G29" s="1207"/>
      <c r="H29" s="1206"/>
      <c r="I29" s="1207"/>
      <c r="J29" s="1206"/>
      <c r="K29" s="1207"/>
      <c r="L29" s="1206"/>
      <c r="M29" s="1207"/>
      <c r="N29" s="1208"/>
      <c r="O29" s="1209"/>
      <c r="P29" s="1208"/>
      <c r="Q29" s="1209"/>
      <c r="R29" s="1208"/>
      <c r="S29" s="1209"/>
      <c r="T29" s="1041">
        <v>1</v>
      </c>
      <c r="U29" s="1029">
        <v>1</v>
      </c>
    </row>
    <row r="30" spans="2:21" ht="18.75" thickBot="1">
      <c r="B30" s="569" t="s">
        <v>859</v>
      </c>
      <c r="C30" s="631" t="s">
        <v>933</v>
      </c>
      <c r="D30" s="592"/>
      <c r="E30" s="593"/>
      <c r="F30" s="592"/>
      <c r="G30" s="593"/>
      <c r="H30" s="594"/>
      <c r="I30" s="595"/>
      <c r="J30" s="594">
        <v>1</v>
      </c>
      <c r="K30" s="595">
        <v>1</v>
      </c>
      <c r="L30" s="594"/>
      <c r="M30" s="595"/>
      <c r="N30" s="1026">
        <f>SUM(N31,N33)</f>
        <v>1</v>
      </c>
      <c r="O30" s="1027">
        <f>SUM(O31,O33)</f>
        <v>1</v>
      </c>
      <c r="P30" s="1026">
        <v>3</v>
      </c>
      <c r="Q30" s="1027">
        <v>3</v>
      </c>
      <c r="R30" s="1026">
        <v>1</v>
      </c>
      <c r="S30" s="1027">
        <v>1</v>
      </c>
      <c r="T30" s="1026">
        <v>2</v>
      </c>
      <c r="U30" s="1027">
        <v>2</v>
      </c>
    </row>
    <row r="31" spans="2:21" ht="12.75">
      <c r="B31" s="1024" t="s">
        <v>1160</v>
      </c>
      <c r="C31" s="1025" t="s">
        <v>1163</v>
      </c>
      <c r="D31" s="606"/>
      <c r="E31" s="607"/>
      <c r="F31" s="606"/>
      <c r="G31" s="607"/>
      <c r="H31" s="1022"/>
      <c r="I31" s="1023"/>
      <c r="J31" s="1022"/>
      <c r="K31" s="1023"/>
      <c r="L31" s="1022"/>
      <c r="M31" s="1023"/>
      <c r="N31" s="1028">
        <v>1</v>
      </c>
      <c r="O31" s="1036">
        <v>1</v>
      </c>
      <c r="P31" s="1028">
        <v>3</v>
      </c>
      <c r="Q31" s="1036">
        <v>3</v>
      </c>
      <c r="R31" s="1028"/>
      <c r="S31" s="1036"/>
      <c r="T31" s="1028">
        <v>2</v>
      </c>
      <c r="U31" s="1036">
        <v>2</v>
      </c>
    </row>
    <row r="32" spans="2:21" s="15" customFormat="1" ht="22.5">
      <c r="B32" s="1109" t="s">
        <v>1171</v>
      </c>
      <c r="C32" s="1110" t="s">
        <v>1183</v>
      </c>
      <c r="D32" s="579"/>
      <c r="E32" s="580"/>
      <c r="F32" s="579"/>
      <c r="G32" s="580"/>
      <c r="H32" s="1111"/>
      <c r="I32" s="1112"/>
      <c r="J32" s="1111"/>
      <c r="K32" s="1112"/>
      <c r="L32" s="1111"/>
      <c r="M32" s="1112"/>
      <c r="N32" s="1033"/>
      <c r="O32" s="1031"/>
      <c r="P32" s="1033"/>
      <c r="Q32" s="1031"/>
      <c r="R32" s="1033">
        <v>1</v>
      </c>
      <c r="S32" s="1031">
        <v>1</v>
      </c>
      <c r="T32" s="1033">
        <v>0</v>
      </c>
      <c r="U32" s="1031">
        <v>0</v>
      </c>
    </row>
    <row r="33" spans="2:21" ht="13.5" thickBot="1">
      <c r="B33" s="566" t="s">
        <v>699</v>
      </c>
      <c r="C33" s="632" t="s">
        <v>1145</v>
      </c>
      <c r="D33" s="601"/>
      <c r="E33" s="602"/>
      <c r="F33" s="601"/>
      <c r="G33" s="602"/>
      <c r="H33" s="601"/>
      <c r="I33" s="602"/>
      <c r="J33" s="618">
        <v>1</v>
      </c>
      <c r="K33" s="619">
        <v>1</v>
      </c>
      <c r="L33" s="618"/>
      <c r="M33" s="619"/>
      <c r="N33" s="1037"/>
      <c r="O33" s="1038"/>
      <c r="P33" s="1037"/>
      <c r="Q33" s="1038"/>
      <c r="R33" s="1037"/>
      <c r="S33" s="1038"/>
      <c r="T33" s="1037"/>
      <c r="U33" s="1038"/>
    </row>
    <row r="34" spans="2:21" ht="18.75" thickBot="1">
      <c r="B34" s="356" t="s">
        <v>860</v>
      </c>
      <c r="C34" s="361" t="s">
        <v>934</v>
      </c>
      <c r="D34" s="574">
        <v>54</v>
      </c>
      <c r="E34" s="573">
        <v>54</v>
      </c>
      <c r="F34" s="574">
        <v>154</v>
      </c>
      <c r="G34" s="573">
        <v>154</v>
      </c>
      <c r="H34" s="574">
        <v>126</v>
      </c>
      <c r="I34" s="573">
        <v>125</v>
      </c>
      <c r="J34" s="574">
        <v>204</v>
      </c>
      <c r="K34" s="573">
        <v>203</v>
      </c>
      <c r="L34" s="574">
        <f>SUM(L35:L39)</f>
        <v>419</v>
      </c>
      <c r="M34" s="573">
        <f>SUM(M35:M39)</f>
        <v>420</v>
      </c>
      <c r="N34" s="1026">
        <f>SUM(N35:N39)</f>
        <v>142</v>
      </c>
      <c r="O34" s="1027">
        <f>SUM(O35:O39)</f>
        <v>142</v>
      </c>
      <c r="P34" s="1026">
        <v>163</v>
      </c>
      <c r="Q34" s="1027">
        <v>163</v>
      </c>
      <c r="R34" s="1026">
        <v>309</v>
      </c>
      <c r="S34" s="1027">
        <v>309</v>
      </c>
      <c r="T34" s="1026">
        <v>131</v>
      </c>
      <c r="U34" s="1027">
        <v>131</v>
      </c>
    </row>
    <row r="35" spans="2:21" ht="12.75">
      <c r="B35" s="596" t="s">
        <v>861</v>
      </c>
      <c r="C35" s="362" t="s">
        <v>935</v>
      </c>
      <c r="D35" s="559">
        <v>2</v>
      </c>
      <c r="E35" s="560">
        <v>2</v>
      </c>
      <c r="F35" s="559">
        <v>3</v>
      </c>
      <c r="G35" s="560">
        <v>3</v>
      </c>
      <c r="H35" s="559">
        <v>2</v>
      </c>
      <c r="I35" s="560">
        <v>2</v>
      </c>
      <c r="J35" s="559">
        <v>2</v>
      </c>
      <c r="K35" s="560">
        <v>2</v>
      </c>
      <c r="L35" s="559">
        <v>1</v>
      </c>
      <c r="M35" s="560">
        <v>1</v>
      </c>
      <c r="N35" s="1030"/>
      <c r="O35" s="1032"/>
      <c r="P35" s="1030"/>
      <c r="Q35" s="1032"/>
      <c r="R35" s="1030">
        <v>0</v>
      </c>
      <c r="S35" s="1032">
        <v>0</v>
      </c>
      <c r="T35" s="1030">
        <v>0</v>
      </c>
      <c r="U35" s="1032">
        <v>0</v>
      </c>
    </row>
    <row r="36" spans="2:21" ht="12.75">
      <c r="B36" s="584" t="s">
        <v>445</v>
      </c>
      <c r="C36" s="630" t="s">
        <v>936</v>
      </c>
      <c r="D36" s="579">
        <v>27</v>
      </c>
      <c r="E36" s="580">
        <v>27</v>
      </c>
      <c r="F36" s="579">
        <v>113</v>
      </c>
      <c r="G36" s="580">
        <v>113</v>
      </c>
      <c r="H36" s="579">
        <v>78</v>
      </c>
      <c r="I36" s="580">
        <v>78</v>
      </c>
      <c r="J36" s="579">
        <v>148</v>
      </c>
      <c r="K36" s="580">
        <v>147</v>
      </c>
      <c r="L36" s="579">
        <v>356</v>
      </c>
      <c r="M36" s="580">
        <v>356</v>
      </c>
      <c r="N36" s="1033">
        <v>109</v>
      </c>
      <c r="O36" s="1031">
        <v>109</v>
      </c>
      <c r="P36" s="1033">
        <v>132</v>
      </c>
      <c r="Q36" s="1031">
        <v>132</v>
      </c>
      <c r="R36" s="1033">
        <v>255</v>
      </c>
      <c r="S36" s="1031">
        <v>255</v>
      </c>
      <c r="T36" s="1033">
        <v>105</v>
      </c>
      <c r="U36" s="1031">
        <v>105</v>
      </c>
    </row>
    <row r="37" spans="2:21" ht="12.75">
      <c r="B37" s="584" t="s">
        <v>862</v>
      </c>
      <c r="C37" s="585" t="s">
        <v>937</v>
      </c>
      <c r="D37" s="579">
        <v>2</v>
      </c>
      <c r="E37" s="580">
        <v>2</v>
      </c>
      <c r="F37" s="579">
        <v>2</v>
      </c>
      <c r="G37" s="580">
        <v>2</v>
      </c>
      <c r="H37" s="579">
        <v>3</v>
      </c>
      <c r="I37" s="580">
        <v>2</v>
      </c>
      <c r="J37" s="579">
        <v>9</v>
      </c>
      <c r="K37" s="580">
        <v>9</v>
      </c>
      <c r="L37" s="579">
        <v>4</v>
      </c>
      <c r="M37" s="580">
        <v>5</v>
      </c>
      <c r="N37" s="1033">
        <v>5</v>
      </c>
      <c r="O37" s="1031">
        <v>5</v>
      </c>
      <c r="P37" s="1033">
        <v>2</v>
      </c>
      <c r="Q37" s="1031">
        <v>2</v>
      </c>
      <c r="R37" s="1033">
        <v>5</v>
      </c>
      <c r="S37" s="1031">
        <v>5</v>
      </c>
      <c r="T37" s="1033">
        <v>12</v>
      </c>
      <c r="U37" s="1031">
        <v>12</v>
      </c>
    </row>
    <row r="38" spans="2:21" ht="12.75">
      <c r="B38" s="597" t="s">
        <v>863</v>
      </c>
      <c r="C38" s="362" t="s">
        <v>938</v>
      </c>
      <c r="D38" s="579">
        <v>20</v>
      </c>
      <c r="E38" s="580">
        <v>20</v>
      </c>
      <c r="F38" s="579">
        <v>36</v>
      </c>
      <c r="G38" s="580">
        <v>36</v>
      </c>
      <c r="H38" s="579">
        <v>43</v>
      </c>
      <c r="I38" s="580">
        <v>43</v>
      </c>
      <c r="J38" s="579">
        <v>45</v>
      </c>
      <c r="K38" s="580">
        <v>45</v>
      </c>
      <c r="L38" s="579">
        <v>58</v>
      </c>
      <c r="M38" s="580">
        <v>58</v>
      </c>
      <c r="N38" s="1033">
        <v>28</v>
      </c>
      <c r="O38" s="1031">
        <v>28</v>
      </c>
      <c r="P38" s="1033">
        <v>29</v>
      </c>
      <c r="Q38" s="1031">
        <v>29</v>
      </c>
      <c r="R38" s="1033">
        <v>49</v>
      </c>
      <c r="S38" s="1031">
        <v>49</v>
      </c>
      <c r="T38" s="1033">
        <v>14</v>
      </c>
      <c r="U38" s="1031">
        <v>14</v>
      </c>
    </row>
    <row r="39" spans="2:21" ht="13.5" thickBot="1">
      <c r="B39" s="597" t="s">
        <v>864</v>
      </c>
      <c r="C39" s="585" t="s">
        <v>939</v>
      </c>
      <c r="D39" s="579">
        <v>3</v>
      </c>
      <c r="E39" s="580">
        <v>3</v>
      </c>
      <c r="F39" s="579"/>
      <c r="G39" s="580"/>
      <c r="H39" s="579"/>
      <c r="I39" s="580"/>
      <c r="J39" s="579"/>
      <c r="K39" s="580"/>
      <c r="L39" s="579"/>
      <c r="M39" s="580"/>
      <c r="N39" s="1033"/>
      <c r="O39" s="1031"/>
      <c r="P39" s="1033"/>
      <c r="Q39" s="1031"/>
      <c r="R39" s="1033">
        <v>0</v>
      </c>
      <c r="S39" s="1031">
        <v>0</v>
      </c>
      <c r="T39" s="1033">
        <v>0</v>
      </c>
      <c r="U39" s="1031">
        <v>0</v>
      </c>
    </row>
    <row r="40" spans="2:21" ht="18.75" thickBot="1">
      <c r="B40" s="356" t="s">
        <v>865</v>
      </c>
      <c r="C40" s="361" t="s">
        <v>940</v>
      </c>
      <c r="D40" s="574">
        <v>2994</v>
      </c>
      <c r="E40" s="573">
        <v>2937</v>
      </c>
      <c r="F40" s="574">
        <v>3265</v>
      </c>
      <c r="G40" s="573">
        <v>3200</v>
      </c>
      <c r="H40" s="574">
        <v>3431</v>
      </c>
      <c r="I40" s="573">
        <v>3382</v>
      </c>
      <c r="J40" s="574">
        <v>3326</v>
      </c>
      <c r="K40" s="573">
        <v>3287</v>
      </c>
      <c r="L40" s="574">
        <f>SUM(L41:L45)</f>
        <v>4130</v>
      </c>
      <c r="M40" s="573">
        <f>SUM(M41:M45)</f>
        <v>4073</v>
      </c>
      <c r="N40" s="1026">
        <f>SUM(N41:N45)</f>
        <v>4260</v>
      </c>
      <c r="O40" s="1027">
        <f>SUM(O41:O45)</f>
        <v>4211</v>
      </c>
      <c r="P40" s="1026">
        <v>5325</v>
      </c>
      <c r="Q40" s="1027">
        <v>5227</v>
      </c>
      <c r="R40" s="1026">
        <v>6062</v>
      </c>
      <c r="S40" s="1027">
        <v>5988</v>
      </c>
      <c r="T40" s="1026">
        <v>6345</v>
      </c>
      <c r="U40" s="1027">
        <v>6238</v>
      </c>
    </row>
    <row r="41" spans="2:21" ht="12.75">
      <c r="B41" s="587" t="s">
        <v>866</v>
      </c>
      <c r="C41" s="362" t="s">
        <v>941</v>
      </c>
      <c r="D41" s="559">
        <v>66</v>
      </c>
      <c r="E41" s="560">
        <v>64</v>
      </c>
      <c r="F41" s="559">
        <v>71</v>
      </c>
      <c r="G41" s="560">
        <v>68</v>
      </c>
      <c r="H41" s="559">
        <v>63</v>
      </c>
      <c r="I41" s="560">
        <v>63</v>
      </c>
      <c r="J41" s="559">
        <v>57</v>
      </c>
      <c r="K41" s="560">
        <v>55</v>
      </c>
      <c r="L41" s="559">
        <v>57</v>
      </c>
      <c r="M41" s="560">
        <v>55</v>
      </c>
      <c r="N41" s="1030">
        <v>54</v>
      </c>
      <c r="O41" s="1032">
        <v>54</v>
      </c>
      <c r="P41" s="1030">
        <v>79</v>
      </c>
      <c r="Q41" s="1032">
        <v>78</v>
      </c>
      <c r="R41" s="1030">
        <v>91</v>
      </c>
      <c r="S41" s="1032">
        <v>90</v>
      </c>
      <c r="T41" s="1030">
        <v>89</v>
      </c>
      <c r="U41" s="1032">
        <v>88</v>
      </c>
    </row>
    <row r="42" spans="2:21" ht="12.75">
      <c r="B42" s="584" t="s">
        <v>867</v>
      </c>
      <c r="C42" s="362" t="s">
        <v>395</v>
      </c>
      <c r="D42" s="579">
        <v>1</v>
      </c>
      <c r="E42" s="580">
        <v>1</v>
      </c>
      <c r="F42" s="579">
        <v>1</v>
      </c>
      <c r="G42" s="580">
        <v>1</v>
      </c>
      <c r="H42" s="579"/>
      <c r="I42" s="580"/>
      <c r="J42" s="579">
        <v>1</v>
      </c>
      <c r="K42" s="580"/>
      <c r="L42" s="579">
        <v>0</v>
      </c>
      <c r="M42" s="580"/>
      <c r="N42" s="1033"/>
      <c r="O42" s="1031"/>
      <c r="P42" s="1033">
        <v>1</v>
      </c>
      <c r="Q42" s="1031">
        <v>1</v>
      </c>
      <c r="R42" s="1033">
        <v>1</v>
      </c>
      <c r="S42" s="1031">
        <v>1</v>
      </c>
      <c r="T42" s="1033">
        <v>3</v>
      </c>
      <c r="U42" s="1031">
        <v>3</v>
      </c>
    </row>
    <row r="43" spans="2:21" ht="12.75">
      <c r="B43" s="584" t="s">
        <v>868</v>
      </c>
      <c r="C43" s="362" t="s">
        <v>398</v>
      </c>
      <c r="D43" s="579">
        <v>5</v>
      </c>
      <c r="E43" s="580">
        <v>5</v>
      </c>
      <c r="F43" s="579">
        <v>10</v>
      </c>
      <c r="G43" s="580">
        <v>10</v>
      </c>
      <c r="H43" s="579">
        <v>11</v>
      </c>
      <c r="I43" s="580">
        <v>11</v>
      </c>
      <c r="J43" s="579">
        <v>4</v>
      </c>
      <c r="K43" s="580">
        <v>3</v>
      </c>
      <c r="L43" s="579">
        <v>3</v>
      </c>
      <c r="M43" s="580">
        <v>3</v>
      </c>
      <c r="N43" s="1033">
        <v>5</v>
      </c>
      <c r="O43" s="1031">
        <v>5</v>
      </c>
      <c r="P43" s="1033">
        <v>4</v>
      </c>
      <c r="Q43" s="1031">
        <v>4</v>
      </c>
      <c r="R43" s="1033">
        <v>4</v>
      </c>
      <c r="S43" s="1031">
        <v>4</v>
      </c>
      <c r="T43" s="1033">
        <v>7</v>
      </c>
      <c r="U43" s="1031">
        <v>6</v>
      </c>
    </row>
    <row r="44" spans="2:21" ht="12.75">
      <c r="B44" s="584" t="s">
        <v>845</v>
      </c>
      <c r="C44" s="362" t="s">
        <v>942</v>
      </c>
      <c r="D44" s="579">
        <v>2771</v>
      </c>
      <c r="E44" s="580">
        <v>2725</v>
      </c>
      <c r="F44" s="579">
        <v>2942</v>
      </c>
      <c r="G44" s="580">
        <v>2895</v>
      </c>
      <c r="H44" s="579">
        <v>3068</v>
      </c>
      <c r="I44" s="580">
        <v>3032</v>
      </c>
      <c r="J44" s="579">
        <v>3004</v>
      </c>
      <c r="K44" s="580">
        <v>2976</v>
      </c>
      <c r="L44" s="579">
        <v>3767</v>
      </c>
      <c r="M44" s="580">
        <v>3729</v>
      </c>
      <c r="N44" s="1033">
        <v>3868</v>
      </c>
      <c r="O44" s="1031">
        <v>3830</v>
      </c>
      <c r="P44" s="1033">
        <v>4823</v>
      </c>
      <c r="Q44" s="1031">
        <v>4747</v>
      </c>
      <c r="R44" s="1033">
        <v>5572</v>
      </c>
      <c r="S44" s="1031">
        <v>5513</v>
      </c>
      <c r="T44" s="1033">
        <v>5818</v>
      </c>
      <c r="U44" s="1031">
        <v>5735</v>
      </c>
    </row>
    <row r="45" spans="2:21" ht="13.5" thickBot="1">
      <c r="B45" s="584" t="s">
        <v>20</v>
      </c>
      <c r="C45" s="585" t="s">
        <v>943</v>
      </c>
      <c r="D45" s="579">
        <v>151</v>
      </c>
      <c r="E45" s="580">
        <v>142</v>
      </c>
      <c r="F45" s="579">
        <v>241</v>
      </c>
      <c r="G45" s="580">
        <v>226</v>
      </c>
      <c r="H45" s="579">
        <v>289</v>
      </c>
      <c r="I45" s="580">
        <v>276</v>
      </c>
      <c r="J45" s="579">
        <v>260</v>
      </c>
      <c r="K45" s="580">
        <v>253</v>
      </c>
      <c r="L45" s="579">
        <v>303</v>
      </c>
      <c r="M45" s="580">
        <v>286</v>
      </c>
      <c r="N45" s="1033">
        <v>333</v>
      </c>
      <c r="O45" s="1031">
        <v>322</v>
      </c>
      <c r="P45" s="1033">
        <v>418</v>
      </c>
      <c r="Q45" s="1031">
        <v>397</v>
      </c>
      <c r="R45" s="1033">
        <v>394</v>
      </c>
      <c r="S45" s="1031">
        <v>380</v>
      </c>
      <c r="T45" s="1033">
        <v>428</v>
      </c>
      <c r="U45" s="1031">
        <v>406</v>
      </c>
    </row>
    <row r="46" spans="2:21" ht="13.5" thickBot="1">
      <c r="B46" s="356" t="s">
        <v>869</v>
      </c>
      <c r="C46" s="361" t="s">
        <v>944</v>
      </c>
      <c r="D46" s="598">
        <v>144</v>
      </c>
      <c r="E46" s="599">
        <v>133</v>
      </c>
      <c r="F46" s="598">
        <v>503</v>
      </c>
      <c r="G46" s="599">
        <v>451</v>
      </c>
      <c r="H46" s="598">
        <v>679</v>
      </c>
      <c r="I46" s="599">
        <v>674</v>
      </c>
      <c r="J46" s="598">
        <v>569</v>
      </c>
      <c r="K46" s="599">
        <v>561</v>
      </c>
      <c r="L46" s="598">
        <f>SUM(L47:L52)</f>
        <v>354</v>
      </c>
      <c r="M46" s="599">
        <f>SUM(M47:M52)</f>
        <v>341</v>
      </c>
      <c r="N46" s="1039">
        <f>SUM(N47:N52)</f>
        <v>298</v>
      </c>
      <c r="O46" s="1040">
        <f>SUM(O47:O52)</f>
        <v>261</v>
      </c>
      <c r="P46" s="1039">
        <v>372</v>
      </c>
      <c r="Q46" s="1040">
        <v>345</v>
      </c>
      <c r="R46" s="1039">
        <v>353</v>
      </c>
      <c r="S46" s="1040">
        <v>318</v>
      </c>
      <c r="T46" s="1039">
        <v>543</v>
      </c>
      <c r="U46" s="1040">
        <v>503</v>
      </c>
    </row>
    <row r="47" spans="2:21" ht="22.5">
      <c r="B47" s="587" t="s">
        <v>870</v>
      </c>
      <c r="C47" s="362" t="s">
        <v>945</v>
      </c>
      <c r="D47" s="559">
        <v>77</v>
      </c>
      <c r="E47" s="560">
        <v>73</v>
      </c>
      <c r="F47" s="559">
        <v>77</v>
      </c>
      <c r="G47" s="560">
        <v>72</v>
      </c>
      <c r="H47" s="559">
        <v>55</v>
      </c>
      <c r="I47" s="560">
        <v>52</v>
      </c>
      <c r="J47" s="559">
        <v>72</v>
      </c>
      <c r="K47" s="560">
        <v>70</v>
      </c>
      <c r="L47" s="559">
        <v>51</v>
      </c>
      <c r="M47" s="560">
        <v>49</v>
      </c>
      <c r="N47" s="1030">
        <v>53</v>
      </c>
      <c r="O47" s="1032">
        <v>49</v>
      </c>
      <c r="P47" s="1030">
        <v>57</v>
      </c>
      <c r="Q47" s="1032">
        <v>51</v>
      </c>
      <c r="R47" s="1030">
        <v>51</v>
      </c>
      <c r="S47" s="1032">
        <v>48</v>
      </c>
      <c r="T47" s="1030">
        <v>67</v>
      </c>
      <c r="U47" s="1032">
        <v>58</v>
      </c>
    </row>
    <row r="48" spans="2:21" ht="22.5">
      <c r="B48" s="584" t="s">
        <v>705</v>
      </c>
      <c r="C48" s="585" t="s">
        <v>946</v>
      </c>
      <c r="D48" s="579">
        <v>14</v>
      </c>
      <c r="E48" s="580">
        <v>14</v>
      </c>
      <c r="F48" s="579">
        <v>9</v>
      </c>
      <c r="G48" s="580">
        <v>9</v>
      </c>
      <c r="H48" s="579">
        <v>11</v>
      </c>
      <c r="I48" s="580">
        <v>10</v>
      </c>
      <c r="J48" s="579">
        <v>3</v>
      </c>
      <c r="K48" s="580">
        <v>3</v>
      </c>
      <c r="L48" s="579">
        <v>5</v>
      </c>
      <c r="M48" s="580">
        <v>4</v>
      </c>
      <c r="N48" s="1033">
        <v>2</v>
      </c>
      <c r="O48" s="1031">
        <v>1</v>
      </c>
      <c r="P48" s="1033">
        <v>8</v>
      </c>
      <c r="Q48" s="1031">
        <v>8</v>
      </c>
      <c r="R48" s="1033">
        <v>13</v>
      </c>
      <c r="S48" s="1031">
        <v>11</v>
      </c>
      <c r="T48" s="1033">
        <v>52</v>
      </c>
      <c r="U48" s="1031">
        <v>49</v>
      </c>
    </row>
    <row r="49" spans="2:21" ht="22.5">
      <c r="B49" s="584" t="s">
        <v>706</v>
      </c>
      <c r="C49" s="585" t="s">
        <v>947</v>
      </c>
      <c r="D49" s="579">
        <v>2</v>
      </c>
      <c r="E49" s="580">
        <v>1</v>
      </c>
      <c r="F49" s="579">
        <v>1</v>
      </c>
      <c r="G49" s="580">
        <v>1</v>
      </c>
      <c r="H49" s="579">
        <v>6</v>
      </c>
      <c r="I49" s="580">
        <v>6</v>
      </c>
      <c r="J49" s="579">
        <v>4</v>
      </c>
      <c r="K49" s="580">
        <v>4</v>
      </c>
      <c r="L49" s="579">
        <v>21</v>
      </c>
      <c r="M49" s="580">
        <v>21</v>
      </c>
      <c r="N49" s="1033"/>
      <c r="O49" s="1031"/>
      <c r="P49" s="1033">
        <v>12</v>
      </c>
      <c r="Q49" s="1031">
        <v>11</v>
      </c>
      <c r="R49" s="1033">
        <v>9</v>
      </c>
      <c r="S49" s="1031">
        <v>8</v>
      </c>
      <c r="T49" s="1033">
        <v>17</v>
      </c>
      <c r="U49" s="1031">
        <v>17</v>
      </c>
    </row>
    <row r="50" spans="2:21" ht="12.75">
      <c r="B50" s="584" t="s">
        <v>707</v>
      </c>
      <c r="C50" s="585" t="s">
        <v>948</v>
      </c>
      <c r="D50" s="579">
        <v>4</v>
      </c>
      <c r="E50" s="580">
        <v>4</v>
      </c>
      <c r="F50" s="579">
        <v>2</v>
      </c>
      <c r="G50" s="580">
        <v>2</v>
      </c>
      <c r="H50" s="579">
        <v>6</v>
      </c>
      <c r="I50" s="580">
        <v>6</v>
      </c>
      <c r="J50" s="579">
        <v>8</v>
      </c>
      <c r="K50" s="580">
        <v>8</v>
      </c>
      <c r="L50" s="579">
        <v>7</v>
      </c>
      <c r="M50" s="580">
        <v>7</v>
      </c>
      <c r="N50" s="1033">
        <v>14</v>
      </c>
      <c r="O50" s="1031">
        <v>14</v>
      </c>
      <c r="P50" s="1033">
        <v>6</v>
      </c>
      <c r="Q50" s="1031">
        <v>6</v>
      </c>
      <c r="R50" s="1033">
        <v>11</v>
      </c>
      <c r="S50" s="1031">
        <v>10</v>
      </c>
      <c r="T50" s="1033">
        <v>23</v>
      </c>
      <c r="U50" s="1031">
        <v>20</v>
      </c>
    </row>
    <row r="51" spans="2:21" ht="22.5">
      <c r="B51" s="584" t="s">
        <v>708</v>
      </c>
      <c r="C51" s="585" t="s">
        <v>949</v>
      </c>
      <c r="D51" s="579">
        <v>1</v>
      </c>
      <c r="E51" s="580">
        <v>0</v>
      </c>
      <c r="F51" s="579">
        <v>1</v>
      </c>
      <c r="G51" s="580">
        <v>1</v>
      </c>
      <c r="H51" s="579"/>
      <c r="I51" s="580"/>
      <c r="J51" s="579"/>
      <c r="K51" s="580"/>
      <c r="L51" s="579"/>
      <c r="M51" s="580"/>
      <c r="N51" s="1033">
        <v>1</v>
      </c>
      <c r="O51" s="1031">
        <v>1</v>
      </c>
      <c r="P51" s="1033">
        <v>0</v>
      </c>
      <c r="Q51" s="1031">
        <v>0</v>
      </c>
      <c r="R51" s="1033">
        <v>0</v>
      </c>
      <c r="S51" s="1031">
        <v>0</v>
      </c>
      <c r="T51" s="1033">
        <v>12</v>
      </c>
      <c r="U51" s="1031">
        <v>12</v>
      </c>
    </row>
    <row r="52" spans="2:21" ht="13.5" thickBot="1">
      <c r="B52" s="589" t="s">
        <v>709</v>
      </c>
      <c r="C52" s="630" t="s">
        <v>950</v>
      </c>
      <c r="D52" s="590">
        <v>46</v>
      </c>
      <c r="E52" s="591">
        <v>41</v>
      </c>
      <c r="F52" s="590">
        <v>413</v>
      </c>
      <c r="G52" s="591">
        <v>366</v>
      </c>
      <c r="H52" s="590">
        <v>601</v>
      </c>
      <c r="I52" s="591">
        <v>600</v>
      </c>
      <c r="J52" s="590">
        <v>482</v>
      </c>
      <c r="K52" s="591">
        <v>476</v>
      </c>
      <c r="L52" s="590">
        <v>270</v>
      </c>
      <c r="M52" s="591">
        <v>260</v>
      </c>
      <c r="N52" s="1034">
        <v>228</v>
      </c>
      <c r="O52" s="1035">
        <v>196</v>
      </c>
      <c r="P52" s="1034">
        <v>289</v>
      </c>
      <c r="Q52" s="1035">
        <v>269</v>
      </c>
      <c r="R52" s="1034">
        <v>269</v>
      </c>
      <c r="S52" s="1035">
        <v>241</v>
      </c>
      <c r="T52" s="1034">
        <v>372</v>
      </c>
      <c r="U52" s="1035">
        <v>347</v>
      </c>
    </row>
    <row r="53" spans="2:21" ht="18.75" thickBot="1">
      <c r="B53" s="569" t="s">
        <v>1161</v>
      </c>
      <c r="C53" s="631" t="s">
        <v>1164</v>
      </c>
      <c r="D53" s="592"/>
      <c r="E53" s="593"/>
      <c r="F53" s="592"/>
      <c r="G53" s="593"/>
      <c r="H53" s="592"/>
      <c r="I53" s="593"/>
      <c r="J53" s="592"/>
      <c r="K53" s="593"/>
      <c r="L53" s="592"/>
      <c r="M53" s="593"/>
      <c r="N53" s="1026">
        <f>SUM(N55)</f>
        <v>1</v>
      </c>
      <c r="O53" s="1027">
        <f>SUM(O55)</f>
        <v>1</v>
      </c>
      <c r="P53" s="1026">
        <v>1</v>
      </c>
      <c r="Q53" s="1027">
        <v>1</v>
      </c>
      <c r="R53" s="1026">
        <v>0</v>
      </c>
      <c r="S53" s="1027">
        <v>0</v>
      </c>
      <c r="T53" s="1026"/>
      <c r="U53" s="1027"/>
    </row>
    <row r="54" spans="2:21" ht="12.75">
      <c r="B54" s="1024" t="s">
        <v>1172</v>
      </c>
      <c r="C54" s="1078" t="s">
        <v>473</v>
      </c>
      <c r="D54" s="606"/>
      <c r="E54" s="607"/>
      <c r="F54" s="606"/>
      <c r="G54" s="607"/>
      <c r="H54" s="606"/>
      <c r="I54" s="607"/>
      <c r="J54" s="606"/>
      <c r="K54" s="607"/>
      <c r="L54" s="606"/>
      <c r="M54" s="607"/>
      <c r="N54" s="1079"/>
      <c r="O54" s="1080"/>
      <c r="P54" s="1081">
        <v>1</v>
      </c>
      <c r="Q54" s="1082">
        <v>1</v>
      </c>
      <c r="R54" s="1028"/>
      <c r="S54" s="1036"/>
      <c r="T54" s="1028"/>
      <c r="U54" s="1036"/>
    </row>
    <row r="55" spans="2:21" ht="13.5" thickBot="1">
      <c r="B55" s="600" t="s">
        <v>1162</v>
      </c>
      <c r="C55" s="632" t="s">
        <v>1165</v>
      </c>
      <c r="D55" s="601"/>
      <c r="E55" s="602"/>
      <c r="F55" s="601"/>
      <c r="G55" s="602"/>
      <c r="H55" s="601"/>
      <c r="I55" s="602"/>
      <c r="J55" s="601"/>
      <c r="K55" s="602"/>
      <c r="L55" s="601"/>
      <c r="M55" s="602"/>
      <c r="N55" s="1041">
        <v>1</v>
      </c>
      <c r="O55" s="1029">
        <v>1</v>
      </c>
      <c r="P55" s="1041"/>
      <c r="Q55" s="1029"/>
      <c r="R55" s="1041"/>
      <c r="S55" s="1029"/>
      <c r="T55" s="1041"/>
      <c r="U55" s="1029"/>
    </row>
    <row r="56" spans="2:21" ht="18.75" thickBot="1">
      <c r="B56" s="356" t="s">
        <v>871</v>
      </c>
      <c r="C56" s="361" t="s">
        <v>951</v>
      </c>
      <c r="D56" s="574">
        <v>368</v>
      </c>
      <c r="E56" s="573">
        <v>347</v>
      </c>
      <c r="F56" s="574">
        <v>305</v>
      </c>
      <c r="G56" s="573">
        <v>291</v>
      </c>
      <c r="H56" s="574">
        <v>467</v>
      </c>
      <c r="I56" s="573">
        <v>443</v>
      </c>
      <c r="J56" s="574">
        <v>434</v>
      </c>
      <c r="K56" s="573">
        <v>417</v>
      </c>
      <c r="L56" s="574">
        <f>SUM(L57:L63)</f>
        <v>364</v>
      </c>
      <c r="M56" s="573">
        <f>SUM(M57:M63)</f>
        <v>356</v>
      </c>
      <c r="N56" s="1026">
        <f>SUM(N57:N63)</f>
        <v>321</v>
      </c>
      <c r="O56" s="1027">
        <f>SUM(O57:O63)</f>
        <v>305</v>
      </c>
      <c r="P56" s="1026">
        <v>426</v>
      </c>
      <c r="Q56" s="1027">
        <v>412</v>
      </c>
      <c r="R56" s="1026">
        <v>346</v>
      </c>
      <c r="S56" s="1027">
        <v>331</v>
      </c>
      <c r="T56" s="1026">
        <v>441</v>
      </c>
      <c r="U56" s="1027">
        <v>433</v>
      </c>
    </row>
    <row r="57" spans="2:21" ht="12.75">
      <c r="B57" s="587" t="s">
        <v>872</v>
      </c>
      <c r="C57" s="362" t="s">
        <v>952</v>
      </c>
      <c r="D57" s="559">
        <v>71</v>
      </c>
      <c r="E57" s="560">
        <v>69</v>
      </c>
      <c r="F57" s="559">
        <v>70</v>
      </c>
      <c r="G57" s="560">
        <v>67</v>
      </c>
      <c r="H57" s="559">
        <v>70</v>
      </c>
      <c r="I57" s="560">
        <v>65</v>
      </c>
      <c r="J57" s="559">
        <v>116</v>
      </c>
      <c r="K57" s="560">
        <v>116</v>
      </c>
      <c r="L57" s="559">
        <v>67</v>
      </c>
      <c r="M57" s="560">
        <v>65</v>
      </c>
      <c r="N57" s="1030">
        <v>69</v>
      </c>
      <c r="O57" s="1032">
        <v>68</v>
      </c>
      <c r="P57" s="1030">
        <v>116</v>
      </c>
      <c r="Q57" s="1032">
        <v>114</v>
      </c>
      <c r="R57" s="1030">
        <v>0</v>
      </c>
      <c r="S57" s="1032">
        <v>1</v>
      </c>
      <c r="T57" s="1030">
        <v>0</v>
      </c>
      <c r="U57" s="1032">
        <v>0</v>
      </c>
    </row>
    <row r="58" spans="2:21" ht="12.75">
      <c r="B58" s="584" t="s">
        <v>115</v>
      </c>
      <c r="C58" s="362" t="s">
        <v>458</v>
      </c>
      <c r="D58" s="579">
        <v>82</v>
      </c>
      <c r="E58" s="580">
        <v>81</v>
      </c>
      <c r="F58" s="579">
        <v>78</v>
      </c>
      <c r="G58" s="580">
        <v>74</v>
      </c>
      <c r="H58" s="579">
        <v>72</v>
      </c>
      <c r="I58" s="580">
        <v>68</v>
      </c>
      <c r="J58" s="579">
        <v>81</v>
      </c>
      <c r="K58" s="580">
        <v>74</v>
      </c>
      <c r="L58" s="579">
        <v>61</v>
      </c>
      <c r="M58" s="580">
        <v>59</v>
      </c>
      <c r="N58" s="1033">
        <v>56</v>
      </c>
      <c r="O58" s="1031">
        <v>53</v>
      </c>
      <c r="P58" s="1033">
        <v>73</v>
      </c>
      <c r="Q58" s="1031">
        <v>72</v>
      </c>
      <c r="R58" s="1033">
        <v>168</v>
      </c>
      <c r="S58" s="1031">
        <v>166</v>
      </c>
      <c r="T58" s="1033">
        <v>194</v>
      </c>
      <c r="U58" s="1031">
        <v>191</v>
      </c>
    </row>
    <row r="59" spans="2:21" ht="12.75">
      <c r="B59" s="584" t="s">
        <v>115</v>
      </c>
      <c r="C59" s="362" t="s">
        <v>1137</v>
      </c>
      <c r="D59" s="579">
        <v>12</v>
      </c>
      <c r="E59" s="580">
        <v>10</v>
      </c>
      <c r="F59" s="579">
        <v>21</v>
      </c>
      <c r="G59" s="580">
        <v>21</v>
      </c>
      <c r="H59" s="579">
        <v>18</v>
      </c>
      <c r="I59" s="580">
        <v>18</v>
      </c>
      <c r="J59" s="579">
        <v>15</v>
      </c>
      <c r="K59" s="580">
        <v>13</v>
      </c>
      <c r="L59" s="579">
        <v>8</v>
      </c>
      <c r="M59" s="580">
        <v>7</v>
      </c>
      <c r="N59" s="1033">
        <v>11</v>
      </c>
      <c r="O59" s="1031">
        <v>10</v>
      </c>
      <c r="P59" s="1033">
        <v>12</v>
      </c>
      <c r="Q59" s="1031">
        <v>7</v>
      </c>
      <c r="R59" s="1033">
        <v>16</v>
      </c>
      <c r="S59" s="1031">
        <v>16</v>
      </c>
      <c r="T59" s="1033">
        <v>19</v>
      </c>
      <c r="U59" s="1031">
        <v>18</v>
      </c>
    </row>
    <row r="60" spans="2:21" ht="22.5">
      <c r="B60" s="584" t="s">
        <v>1173</v>
      </c>
      <c r="C60" s="362" t="s">
        <v>1175</v>
      </c>
      <c r="D60" s="579"/>
      <c r="E60" s="580"/>
      <c r="F60" s="579"/>
      <c r="G60" s="580"/>
      <c r="H60" s="579"/>
      <c r="I60" s="580"/>
      <c r="J60" s="579"/>
      <c r="K60" s="580"/>
      <c r="L60" s="579"/>
      <c r="M60" s="580"/>
      <c r="N60" s="1033"/>
      <c r="O60" s="1031"/>
      <c r="P60" s="1033">
        <v>0</v>
      </c>
      <c r="Q60" s="1031">
        <v>0</v>
      </c>
      <c r="R60" s="1033">
        <v>0</v>
      </c>
      <c r="S60" s="1031">
        <v>0</v>
      </c>
      <c r="T60" s="1033">
        <v>0</v>
      </c>
      <c r="U60" s="1031">
        <v>0</v>
      </c>
    </row>
    <row r="61" spans="2:21" ht="12.75">
      <c r="B61" s="584" t="s">
        <v>22</v>
      </c>
      <c r="C61" s="362" t="s">
        <v>953</v>
      </c>
      <c r="D61" s="579">
        <v>137</v>
      </c>
      <c r="E61" s="580">
        <v>122</v>
      </c>
      <c r="F61" s="579">
        <v>73</v>
      </c>
      <c r="G61" s="580">
        <v>68</v>
      </c>
      <c r="H61" s="579">
        <v>112</v>
      </c>
      <c r="I61" s="580">
        <v>96</v>
      </c>
      <c r="J61" s="579">
        <v>115</v>
      </c>
      <c r="K61" s="580">
        <v>108</v>
      </c>
      <c r="L61" s="579">
        <v>109</v>
      </c>
      <c r="M61" s="580">
        <v>106</v>
      </c>
      <c r="N61" s="1033">
        <v>108</v>
      </c>
      <c r="O61" s="1031">
        <v>97</v>
      </c>
      <c r="P61" s="1033">
        <v>128</v>
      </c>
      <c r="Q61" s="1031">
        <v>123</v>
      </c>
      <c r="R61" s="1033">
        <v>83</v>
      </c>
      <c r="S61" s="1031">
        <v>73</v>
      </c>
      <c r="T61" s="1033">
        <v>120</v>
      </c>
      <c r="U61" s="1031">
        <v>117</v>
      </c>
    </row>
    <row r="62" spans="2:21" ht="12.75">
      <c r="B62" s="584" t="s">
        <v>711</v>
      </c>
      <c r="C62" s="585" t="s">
        <v>954</v>
      </c>
      <c r="D62" s="579">
        <v>22</v>
      </c>
      <c r="E62" s="580">
        <v>21</v>
      </c>
      <c r="F62" s="579">
        <v>8</v>
      </c>
      <c r="G62" s="580">
        <v>6</v>
      </c>
      <c r="H62" s="579">
        <v>26</v>
      </c>
      <c r="I62" s="580">
        <v>27</v>
      </c>
      <c r="J62" s="579">
        <v>36</v>
      </c>
      <c r="K62" s="580">
        <v>35</v>
      </c>
      <c r="L62" s="579">
        <v>26</v>
      </c>
      <c r="M62" s="580">
        <v>26</v>
      </c>
      <c r="N62" s="1033">
        <v>49</v>
      </c>
      <c r="O62" s="1031">
        <v>49</v>
      </c>
      <c r="P62" s="1033">
        <v>59</v>
      </c>
      <c r="Q62" s="1031">
        <v>58</v>
      </c>
      <c r="R62" s="1033">
        <v>64</v>
      </c>
      <c r="S62" s="1031">
        <v>60</v>
      </c>
      <c r="T62" s="1033">
        <v>98</v>
      </c>
      <c r="U62" s="1031">
        <v>98</v>
      </c>
    </row>
    <row r="63" spans="2:21" ht="13.5" thickBot="1">
      <c r="B63" s="584" t="s">
        <v>873</v>
      </c>
      <c r="C63" s="585" t="s">
        <v>955</v>
      </c>
      <c r="D63" s="579">
        <v>44</v>
      </c>
      <c r="E63" s="580">
        <v>44</v>
      </c>
      <c r="F63" s="579">
        <v>55</v>
      </c>
      <c r="G63" s="580">
        <v>55</v>
      </c>
      <c r="H63" s="579">
        <v>169</v>
      </c>
      <c r="I63" s="580">
        <v>169</v>
      </c>
      <c r="J63" s="579">
        <v>71</v>
      </c>
      <c r="K63" s="580">
        <v>71</v>
      </c>
      <c r="L63" s="579">
        <v>93</v>
      </c>
      <c r="M63" s="580">
        <v>93</v>
      </c>
      <c r="N63" s="1033">
        <v>28</v>
      </c>
      <c r="O63" s="1031">
        <v>28</v>
      </c>
      <c r="P63" s="1033">
        <v>38</v>
      </c>
      <c r="Q63" s="1031">
        <v>38</v>
      </c>
      <c r="R63" s="1033">
        <v>15</v>
      </c>
      <c r="S63" s="1031">
        <v>15</v>
      </c>
      <c r="T63" s="1033">
        <v>10</v>
      </c>
      <c r="U63" s="1031">
        <v>9</v>
      </c>
    </row>
    <row r="64" spans="2:21" ht="18.75" thickBot="1">
      <c r="B64" s="356" t="s">
        <v>874</v>
      </c>
      <c r="C64" s="361" t="s">
        <v>956</v>
      </c>
      <c r="D64" s="574">
        <v>372</v>
      </c>
      <c r="E64" s="573">
        <v>360</v>
      </c>
      <c r="F64" s="574">
        <v>521</v>
      </c>
      <c r="G64" s="573">
        <v>508</v>
      </c>
      <c r="H64" s="574">
        <v>477</v>
      </c>
      <c r="I64" s="573">
        <v>465</v>
      </c>
      <c r="J64" s="574">
        <v>638</v>
      </c>
      <c r="K64" s="573">
        <v>632</v>
      </c>
      <c r="L64" s="574">
        <f>SUM(L65:L73)</f>
        <v>491</v>
      </c>
      <c r="M64" s="573">
        <f>SUM(M65:M73)</f>
        <v>481</v>
      </c>
      <c r="N64" s="1026">
        <f>SUM(N65:N73)</f>
        <v>543</v>
      </c>
      <c r="O64" s="1027">
        <f>SUM(O65:O73)</f>
        <v>531</v>
      </c>
      <c r="P64" s="1026">
        <v>800</v>
      </c>
      <c r="Q64" s="1027">
        <v>787</v>
      </c>
      <c r="R64" s="1026">
        <v>610</v>
      </c>
      <c r="S64" s="1027">
        <v>578</v>
      </c>
      <c r="T64" s="1026">
        <v>949</v>
      </c>
      <c r="U64" s="1027">
        <v>939</v>
      </c>
    </row>
    <row r="65" spans="2:21" ht="22.5">
      <c r="B65" s="587" t="s">
        <v>712</v>
      </c>
      <c r="C65" s="362" t="s">
        <v>957</v>
      </c>
      <c r="D65" s="559">
        <v>194</v>
      </c>
      <c r="E65" s="560">
        <v>188</v>
      </c>
      <c r="F65" s="559">
        <v>258</v>
      </c>
      <c r="G65" s="560">
        <v>255</v>
      </c>
      <c r="H65" s="559">
        <v>220</v>
      </c>
      <c r="I65" s="560">
        <v>216</v>
      </c>
      <c r="J65" s="559">
        <v>210</v>
      </c>
      <c r="K65" s="560">
        <v>207</v>
      </c>
      <c r="L65" s="559">
        <v>186</v>
      </c>
      <c r="M65" s="560">
        <v>182</v>
      </c>
      <c r="N65" s="1030">
        <v>232</v>
      </c>
      <c r="O65" s="1032">
        <v>227</v>
      </c>
      <c r="P65" s="1030">
        <v>435</v>
      </c>
      <c r="Q65" s="1032">
        <v>432</v>
      </c>
      <c r="R65" s="1030">
        <v>235</v>
      </c>
      <c r="S65" s="1032">
        <v>234</v>
      </c>
      <c r="T65" s="1030">
        <v>411</v>
      </c>
      <c r="U65" s="1032">
        <v>409</v>
      </c>
    </row>
    <row r="66" spans="2:21" ht="22.5">
      <c r="B66" s="584" t="s">
        <v>713</v>
      </c>
      <c r="C66" s="362" t="s">
        <v>958</v>
      </c>
      <c r="D66" s="579">
        <v>3</v>
      </c>
      <c r="E66" s="580">
        <v>3</v>
      </c>
      <c r="F66" s="579">
        <v>2</v>
      </c>
      <c r="G66" s="580">
        <v>2</v>
      </c>
      <c r="H66" s="579"/>
      <c r="I66" s="580"/>
      <c r="J66" s="579">
        <v>1</v>
      </c>
      <c r="K66" s="580">
        <v>1</v>
      </c>
      <c r="L66" s="579">
        <v>1</v>
      </c>
      <c r="M66" s="580">
        <v>1</v>
      </c>
      <c r="N66" s="1033">
        <v>16</v>
      </c>
      <c r="O66" s="1031">
        <v>16</v>
      </c>
      <c r="P66" s="1033">
        <v>2</v>
      </c>
      <c r="Q66" s="1031">
        <v>2</v>
      </c>
      <c r="R66" s="1033">
        <v>1</v>
      </c>
      <c r="S66" s="1031">
        <v>1</v>
      </c>
      <c r="T66" s="1033">
        <v>2</v>
      </c>
      <c r="U66" s="1031">
        <v>2</v>
      </c>
    </row>
    <row r="67" spans="2:21" ht="22.5">
      <c r="B67" s="584" t="s">
        <v>714</v>
      </c>
      <c r="C67" s="362" t="s">
        <v>959</v>
      </c>
      <c r="D67" s="579">
        <v>41</v>
      </c>
      <c r="E67" s="580">
        <v>37</v>
      </c>
      <c r="F67" s="579">
        <v>83</v>
      </c>
      <c r="G67" s="580">
        <v>75</v>
      </c>
      <c r="H67" s="579">
        <v>69</v>
      </c>
      <c r="I67" s="580">
        <v>63</v>
      </c>
      <c r="J67" s="579">
        <v>41</v>
      </c>
      <c r="K67" s="580">
        <v>39</v>
      </c>
      <c r="L67" s="579">
        <v>19</v>
      </c>
      <c r="M67" s="580">
        <v>19</v>
      </c>
      <c r="N67" s="1033">
        <v>48</v>
      </c>
      <c r="O67" s="1031">
        <v>43</v>
      </c>
      <c r="P67" s="1033">
        <v>35</v>
      </c>
      <c r="Q67" s="1031">
        <v>32</v>
      </c>
      <c r="R67" s="1033">
        <v>29</v>
      </c>
      <c r="S67" s="1031">
        <v>27</v>
      </c>
      <c r="T67" s="1033">
        <v>47</v>
      </c>
      <c r="U67" s="1031">
        <v>45</v>
      </c>
    </row>
    <row r="68" spans="2:21" ht="22.5">
      <c r="B68" s="584" t="s">
        <v>875</v>
      </c>
      <c r="C68" s="362" t="s">
        <v>960</v>
      </c>
      <c r="D68" s="579">
        <v>14</v>
      </c>
      <c r="E68" s="580">
        <v>14</v>
      </c>
      <c r="F68" s="579">
        <v>11</v>
      </c>
      <c r="G68" s="580">
        <v>11</v>
      </c>
      <c r="H68" s="579">
        <v>18</v>
      </c>
      <c r="I68" s="580">
        <v>18</v>
      </c>
      <c r="J68" s="579">
        <v>61</v>
      </c>
      <c r="K68" s="580">
        <v>61</v>
      </c>
      <c r="L68" s="579">
        <v>15</v>
      </c>
      <c r="M68" s="580">
        <v>15</v>
      </c>
      <c r="N68" s="1033">
        <v>14</v>
      </c>
      <c r="O68" s="1031">
        <v>14</v>
      </c>
      <c r="P68" s="1033">
        <v>16</v>
      </c>
      <c r="Q68" s="1031">
        <v>16</v>
      </c>
      <c r="R68" s="1033">
        <v>18</v>
      </c>
      <c r="S68" s="1031">
        <v>17</v>
      </c>
      <c r="T68" s="1033">
        <v>24</v>
      </c>
      <c r="U68" s="1031">
        <v>24</v>
      </c>
    </row>
    <row r="69" spans="2:21" ht="12.75">
      <c r="B69" s="584" t="s">
        <v>876</v>
      </c>
      <c r="C69" s="362" t="s">
        <v>961</v>
      </c>
      <c r="D69" s="579">
        <v>32</v>
      </c>
      <c r="E69" s="580">
        <v>32</v>
      </c>
      <c r="F69" s="579">
        <v>7</v>
      </c>
      <c r="G69" s="580">
        <v>7</v>
      </c>
      <c r="H69" s="579">
        <v>8</v>
      </c>
      <c r="I69" s="580">
        <v>8</v>
      </c>
      <c r="J69" s="579">
        <v>3</v>
      </c>
      <c r="K69" s="580">
        <v>3</v>
      </c>
      <c r="L69" s="579">
        <v>13</v>
      </c>
      <c r="M69" s="580">
        <v>13</v>
      </c>
      <c r="N69" s="1033">
        <v>2</v>
      </c>
      <c r="O69" s="1031">
        <v>2</v>
      </c>
      <c r="P69" s="1033">
        <v>61</v>
      </c>
      <c r="Q69" s="1031">
        <v>61</v>
      </c>
      <c r="R69" s="1033">
        <v>7</v>
      </c>
      <c r="S69" s="1031">
        <v>7</v>
      </c>
      <c r="T69" s="1033">
        <v>7</v>
      </c>
      <c r="U69" s="1031">
        <v>7</v>
      </c>
    </row>
    <row r="70" spans="2:21" ht="12.75">
      <c r="B70" s="584" t="s">
        <v>877</v>
      </c>
      <c r="C70" s="362" t="s">
        <v>962</v>
      </c>
      <c r="D70" s="579">
        <v>61</v>
      </c>
      <c r="E70" s="580">
        <v>60</v>
      </c>
      <c r="F70" s="579">
        <v>141</v>
      </c>
      <c r="G70" s="580">
        <v>138</v>
      </c>
      <c r="H70" s="579">
        <v>118</v>
      </c>
      <c r="I70" s="580">
        <v>117</v>
      </c>
      <c r="J70" s="579">
        <v>207</v>
      </c>
      <c r="K70" s="580">
        <v>208</v>
      </c>
      <c r="L70" s="579">
        <v>185</v>
      </c>
      <c r="M70" s="580">
        <v>180</v>
      </c>
      <c r="N70" s="1033">
        <v>120</v>
      </c>
      <c r="O70" s="1031">
        <v>119</v>
      </c>
      <c r="P70" s="1033">
        <v>163</v>
      </c>
      <c r="Q70" s="1031">
        <v>159</v>
      </c>
      <c r="R70" s="1033">
        <v>227</v>
      </c>
      <c r="S70" s="1031">
        <v>209</v>
      </c>
      <c r="T70" s="1033">
        <v>363</v>
      </c>
      <c r="U70" s="1031">
        <v>359</v>
      </c>
    </row>
    <row r="71" spans="2:21" ht="22.5">
      <c r="B71" s="584" t="s">
        <v>878</v>
      </c>
      <c r="C71" s="362" t="s">
        <v>963</v>
      </c>
      <c r="D71" s="579">
        <v>3</v>
      </c>
      <c r="E71" s="580">
        <v>3</v>
      </c>
      <c r="F71" s="579"/>
      <c r="G71" s="580"/>
      <c r="H71" s="579">
        <v>1</v>
      </c>
      <c r="I71" s="580">
        <v>1</v>
      </c>
      <c r="J71" s="579">
        <v>5</v>
      </c>
      <c r="K71" s="580">
        <v>5</v>
      </c>
      <c r="L71" s="579">
        <v>1</v>
      </c>
      <c r="M71" s="580"/>
      <c r="N71" s="1033">
        <v>4</v>
      </c>
      <c r="O71" s="1031">
        <v>4</v>
      </c>
      <c r="P71" s="1033">
        <v>2</v>
      </c>
      <c r="Q71" s="1031">
        <v>2</v>
      </c>
      <c r="R71" s="1033">
        <v>3</v>
      </c>
      <c r="S71" s="1031">
        <v>2</v>
      </c>
      <c r="T71" s="1033">
        <v>4</v>
      </c>
      <c r="U71" s="1031">
        <v>4</v>
      </c>
    </row>
    <row r="72" spans="2:21" ht="12.75">
      <c r="B72" s="589" t="s">
        <v>715</v>
      </c>
      <c r="C72" s="362" t="s">
        <v>964</v>
      </c>
      <c r="D72" s="590">
        <v>24</v>
      </c>
      <c r="E72" s="591">
        <v>23</v>
      </c>
      <c r="F72" s="590">
        <v>19</v>
      </c>
      <c r="G72" s="591">
        <v>20</v>
      </c>
      <c r="H72" s="590">
        <v>43</v>
      </c>
      <c r="I72" s="591">
        <v>42</v>
      </c>
      <c r="J72" s="590">
        <v>110</v>
      </c>
      <c r="K72" s="591">
        <v>108</v>
      </c>
      <c r="L72" s="590">
        <v>71</v>
      </c>
      <c r="M72" s="591">
        <v>71</v>
      </c>
      <c r="N72" s="1034">
        <v>107</v>
      </c>
      <c r="O72" s="1035">
        <v>106</v>
      </c>
      <c r="P72" s="1034">
        <v>86</v>
      </c>
      <c r="Q72" s="1035">
        <v>83</v>
      </c>
      <c r="R72" s="1034">
        <v>90</v>
      </c>
      <c r="S72" s="1035">
        <v>81</v>
      </c>
      <c r="T72" s="1034">
        <v>91</v>
      </c>
      <c r="U72" s="1035">
        <v>89</v>
      </c>
    </row>
    <row r="73" spans="2:21" ht="23.25" thickBot="1">
      <c r="B73" s="626" t="s">
        <v>879</v>
      </c>
      <c r="C73" s="632" t="s">
        <v>1152</v>
      </c>
      <c r="D73" s="576"/>
      <c r="E73" s="575"/>
      <c r="F73" s="576"/>
      <c r="G73" s="575"/>
      <c r="H73" s="576"/>
      <c r="I73" s="575"/>
      <c r="J73" s="576"/>
      <c r="K73" s="575"/>
      <c r="L73" s="576"/>
      <c r="M73" s="575"/>
      <c r="N73" s="1042"/>
      <c r="O73" s="1043"/>
      <c r="P73" s="1042"/>
      <c r="Q73" s="1043"/>
      <c r="R73" s="1042">
        <v>0</v>
      </c>
      <c r="S73" s="1043">
        <v>0</v>
      </c>
      <c r="T73" s="1042">
        <v>0</v>
      </c>
      <c r="U73" s="1043">
        <v>0</v>
      </c>
    </row>
    <row r="74" spans="2:21" ht="18.75" thickBot="1">
      <c r="B74" s="356" t="s">
        <v>880</v>
      </c>
      <c r="C74" s="561" t="s">
        <v>965</v>
      </c>
      <c r="D74" s="574">
        <v>1874</v>
      </c>
      <c r="E74" s="573">
        <v>1874</v>
      </c>
      <c r="F74" s="574">
        <v>2015</v>
      </c>
      <c r="G74" s="573">
        <v>2014</v>
      </c>
      <c r="H74" s="574">
        <v>2056</v>
      </c>
      <c r="I74" s="573">
        <v>2053</v>
      </c>
      <c r="J74" s="574">
        <v>2045</v>
      </c>
      <c r="K74" s="573">
        <v>2048</v>
      </c>
      <c r="L74" s="594">
        <f>SUM(L75:L86)</f>
        <v>2375</v>
      </c>
      <c r="M74" s="573">
        <f>SUM(M75:M86)</f>
        <v>2369</v>
      </c>
      <c r="N74" s="1026">
        <f>SUM(N75:N86)</f>
        <v>2340</v>
      </c>
      <c r="O74" s="1027">
        <f>SUM(O75:O86)</f>
        <v>2333</v>
      </c>
      <c r="P74" s="1026">
        <v>3516</v>
      </c>
      <c r="Q74" s="1027">
        <v>3513</v>
      </c>
      <c r="R74" s="1026">
        <v>4470</v>
      </c>
      <c r="S74" s="1027">
        <v>4470</v>
      </c>
      <c r="T74" s="1026">
        <v>4910</v>
      </c>
      <c r="U74" s="1027">
        <v>4905</v>
      </c>
    </row>
    <row r="75" spans="2:21" ht="12.75">
      <c r="B75" s="567" t="s">
        <v>716</v>
      </c>
      <c r="C75" s="568" t="s">
        <v>475</v>
      </c>
      <c r="D75" s="581"/>
      <c r="E75" s="582"/>
      <c r="F75" s="581"/>
      <c r="G75" s="582"/>
      <c r="H75" s="583">
        <v>1</v>
      </c>
      <c r="I75" s="633">
        <v>1</v>
      </c>
      <c r="J75" s="583">
        <v>1</v>
      </c>
      <c r="K75" s="633">
        <v>1</v>
      </c>
      <c r="L75" s="606">
        <v>1</v>
      </c>
      <c r="M75" s="633">
        <v>1</v>
      </c>
      <c r="N75" s="1028">
        <v>1</v>
      </c>
      <c r="O75" s="1036">
        <v>1</v>
      </c>
      <c r="P75" s="1041"/>
      <c r="Q75" s="1029"/>
      <c r="R75" s="1041">
        <v>0</v>
      </c>
      <c r="S75" s="1029">
        <v>0</v>
      </c>
      <c r="T75" s="1041">
        <v>0</v>
      </c>
      <c r="U75" s="1029">
        <v>0</v>
      </c>
    </row>
    <row r="76" spans="2:21" ht="12.75">
      <c r="B76" s="584" t="s">
        <v>719</v>
      </c>
      <c r="C76" s="362" t="s">
        <v>966</v>
      </c>
      <c r="D76" s="579">
        <v>35</v>
      </c>
      <c r="E76" s="580">
        <v>35</v>
      </c>
      <c r="F76" s="579">
        <v>35</v>
      </c>
      <c r="G76" s="580">
        <v>35</v>
      </c>
      <c r="H76" s="579">
        <v>38</v>
      </c>
      <c r="I76" s="580">
        <v>38</v>
      </c>
      <c r="J76" s="579">
        <v>18</v>
      </c>
      <c r="K76" s="580">
        <v>18</v>
      </c>
      <c r="L76" s="579">
        <v>16</v>
      </c>
      <c r="M76" s="580">
        <v>16</v>
      </c>
      <c r="N76" s="1033">
        <v>21</v>
      </c>
      <c r="O76" s="1031">
        <v>21</v>
      </c>
      <c r="P76" s="1033">
        <v>22</v>
      </c>
      <c r="Q76" s="1031">
        <v>22</v>
      </c>
      <c r="R76" s="1033">
        <v>15</v>
      </c>
      <c r="S76" s="1031">
        <v>15</v>
      </c>
      <c r="T76" s="1033">
        <v>12</v>
      </c>
      <c r="U76" s="1031">
        <v>12</v>
      </c>
    </row>
    <row r="77" spans="2:21" ht="22.5">
      <c r="B77" s="584" t="s">
        <v>720</v>
      </c>
      <c r="C77" s="362" t="s">
        <v>1126</v>
      </c>
      <c r="D77" s="579"/>
      <c r="E77" s="580"/>
      <c r="F77" s="579">
        <v>4</v>
      </c>
      <c r="G77" s="580">
        <v>4</v>
      </c>
      <c r="H77" s="579"/>
      <c r="I77" s="580"/>
      <c r="J77" s="579">
        <v>3</v>
      </c>
      <c r="K77" s="580">
        <v>3</v>
      </c>
      <c r="L77" s="579">
        <v>1</v>
      </c>
      <c r="M77" s="580">
        <v>1</v>
      </c>
      <c r="N77" s="1033">
        <v>1</v>
      </c>
      <c r="O77" s="1031">
        <v>1</v>
      </c>
      <c r="P77" s="1033">
        <v>4</v>
      </c>
      <c r="Q77" s="1031">
        <v>4</v>
      </c>
      <c r="R77" s="1033">
        <v>3</v>
      </c>
      <c r="S77" s="1031">
        <v>3</v>
      </c>
      <c r="T77" s="1033">
        <v>0</v>
      </c>
      <c r="U77" s="1031">
        <v>0</v>
      </c>
    </row>
    <row r="78" spans="2:21" ht="12.75">
      <c r="B78" s="584" t="s">
        <v>846</v>
      </c>
      <c r="C78" s="362" t="s">
        <v>967</v>
      </c>
      <c r="D78" s="579">
        <v>934</v>
      </c>
      <c r="E78" s="580">
        <v>935</v>
      </c>
      <c r="F78" s="579">
        <v>948</v>
      </c>
      <c r="G78" s="580">
        <v>948</v>
      </c>
      <c r="H78" s="579">
        <v>722</v>
      </c>
      <c r="I78" s="580">
        <v>720</v>
      </c>
      <c r="J78" s="579">
        <v>649</v>
      </c>
      <c r="K78" s="580">
        <v>650</v>
      </c>
      <c r="L78" s="579">
        <v>579</v>
      </c>
      <c r="M78" s="580">
        <v>578</v>
      </c>
      <c r="N78" s="1033">
        <v>492</v>
      </c>
      <c r="O78" s="1031">
        <v>492</v>
      </c>
      <c r="P78" s="1033">
        <v>569</v>
      </c>
      <c r="Q78" s="1031">
        <v>569</v>
      </c>
      <c r="R78" s="1033">
        <v>495</v>
      </c>
      <c r="S78" s="1031">
        <v>496</v>
      </c>
      <c r="T78" s="1033">
        <v>647</v>
      </c>
      <c r="U78" s="1031">
        <v>647</v>
      </c>
    </row>
    <row r="79" spans="2:21" ht="22.5">
      <c r="B79" s="584" t="s">
        <v>722</v>
      </c>
      <c r="C79" s="362" t="s">
        <v>968</v>
      </c>
      <c r="D79" s="579">
        <v>62</v>
      </c>
      <c r="E79" s="580">
        <v>62</v>
      </c>
      <c r="F79" s="579">
        <v>43</v>
      </c>
      <c r="G79" s="580">
        <v>43</v>
      </c>
      <c r="H79" s="579">
        <v>48</v>
      </c>
      <c r="I79" s="580">
        <v>48</v>
      </c>
      <c r="J79" s="579">
        <v>40</v>
      </c>
      <c r="K79" s="580">
        <v>40</v>
      </c>
      <c r="L79" s="579">
        <v>62</v>
      </c>
      <c r="M79" s="580">
        <v>62</v>
      </c>
      <c r="N79" s="1033">
        <v>71</v>
      </c>
      <c r="O79" s="1031">
        <v>71</v>
      </c>
      <c r="P79" s="1033">
        <v>72</v>
      </c>
      <c r="Q79" s="1031">
        <v>72</v>
      </c>
      <c r="R79" s="1033">
        <v>130</v>
      </c>
      <c r="S79" s="1031">
        <v>130</v>
      </c>
      <c r="T79" s="1033">
        <v>134</v>
      </c>
      <c r="U79" s="1031">
        <v>134</v>
      </c>
    </row>
    <row r="80" spans="2:21" ht="12.75">
      <c r="B80" s="584" t="s">
        <v>723</v>
      </c>
      <c r="C80" s="362" t="s">
        <v>969</v>
      </c>
      <c r="D80" s="579">
        <v>17</v>
      </c>
      <c r="E80" s="580">
        <v>17</v>
      </c>
      <c r="F80" s="579">
        <v>8</v>
      </c>
      <c r="G80" s="580">
        <v>8</v>
      </c>
      <c r="H80" s="579">
        <v>22</v>
      </c>
      <c r="I80" s="580">
        <v>22</v>
      </c>
      <c r="J80" s="579">
        <v>13</v>
      </c>
      <c r="K80" s="580">
        <v>13</v>
      </c>
      <c r="L80" s="579">
        <v>4</v>
      </c>
      <c r="M80" s="580">
        <v>4</v>
      </c>
      <c r="N80" s="1033">
        <v>8</v>
      </c>
      <c r="O80" s="1031">
        <v>8</v>
      </c>
      <c r="P80" s="1033">
        <v>15</v>
      </c>
      <c r="Q80" s="1031">
        <v>15</v>
      </c>
      <c r="R80" s="1033">
        <v>5</v>
      </c>
      <c r="S80" s="1031">
        <v>5</v>
      </c>
      <c r="T80" s="1033">
        <v>8</v>
      </c>
      <c r="U80" s="1031">
        <v>8</v>
      </c>
    </row>
    <row r="81" spans="2:21" ht="12.75">
      <c r="B81" s="584" t="s">
        <v>724</v>
      </c>
      <c r="C81" s="362" t="s">
        <v>1166</v>
      </c>
      <c r="D81" s="579"/>
      <c r="E81" s="580"/>
      <c r="F81" s="579"/>
      <c r="G81" s="580"/>
      <c r="H81" s="579"/>
      <c r="I81" s="580"/>
      <c r="J81" s="579"/>
      <c r="K81" s="580"/>
      <c r="L81" s="579"/>
      <c r="M81" s="580"/>
      <c r="N81" s="1033">
        <v>1</v>
      </c>
      <c r="O81" s="1031">
        <v>1</v>
      </c>
      <c r="P81" s="1033">
        <v>1</v>
      </c>
      <c r="Q81" s="1031">
        <v>1</v>
      </c>
      <c r="R81" s="1033">
        <v>1</v>
      </c>
      <c r="S81" s="1031">
        <v>1</v>
      </c>
      <c r="T81" s="1033">
        <v>0</v>
      </c>
      <c r="U81" s="1031">
        <v>0</v>
      </c>
    </row>
    <row r="82" spans="2:21" ht="12.75">
      <c r="B82" s="584" t="s">
        <v>558</v>
      </c>
      <c r="C82" s="362" t="s">
        <v>970</v>
      </c>
      <c r="D82" s="579">
        <v>4</v>
      </c>
      <c r="E82" s="580">
        <v>3</v>
      </c>
      <c r="F82" s="579">
        <v>2</v>
      </c>
      <c r="G82" s="580">
        <v>2</v>
      </c>
      <c r="H82" s="579">
        <v>1</v>
      </c>
      <c r="I82" s="580">
        <v>1</v>
      </c>
      <c r="J82" s="579"/>
      <c r="K82" s="580"/>
      <c r="L82" s="579">
        <v>2</v>
      </c>
      <c r="M82" s="580">
        <v>2</v>
      </c>
      <c r="N82" s="1033">
        <v>3</v>
      </c>
      <c r="O82" s="1031">
        <v>3</v>
      </c>
      <c r="P82" s="1033">
        <v>11</v>
      </c>
      <c r="Q82" s="1031">
        <v>11</v>
      </c>
      <c r="R82" s="1033">
        <v>5</v>
      </c>
      <c r="S82" s="1031">
        <v>5</v>
      </c>
      <c r="T82" s="1033">
        <v>5</v>
      </c>
      <c r="U82" s="1031">
        <v>4</v>
      </c>
    </row>
    <row r="83" spans="2:21" ht="12.75">
      <c r="B83" s="584" t="s">
        <v>725</v>
      </c>
      <c r="C83" s="585" t="s">
        <v>971</v>
      </c>
      <c r="D83" s="579">
        <v>802</v>
      </c>
      <c r="E83" s="580">
        <v>802</v>
      </c>
      <c r="F83" s="579">
        <v>939</v>
      </c>
      <c r="G83" s="580">
        <v>938</v>
      </c>
      <c r="H83" s="579">
        <v>1056</v>
      </c>
      <c r="I83" s="580">
        <v>1055</v>
      </c>
      <c r="J83" s="579">
        <v>964</v>
      </c>
      <c r="K83" s="580">
        <v>964</v>
      </c>
      <c r="L83" s="579">
        <v>1125</v>
      </c>
      <c r="M83" s="580">
        <v>1123</v>
      </c>
      <c r="N83" s="1033">
        <v>1096</v>
      </c>
      <c r="O83" s="1031">
        <v>1092</v>
      </c>
      <c r="P83" s="1033">
        <v>1661</v>
      </c>
      <c r="Q83" s="1031">
        <v>1665</v>
      </c>
      <c r="R83" s="1033">
        <v>2208</v>
      </c>
      <c r="S83" s="1031">
        <v>2209</v>
      </c>
      <c r="T83" s="1033">
        <v>2424</v>
      </c>
      <c r="U83" s="1031">
        <v>2424</v>
      </c>
    </row>
    <row r="84" spans="2:21" ht="12.75">
      <c r="B84" s="584" t="s">
        <v>726</v>
      </c>
      <c r="C84" s="585" t="s">
        <v>972</v>
      </c>
      <c r="D84" s="579">
        <v>11</v>
      </c>
      <c r="E84" s="580">
        <v>11</v>
      </c>
      <c r="F84" s="579">
        <v>35</v>
      </c>
      <c r="G84" s="580">
        <v>35</v>
      </c>
      <c r="H84" s="579">
        <v>23</v>
      </c>
      <c r="I84" s="580">
        <v>23</v>
      </c>
      <c r="J84" s="579">
        <v>25</v>
      </c>
      <c r="K84" s="580">
        <v>25</v>
      </c>
      <c r="L84" s="579">
        <v>29</v>
      </c>
      <c r="M84" s="580">
        <v>25</v>
      </c>
      <c r="N84" s="1033">
        <v>17</v>
      </c>
      <c r="O84" s="1031">
        <v>16</v>
      </c>
      <c r="P84" s="1033">
        <v>27</v>
      </c>
      <c r="Q84" s="1031">
        <v>22</v>
      </c>
      <c r="R84" s="1033">
        <v>30</v>
      </c>
      <c r="S84" s="1031">
        <v>28</v>
      </c>
      <c r="T84" s="1033">
        <v>19</v>
      </c>
      <c r="U84" s="1031">
        <v>15</v>
      </c>
    </row>
    <row r="85" spans="2:21" ht="12.75">
      <c r="B85" s="584" t="s">
        <v>881</v>
      </c>
      <c r="C85" s="585" t="s">
        <v>973</v>
      </c>
      <c r="D85" s="579">
        <v>9</v>
      </c>
      <c r="E85" s="580">
        <v>9</v>
      </c>
      <c r="F85" s="579">
        <v>1</v>
      </c>
      <c r="G85" s="580">
        <v>1</v>
      </c>
      <c r="H85" s="579">
        <v>1</v>
      </c>
      <c r="I85" s="580">
        <v>1</v>
      </c>
      <c r="J85" s="579">
        <v>2</v>
      </c>
      <c r="K85" s="580">
        <v>2</v>
      </c>
      <c r="L85" s="579">
        <v>4</v>
      </c>
      <c r="M85" s="580">
        <v>4</v>
      </c>
      <c r="N85" s="1033">
        <v>6</v>
      </c>
      <c r="O85" s="1031">
        <v>6</v>
      </c>
      <c r="P85" s="1033">
        <v>0</v>
      </c>
      <c r="Q85" s="1031">
        <v>0</v>
      </c>
      <c r="R85" s="1033">
        <v>0</v>
      </c>
      <c r="S85" s="1031">
        <v>0</v>
      </c>
      <c r="T85" s="1033">
        <v>0</v>
      </c>
      <c r="U85" s="1031">
        <v>0</v>
      </c>
    </row>
    <row r="86" spans="2:21" ht="13.5" thickBot="1">
      <c r="B86" s="600" t="s">
        <v>1133</v>
      </c>
      <c r="C86" s="632" t="s">
        <v>1138</v>
      </c>
      <c r="D86" s="601"/>
      <c r="E86" s="602"/>
      <c r="F86" s="601"/>
      <c r="G86" s="602"/>
      <c r="H86" s="601">
        <v>145</v>
      </c>
      <c r="I86" s="602">
        <v>145</v>
      </c>
      <c r="J86" s="601">
        <v>330</v>
      </c>
      <c r="K86" s="602">
        <v>332</v>
      </c>
      <c r="L86" s="601">
        <v>552</v>
      </c>
      <c r="M86" s="602">
        <v>553</v>
      </c>
      <c r="N86" s="1041">
        <v>623</v>
      </c>
      <c r="O86" s="1029">
        <v>621</v>
      </c>
      <c r="P86" s="1041">
        <v>1134</v>
      </c>
      <c r="Q86" s="1029">
        <v>1132</v>
      </c>
      <c r="R86" s="1041">
        <v>1578</v>
      </c>
      <c r="S86" s="1029">
        <v>1578</v>
      </c>
      <c r="T86" s="1041">
        <v>1661</v>
      </c>
      <c r="U86" s="1029">
        <v>1661</v>
      </c>
    </row>
    <row r="87" spans="2:21" ht="18.75" thickBot="1">
      <c r="B87" s="356" t="s">
        <v>882</v>
      </c>
      <c r="C87" s="361" t="s">
        <v>974</v>
      </c>
      <c r="D87" s="574">
        <v>2738</v>
      </c>
      <c r="E87" s="573">
        <v>2733</v>
      </c>
      <c r="F87" s="574">
        <v>2810</v>
      </c>
      <c r="G87" s="573">
        <v>2805</v>
      </c>
      <c r="H87" s="574">
        <v>2884</v>
      </c>
      <c r="I87" s="573">
        <v>2876</v>
      </c>
      <c r="J87" s="574">
        <v>2843</v>
      </c>
      <c r="K87" s="573">
        <v>2836</v>
      </c>
      <c r="L87" s="594">
        <f>SUM(L88:L97)</f>
        <v>2594</v>
      </c>
      <c r="M87" s="573">
        <f>SUM(M88:M97)</f>
        <v>2589</v>
      </c>
      <c r="N87" s="1026">
        <f>SUM(N88:N97)</f>
        <v>2279</v>
      </c>
      <c r="O87" s="1027">
        <f>SUM(O88:O97)</f>
        <v>2277</v>
      </c>
      <c r="P87" s="1026">
        <v>2877</v>
      </c>
      <c r="Q87" s="1027">
        <v>2866</v>
      </c>
      <c r="R87" s="1026">
        <v>2723</v>
      </c>
      <c r="S87" s="1027">
        <v>2717</v>
      </c>
      <c r="T87" s="1026">
        <v>2560</v>
      </c>
      <c r="U87" s="1027">
        <v>2554</v>
      </c>
    </row>
    <row r="88" spans="2:21" ht="22.5">
      <c r="B88" s="584" t="s">
        <v>883</v>
      </c>
      <c r="C88" s="362" t="s">
        <v>1139</v>
      </c>
      <c r="D88" s="604"/>
      <c r="E88" s="603"/>
      <c r="F88" s="604"/>
      <c r="G88" s="603"/>
      <c r="H88" s="577">
        <v>1</v>
      </c>
      <c r="I88" s="578">
        <v>1</v>
      </c>
      <c r="J88" s="577"/>
      <c r="K88" s="578"/>
      <c r="L88" s="601">
        <v>0</v>
      </c>
      <c r="M88" s="578">
        <v>0</v>
      </c>
      <c r="N88" s="1041"/>
      <c r="O88" s="1029"/>
      <c r="P88" s="1041"/>
      <c r="Q88" s="1029"/>
      <c r="R88" s="1041">
        <v>76</v>
      </c>
      <c r="S88" s="1029">
        <v>76</v>
      </c>
      <c r="T88" s="1041">
        <v>224</v>
      </c>
      <c r="U88" s="1029">
        <v>224</v>
      </c>
    </row>
    <row r="89" spans="2:21" ht="12.75">
      <c r="B89" s="584" t="s">
        <v>727</v>
      </c>
      <c r="C89" s="362" t="s">
        <v>975</v>
      </c>
      <c r="D89" s="579">
        <v>19</v>
      </c>
      <c r="E89" s="580">
        <v>19</v>
      </c>
      <c r="F89" s="579">
        <v>7</v>
      </c>
      <c r="G89" s="580">
        <v>7</v>
      </c>
      <c r="H89" s="579">
        <v>3</v>
      </c>
      <c r="I89" s="580">
        <v>3</v>
      </c>
      <c r="J89" s="579">
        <v>4</v>
      </c>
      <c r="K89" s="580">
        <v>4</v>
      </c>
      <c r="L89" s="579">
        <v>2</v>
      </c>
      <c r="M89" s="580">
        <v>2</v>
      </c>
      <c r="N89" s="1033">
        <v>1</v>
      </c>
      <c r="O89" s="1031">
        <v>1</v>
      </c>
      <c r="P89" s="1033">
        <v>1</v>
      </c>
      <c r="Q89" s="1031">
        <v>1</v>
      </c>
      <c r="R89" s="1033">
        <v>1</v>
      </c>
      <c r="S89" s="1031">
        <v>1</v>
      </c>
      <c r="T89" s="1033">
        <v>1</v>
      </c>
      <c r="U89" s="1031">
        <v>1</v>
      </c>
    </row>
    <row r="90" spans="2:21" ht="12.75">
      <c r="B90" s="584" t="s">
        <v>884</v>
      </c>
      <c r="C90" s="362" t="s">
        <v>1176</v>
      </c>
      <c r="D90" s="579"/>
      <c r="E90" s="580"/>
      <c r="F90" s="579"/>
      <c r="G90" s="580"/>
      <c r="H90" s="579"/>
      <c r="I90" s="580"/>
      <c r="J90" s="579"/>
      <c r="K90" s="580"/>
      <c r="L90" s="579"/>
      <c r="M90" s="580"/>
      <c r="N90" s="1033"/>
      <c r="O90" s="1031"/>
      <c r="P90" s="1033">
        <v>1</v>
      </c>
      <c r="Q90" s="1031">
        <v>1</v>
      </c>
      <c r="R90" s="1033">
        <v>0</v>
      </c>
      <c r="S90" s="1031">
        <v>0</v>
      </c>
      <c r="T90" s="1033">
        <v>0</v>
      </c>
      <c r="U90" s="1031">
        <v>0</v>
      </c>
    </row>
    <row r="91" spans="2:21" ht="12.75">
      <c r="B91" s="584" t="s">
        <v>885</v>
      </c>
      <c r="C91" s="362" t="s">
        <v>976</v>
      </c>
      <c r="D91" s="579">
        <v>5</v>
      </c>
      <c r="E91" s="580">
        <v>5</v>
      </c>
      <c r="F91" s="579">
        <v>67</v>
      </c>
      <c r="G91" s="580">
        <v>67</v>
      </c>
      <c r="H91" s="579"/>
      <c r="I91" s="580"/>
      <c r="J91" s="579"/>
      <c r="K91" s="580"/>
      <c r="L91" s="579">
        <v>1</v>
      </c>
      <c r="M91" s="580">
        <v>1</v>
      </c>
      <c r="N91" s="1033"/>
      <c r="O91" s="1031"/>
      <c r="P91" s="1033">
        <v>2</v>
      </c>
      <c r="Q91" s="1031">
        <v>2</v>
      </c>
      <c r="R91" s="1033">
        <v>1</v>
      </c>
      <c r="S91" s="1031">
        <v>1</v>
      </c>
      <c r="T91" s="1033">
        <v>1</v>
      </c>
      <c r="U91" s="1031">
        <v>1</v>
      </c>
    </row>
    <row r="92" spans="2:21" ht="22.5">
      <c r="B92" s="584" t="s">
        <v>886</v>
      </c>
      <c r="C92" s="362" t="s">
        <v>977</v>
      </c>
      <c r="D92" s="579">
        <v>1</v>
      </c>
      <c r="E92" s="580">
        <v>1</v>
      </c>
      <c r="F92" s="579">
        <v>7</v>
      </c>
      <c r="G92" s="580">
        <v>7</v>
      </c>
      <c r="H92" s="579">
        <v>1</v>
      </c>
      <c r="I92" s="580">
        <v>1</v>
      </c>
      <c r="J92" s="579"/>
      <c r="K92" s="580"/>
      <c r="L92" s="579">
        <v>2</v>
      </c>
      <c r="M92" s="580">
        <v>2</v>
      </c>
      <c r="N92" s="1033">
        <v>2</v>
      </c>
      <c r="O92" s="1031">
        <v>2</v>
      </c>
      <c r="P92" s="1033">
        <v>2</v>
      </c>
      <c r="Q92" s="1031">
        <v>2</v>
      </c>
      <c r="R92" s="1033">
        <v>0</v>
      </c>
      <c r="S92" s="1031">
        <v>0</v>
      </c>
      <c r="T92" s="1033">
        <v>0</v>
      </c>
      <c r="U92" s="1031">
        <v>0</v>
      </c>
    </row>
    <row r="93" spans="2:21" ht="22.5">
      <c r="B93" s="634" t="s">
        <v>729</v>
      </c>
      <c r="C93" s="362" t="s">
        <v>1146</v>
      </c>
      <c r="D93" s="579"/>
      <c r="E93" s="580"/>
      <c r="F93" s="579"/>
      <c r="G93" s="580"/>
      <c r="H93" s="579">
        <v>1</v>
      </c>
      <c r="I93" s="580">
        <v>1</v>
      </c>
      <c r="J93" s="579">
        <v>1</v>
      </c>
      <c r="K93" s="580">
        <v>1</v>
      </c>
      <c r="L93" s="579">
        <v>0</v>
      </c>
      <c r="M93" s="580"/>
      <c r="N93" s="1033">
        <v>2</v>
      </c>
      <c r="O93" s="1031">
        <v>2</v>
      </c>
      <c r="P93" s="1033"/>
      <c r="Q93" s="1031"/>
      <c r="R93" s="1033">
        <v>0</v>
      </c>
      <c r="S93" s="1031">
        <v>0</v>
      </c>
      <c r="T93" s="1033">
        <v>0</v>
      </c>
      <c r="U93" s="1031">
        <v>0</v>
      </c>
    </row>
    <row r="94" spans="2:21" ht="22.5">
      <c r="B94" s="584" t="s">
        <v>731</v>
      </c>
      <c r="C94" s="362" t="s">
        <v>978</v>
      </c>
      <c r="D94" s="579"/>
      <c r="E94" s="580"/>
      <c r="F94" s="579"/>
      <c r="G94" s="580"/>
      <c r="H94" s="579">
        <v>1</v>
      </c>
      <c r="I94" s="580">
        <v>1</v>
      </c>
      <c r="J94" s="579"/>
      <c r="K94" s="580"/>
      <c r="L94" s="579">
        <v>0</v>
      </c>
      <c r="M94" s="580"/>
      <c r="N94" s="1033"/>
      <c r="O94" s="1031"/>
      <c r="P94" s="1033"/>
      <c r="Q94" s="1031"/>
      <c r="R94" s="1033">
        <v>0</v>
      </c>
      <c r="S94" s="1031">
        <v>0</v>
      </c>
      <c r="T94" s="1033">
        <v>0</v>
      </c>
      <c r="U94" s="1031">
        <v>0</v>
      </c>
    </row>
    <row r="95" spans="2:21" ht="33.75">
      <c r="B95" s="584" t="s">
        <v>732</v>
      </c>
      <c r="C95" s="362" t="s">
        <v>979</v>
      </c>
      <c r="D95" s="579">
        <v>2081</v>
      </c>
      <c r="E95" s="580">
        <v>2077</v>
      </c>
      <c r="F95" s="579">
        <v>2017</v>
      </c>
      <c r="G95" s="580">
        <v>2012</v>
      </c>
      <c r="H95" s="579">
        <v>2284</v>
      </c>
      <c r="I95" s="580">
        <v>2277</v>
      </c>
      <c r="J95" s="579">
        <v>2235</v>
      </c>
      <c r="K95" s="580">
        <v>2231</v>
      </c>
      <c r="L95" s="579">
        <v>2093</v>
      </c>
      <c r="M95" s="580">
        <v>2088</v>
      </c>
      <c r="N95" s="1033">
        <v>1880</v>
      </c>
      <c r="O95" s="1031">
        <v>1878</v>
      </c>
      <c r="P95" s="1033">
        <v>2437</v>
      </c>
      <c r="Q95" s="1031">
        <v>2427</v>
      </c>
      <c r="R95" s="1033">
        <v>2285</v>
      </c>
      <c r="S95" s="1031">
        <v>2278</v>
      </c>
      <c r="T95" s="1033">
        <v>1994</v>
      </c>
      <c r="U95" s="1031">
        <v>1988</v>
      </c>
    </row>
    <row r="96" spans="2:21" ht="22.5">
      <c r="B96" s="584" t="s">
        <v>733</v>
      </c>
      <c r="C96" s="585" t="s">
        <v>980</v>
      </c>
      <c r="D96" s="579">
        <v>602</v>
      </c>
      <c r="E96" s="580">
        <v>602</v>
      </c>
      <c r="F96" s="579">
        <v>690</v>
      </c>
      <c r="G96" s="580">
        <v>690</v>
      </c>
      <c r="H96" s="579">
        <v>558</v>
      </c>
      <c r="I96" s="580">
        <v>558</v>
      </c>
      <c r="J96" s="579">
        <v>594</v>
      </c>
      <c r="K96" s="580">
        <v>591</v>
      </c>
      <c r="L96" s="579">
        <v>491</v>
      </c>
      <c r="M96" s="580">
        <v>491</v>
      </c>
      <c r="N96" s="1033">
        <v>388</v>
      </c>
      <c r="O96" s="1031">
        <v>388</v>
      </c>
      <c r="P96" s="1033">
        <v>430</v>
      </c>
      <c r="Q96" s="1031">
        <v>429</v>
      </c>
      <c r="R96" s="1033">
        <v>351</v>
      </c>
      <c r="S96" s="1031">
        <v>352</v>
      </c>
      <c r="T96" s="1033">
        <v>330</v>
      </c>
      <c r="U96" s="1031">
        <v>330</v>
      </c>
    </row>
    <row r="97" spans="2:21" ht="23.25" thickBot="1">
      <c r="B97" s="626" t="s">
        <v>887</v>
      </c>
      <c r="C97" s="635" t="s">
        <v>1108</v>
      </c>
      <c r="D97" s="579">
        <v>30</v>
      </c>
      <c r="E97" s="580">
        <v>29</v>
      </c>
      <c r="F97" s="579">
        <v>22</v>
      </c>
      <c r="G97" s="580">
        <v>22</v>
      </c>
      <c r="H97" s="579">
        <v>36</v>
      </c>
      <c r="I97" s="580">
        <v>35</v>
      </c>
      <c r="J97" s="579">
        <v>9</v>
      </c>
      <c r="K97" s="580">
        <v>9</v>
      </c>
      <c r="L97" s="579">
        <v>5</v>
      </c>
      <c r="M97" s="580">
        <v>5</v>
      </c>
      <c r="N97" s="1033">
        <v>6</v>
      </c>
      <c r="O97" s="1031">
        <v>6</v>
      </c>
      <c r="P97" s="1033">
        <v>4</v>
      </c>
      <c r="Q97" s="1031">
        <v>4</v>
      </c>
      <c r="R97" s="1033">
        <v>9</v>
      </c>
      <c r="S97" s="1031">
        <v>9</v>
      </c>
      <c r="T97" s="1033">
        <v>10</v>
      </c>
      <c r="U97" s="1031">
        <v>10</v>
      </c>
    </row>
    <row r="98" spans="2:21" ht="18.75" thickBot="1">
      <c r="B98" s="356" t="s">
        <v>888</v>
      </c>
      <c r="C98" s="361" t="s">
        <v>981</v>
      </c>
      <c r="D98" s="574">
        <v>389</v>
      </c>
      <c r="E98" s="573">
        <v>292</v>
      </c>
      <c r="F98" s="574">
        <v>369</v>
      </c>
      <c r="G98" s="573">
        <v>280</v>
      </c>
      <c r="H98" s="574">
        <v>258</v>
      </c>
      <c r="I98" s="573">
        <v>196</v>
      </c>
      <c r="J98" s="574">
        <v>178</v>
      </c>
      <c r="K98" s="573">
        <v>131</v>
      </c>
      <c r="L98" s="594">
        <f>SUM(L99:L111)</f>
        <v>265</v>
      </c>
      <c r="M98" s="573">
        <f>SUM(M99:M111)</f>
        <v>219</v>
      </c>
      <c r="N98" s="1026">
        <f>SUM(N99:N111)</f>
        <v>200</v>
      </c>
      <c r="O98" s="1027">
        <f>SUM(O99:O111)</f>
        <v>134</v>
      </c>
      <c r="P98" s="1026">
        <v>196</v>
      </c>
      <c r="Q98" s="1027">
        <v>132</v>
      </c>
      <c r="R98" s="1026">
        <v>242</v>
      </c>
      <c r="S98" s="1027">
        <v>156</v>
      </c>
      <c r="T98" s="1026">
        <v>258</v>
      </c>
      <c r="U98" s="1027">
        <v>176</v>
      </c>
    </row>
    <row r="99" spans="2:21" ht="12.75">
      <c r="B99" s="605" t="s">
        <v>735</v>
      </c>
      <c r="C99" s="362" t="s">
        <v>982</v>
      </c>
      <c r="D99" s="606">
        <v>3</v>
      </c>
      <c r="E99" s="607">
        <v>3</v>
      </c>
      <c r="F99" s="606">
        <v>2</v>
      </c>
      <c r="G99" s="607">
        <v>1</v>
      </c>
      <c r="H99" s="606">
        <v>3</v>
      </c>
      <c r="I99" s="607">
        <v>3</v>
      </c>
      <c r="J99" s="606">
        <v>1</v>
      </c>
      <c r="K99" s="607">
        <v>1</v>
      </c>
      <c r="L99" s="606">
        <v>2</v>
      </c>
      <c r="M99" s="607">
        <v>2</v>
      </c>
      <c r="N99" s="1028">
        <v>1</v>
      </c>
      <c r="O99" s="1036">
        <v>1</v>
      </c>
      <c r="P99" s="1028"/>
      <c r="Q99" s="1036"/>
      <c r="R99" s="1028">
        <v>10</v>
      </c>
      <c r="S99" s="1036">
        <v>5</v>
      </c>
      <c r="T99" s="1028">
        <v>1</v>
      </c>
      <c r="U99" s="1036">
        <v>4</v>
      </c>
    </row>
    <row r="100" spans="2:21" ht="12.75">
      <c r="B100" s="584" t="s">
        <v>738</v>
      </c>
      <c r="C100" s="362" t="s">
        <v>983</v>
      </c>
      <c r="D100" s="579">
        <v>5</v>
      </c>
      <c r="E100" s="580">
        <v>5</v>
      </c>
      <c r="F100" s="579">
        <v>6</v>
      </c>
      <c r="G100" s="580">
        <v>7</v>
      </c>
      <c r="H100" s="579">
        <v>18</v>
      </c>
      <c r="I100" s="580">
        <v>18</v>
      </c>
      <c r="J100" s="579">
        <v>3</v>
      </c>
      <c r="K100" s="580">
        <v>3</v>
      </c>
      <c r="L100" s="579">
        <v>0</v>
      </c>
      <c r="M100" s="580">
        <v>0</v>
      </c>
      <c r="N100" s="1033">
        <v>3</v>
      </c>
      <c r="O100" s="1031">
        <v>2</v>
      </c>
      <c r="P100" s="1033">
        <v>5</v>
      </c>
      <c r="Q100" s="1031">
        <v>4</v>
      </c>
      <c r="R100" s="1033">
        <v>15</v>
      </c>
      <c r="S100" s="1031">
        <v>15</v>
      </c>
      <c r="T100" s="1033">
        <v>14</v>
      </c>
      <c r="U100" s="1031">
        <v>14</v>
      </c>
    </row>
    <row r="101" spans="2:21" s="15" customFormat="1" ht="22.5">
      <c r="B101" s="597" t="s">
        <v>739</v>
      </c>
      <c r="C101" s="588" t="s">
        <v>1184</v>
      </c>
      <c r="D101" s="579"/>
      <c r="E101" s="580"/>
      <c r="F101" s="579"/>
      <c r="G101" s="580"/>
      <c r="H101" s="579"/>
      <c r="I101" s="580"/>
      <c r="J101" s="579"/>
      <c r="K101" s="580"/>
      <c r="L101" s="579"/>
      <c r="M101" s="580"/>
      <c r="N101" s="1033"/>
      <c r="O101" s="1031"/>
      <c r="P101" s="1033"/>
      <c r="Q101" s="1031"/>
      <c r="R101" s="1033">
        <v>2</v>
      </c>
      <c r="S101" s="1031">
        <v>2</v>
      </c>
      <c r="T101" s="1033">
        <v>0</v>
      </c>
      <c r="U101" s="1031">
        <v>0</v>
      </c>
    </row>
    <row r="102" spans="2:21" ht="12.75">
      <c r="B102" s="584" t="s">
        <v>743</v>
      </c>
      <c r="C102" s="362" t="s">
        <v>984</v>
      </c>
      <c r="D102" s="579">
        <v>41</v>
      </c>
      <c r="E102" s="580">
        <v>39</v>
      </c>
      <c r="F102" s="579">
        <v>10</v>
      </c>
      <c r="G102" s="580">
        <v>9</v>
      </c>
      <c r="H102" s="579">
        <v>16</v>
      </c>
      <c r="I102" s="580">
        <v>16</v>
      </c>
      <c r="J102" s="579">
        <v>11</v>
      </c>
      <c r="K102" s="580">
        <v>11</v>
      </c>
      <c r="L102" s="579">
        <v>11</v>
      </c>
      <c r="M102" s="580">
        <v>9</v>
      </c>
      <c r="N102" s="1033">
        <v>9</v>
      </c>
      <c r="O102" s="1031">
        <v>8</v>
      </c>
      <c r="P102" s="1033">
        <v>11</v>
      </c>
      <c r="Q102" s="1031">
        <v>10</v>
      </c>
      <c r="R102" s="1033">
        <v>9</v>
      </c>
      <c r="S102" s="1031">
        <v>8</v>
      </c>
      <c r="T102" s="1033">
        <v>5</v>
      </c>
      <c r="U102" s="1031">
        <v>3</v>
      </c>
    </row>
    <row r="103" spans="2:21" ht="12.75">
      <c r="B103" s="584" t="s">
        <v>447</v>
      </c>
      <c r="C103" s="362" t="s">
        <v>985</v>
      </c>
      <c r="D103" s="579">
        <v>2</v>
      </c>
      <c r="E103" s="580">
        <v>1</v>
      </c>
      <c r="F103" s="579">
        <v>1</v>
      </c>
      <c r="G103" s="580"/>
      <c r="H103" s="579">
        <v>1</v>
      </c>
      <c r="I103" s="580">
        <v>1</v>
      </c>
      <c r="J103" s="579"/>
      <c r="K103" s="580"/>
      <c r="L103" s="579">
        <v>0</v>
      </c>
      <c r="M103" s="580">
        <v>0</v>
      </c>
      <c r="N103" s="1033"/>
      <c r="O103" s="1031"/>
      <c r="P103" s="1033"/>
      <c r="Q103" s="1031"/>
      <c r="R103" s="1033">
        <v>0</v>
      </c>
      <c r="S103" s="1031">
        <v>0</v>
      </c>
      <c r="T103" s="1033">
        <v>0</v>
      </c>
      <c r="U103" s="1031">
        <v>0</v>
      </c>
    </row>
    <row r="104" spans="2:21" ht="12.75">
      <c r="B104" s="584" t="s">
        <v>889</v>
      </c>
      <c r="C104" s="362" t="s">
        <v>986</v>
      </c>
      <c r="D104" s="579">
        <v>8</v>
      </c>
      <c r="E104" s="580">
        <v>8</v>
      </c>
      <c r="F104" s="579">
        <v>5</v>
      </c>
      <c r="G104" s="580">
        <v>5</v>
      </c>
      <c r="H104" s="579">
        <v>34</v>
      </c>
      <c r="I104" s="580">
        <v>34</v>
      </c>
      <c r="J104" s="579">
        <v>7</v>
      </c>
      <c r="K104" s="580">
        <v>7</v>
      </c>
      <c r="L104" s="579">
        <v>1</v>
      </c>
      <c r="M104" s="580">
        <v>1</v>
      </c>
      <c r="N104" s="1033">
        <v>2</v>
      </c>
      <c r="O104" s="1031">
        <v>2</v>
      </c>
      <c r="P104" s="1033">
        <v>1</v>
      </c>
      <c r="Q104" s="1031">
        <v>1</v>
      </c>
      <c r="R104" s="1033">
        <v>1</v>
      </c>
      <c r="S104" s="1031">
        <v>1</v>
      </c>
      <c r="T104" s="1033">
        <v>8</v>
      </c>
      <c r="U104" s="1031">
        <v>8</v>
      </c>
    </row>
    <row r="105" spans="2:21" ht="22.5">
      <c r="B105" s="584" t="s">
        <v>890</v>
      </c>
      <c r="C105" s="362" t="s">
        <v>1177</v>
      </c>
      <c r="D105" s="579"/>
      <c r="E105" s="580"/>
      <c r="F105" s="579"/>
      <c r="G105" s="580"/>
      <c r="H105" s="579"/>
      <c r="I105" s="580"/>
      <c r="J105" s="579"/>
      <c r="K105" s="580"/>
      <c r="L105" s="579"/>
      <c r="M105" s="580"/>
      <c r="N105" s="1033"/>
      <c r="O105" s="1031"/>
      <c r="P105" s="1033">
        <v>0</v>
      </c>
      <c r="Q105" s="1031">
        <v>0</v>
      </c>
      <c r="R105" s="1033">
        <v>0</v>
      </c>
      <c r="S105" s="1031">
        <v>0</v>
      </c>
      <c r="T105" s="1033">
        <v>0</v>
      </c>
      <c r="U105" s="1031">
        <v>0</v>
      </c>
    </row>
    <row r="106" spans="2:21" ht="12.75">
      <c r="B106" s="584" t="s">
        <v>891</v>
      </c>
      <c r="C106" s="362" t="s">
        <v>987</v>
      </c>
      <c r="D106" s="579">
        <v>174</v>
      </c>
      <c r="E106" s="580">
        <v>102</v>
      </c>
      <c r="F106" s="579">
        <v>122</v>
      </c>
      <c r="G106" s="580">
        <v>60</v>
      </c>
      <c r="H106" s="579">
        <v>116</v>
      </c>
      <c r="I106" s="580">
        <v>67</v>
      </c>
      <c r="J106" s="579">
        <v>76</v>
      </c>
      <c r="K106" s="580">
        <v>42</v>
      </c>
      <c r="L106" s="579">
        <v>56</v>
      </c>
      <c r="M106" s="580">
        <v>28</v>
      </c>
      <c r="N106" s="1033">
        <v>55</v>
      </c>
      <c r="O106" s="1031">
        <v>27</v>
      </c>
      <c r="P106" s="1033">
        <v>58</v>
      </c>
      <c r="Q106" s="1031">
        <v>35</v>
      </c>
      <c r="R106" s="1033">
        <v>71</v>
      </c>
      <c r="S106" s="1031">
        <v>38</v>
      </c>
      <c r="T106" s="1033">
        <v>64</v>
      </c>
      <c r="U106" s="1031">
        <v>32</v>
      </c>
    </row>
    <row r="107" spans="2:21" ht="12.75">
      <c r="B107" s="584" t="s">
        <v>892</v>
      </c>
      <c r="C107" s="362" t="s">
        <v>988</v>
      </c>
      <c r="D107" s="579">
        <v>114</v>
      </c>
      <c r="E107" s="580">
        <v>93</v>
      </c>
      <c r="F107" s="579">
        <v>75</v>
      </c>
      <c r="G107" s="580">
        <v>50</v>
      </c>
      <c r="H107" s="579">
        <v>56</v>
      </c>
      <c r="I107" s="580">
        <v>44</v>
      </c>
      <c r="J107" s="579">
        <v>60</v>
      </c>
      <c r="K107" s="580">
        <v>47</v>
      </c>
      <c r="L107" s="579">
        <v>59</v>
      </c>
      <c r="M107" s="580">
        <v>46</v>
      </c>
      <c r="N107" s="1033">
        <v>111</v>
      </c>
      <c r="O107" s="1031">
        <v>77</v>
      </c>
      <c r="P107" s="1033">
        <v>94</v>
      </c>
      <c r="Q107" s="1031">
        <v>56</v>
      </c>
      <c r="R107" s="1033">
        <v>100</v>
      </c>
      <c r="S107" s="1031">
        <v>53</v>
      </c>
      <c r="T107" s="1033">
        <v>111</v>
      </c>
      <c r="U107" s="1031">
        <v>60</v>
      </c>
    </row>
    <row r="108" spans="2:21" ht="12.75">
      <c r="B108" s="584" t="s">
        <v>745</v>
      </c>
      <c r="C108" s="362" t="s">
        <v>989</v>
      </c>
      <c r="D108" s="579">
        <v>1</v>
      </c>
      <c r="E108" s="580">
        <v>1</v>
      </c>
      <c r="F108" s="579"/>
      <c r="G108" s="580"/>
      <c r="H108" s="579"/>
      <c r="I108" s="580"/>
      <c r="J108" s="579"/>
      <c r="K108" s="580"/>
      <c r="L108" s="579">
        <v>0</v>
      </c>
      <c r="M108" s="580">
        <v>0</v>
      </c>
      <c r="N108" s="1033"/>
      <c r="O108" s="1031"/>
      <c r="P108" s="1033"/>
      <c r="Q108" s="1031"/>
      <c r="R108" s="1033">
        <v>0</v>
      </c>
      <c r="S108" s="1031">
        <v>0</v>
      </c>
      <c r="T108" s="1033">
        <v>0</v>
      </c>
      <c r="U108" s="1031">
        <v>0</v>
      </c>
    </row>
    <row r="109" spans="2:21" ht="12.75">
      <c r="B109" s="589" t="s">
        <v>746</v>
      </c>
      <c r="C109" s="362" t="s">
        <v>990</v>
      </c>
      <c r="D109" s="590">
        <v>5</v>
      </c>
      <c r="E109" s="591">
        <v>4</v>
      </c>
      <c r="F109" s="590">
        <v>8</v>
      </c>
      <c r="G109" s="591">
        <v>8</v>
      </c>
      <c r="H109" s="590">
        <v>5</v>
      </c>
      <c r="I109" s="591">
        <v>4</v>
      </c>
      <c r="J109" s="590">
        <v>2</v>
      </c>
      <c r="K109" s="591">
        <v>2</v>
      </c>
      <c r="L109" s="590">
        <v>9</v>
      </c>
      <c r="M109" s="591">
        <v>7</v>
      </c>
      <c r="N109" s="1034">
        <v>6</v>
      </c>
      <c r="O109" s="1035">
        <v>4</v>
      </c>
      <c r="P109" s="1034">
        <v>8</v>
      </c>
      <c r="Q109" s="1035">
        <v>7</v>
      </c>
      <c r="R109" s="1034">
        <v>19</v>
      </c>
      <c r="S109" s="1035">
        <v>19</v>
      </c>
      <c r="T109" s="1034">
        <v>31</v>
      </c>
      <c r="U109" s="1035">
        <v>31</v>
      </c>
    </row>
    <row r="110" spans="2:21" ht="12.75">
      <c r="B110" s="589" t="s">
        <v>748</v>
      </c>
      <c r="C110" s="362" t="s">
        <v>991</v>
      </c>
      <c r="D110" s="590">
        <v>10</v>
      </c>
      <c r="E110" s="591">
        <v>10</v>
      </c>
      <c r="F110" s="590">
        <v>134</v>
      </c>
      <c r="G110" s="591">
        <v>134</v>
      </c>
      <c r="H110" s="590">
        <v>1</v>
      </c>
      <c r="I110" s="591">
        <v>1</v>
      </c>
      <c r="J110" s="590">
        <v>3</v>
      </c>
      <c r="K110" s="591">
        <v>3</v>
      </c>
      <c r="L110" s="590">
        <v>116</v>
      </c>
      <c r="M110" s="591">
        <v>115</v>
      </c>
      <c r="N110" s="1034">
        <v>2</v>
      </c>
      <c r="O110" s="1035">
        <v>2</v>
      </c>
      <c r="P110" s="1034">
        <v>7</v>
      </c>
      <c r="Q110" s="1035">
        <v>7</v>
      </c>
      <c r="R110" s="1034">
        <v>3</v>
      </c>
      <c r="S110" s="1035">
        <v>3</v>
      </c>
      <c r="T110" s="1034">
        <v>9</v>
      </c>
      <c r="U110" s="1035">
        <v>9</v>
      </c>
    </row>
    <row r="111" spans="2:21" ht="13.5" thickBot="1">
      <c r="B111" s="589" t="s">
        <v>749</v>
      </c>
      <c r="C111" s="362" t="s">
        <v>992</v>
      </c>
      <c r="D111" s="590">
        <v>26</v>
      </c>
      <c r="E111" s="591">
        <v>26</v>
      </c>
      <c r="F111" s="590">
        <v>6</v>
      </c>
      <c r="G111" s="591">
        <v>6</v>
      </c>
      <c r="H111" s="590">
        <v>8</v>
      </c>
      <c r="I111" s="591">
        <v>8</v>
      </c>
      <c r="J111" s="590">
        <v>15</v>
      </c>
      <c r="K111" s="591">
        <v>15</v>
      </c>
      <c r="L111" s="590">
        <v>11</v>
      </c>
      <c r="M111" s="591">
        <v>11</v>
      </c>
      <c r="N111" s="1034">
        <v>11</v>
      </c>
      <c r="O111" s="1035">
        <v>11</v>
      </c>
      <c r="P111" s="1034">
        <v>12</v>
      </c>
      <c r="Q111" s="1035">
        <v>12</v>
      </c>
      <c r="R111" s="1034">
        <v>12</v>
      </c>
      <c r="S111" s="1035">
        <v>12</v>
      </c>
      <c r="T111" s="1034">
        <v>15</v>
      </c>
      <c r="U111" s="1035">
        <v>15</v>
      </c>
    </row>
    <row r="112" spans="2:21" ht="13.5" thickBot="1">
      <c r="B112" s="356" t="s">
        <v>893</v>
      </c>
      <c r="C112" s="361" t="s">
        <v>993</v>
      </c>
      <c r="D112" s="574">
        <v>363</v>
      </c>
      <c r="E112" s="573">
        <v>278</v>
      </c>
      <c r="F112" s="574">
        <v>273</v>
      </c>
      <c r="G112" s="573">
        <v>216</v>
      </c>
      <c r="H112" s="574">
        <v>298</v>
      </c>
      <c r="I112" s="573">
        <v>237</v>
      </c>
      <c r="J112" s="574">
        <v>275</v>
      </c>
      <c r="K112" s="573">
        <v>197</v>
      </c>
      <c r="L112" s="594">
        <f>SUM(L113:L119)</f>
        <v>336</v>
      </c>
      <c r="M112" s="573">
        <f>SUM(M113:M119)</f>
        <v>267</v>
      </c>
      <c r="N112" s="1026">
        <f>SUM(N113:N119)</f>
        <v>267</v>
      </c>
      <c r="O112" s="1027">
        <f>SUM(O113:O119)</f>
        <v>201</v>
      </c>
      <c r="P112" s="1026">
        <v>343</v>
      </c>
      <c r="Q112" s="1027">
        <v>260</v>
      </c>
      <c r="R112" s="1026">
        <v>360</v>
      </c>
      <c r="S112" s="1027">
        <v>300</v>
      </c>
      <c r="T112" s="1026">
        <v>311</v>
      </c>
      <c r="U112" s="1027">
        <v>242</v>
      </c>
    </row>
    <row r="113" spans="2:21" ht="22.5">
      <c r="B113" s="587" t="s">
        <v>752</v>
      </c>
      <c r="C113" s="362" t="s">
        <v>994</v>
      </c>
      <c r="D113" s="559">
        <v>297</v>
      </c>
      <c r="E113" s="560">
        <v>232</v>
      </c>
      <c r="F113" s="559">
        <v>228</v>
      </c>
      <c r="G113" s="560">
        <v>187</v>
      </c>
      <c r="H113" s="559">
        <v>262</v>
      </c>
      <c r="I113" s="560">
        <v>213</v>
      </c>
      <c r="J113" s="559">
        <v>232</v>
      </c>
      <c r="K113" s="560">
        <v>163</v>
      </c>
      <c r="L113" s="559">
        <v>303</v>
      </c>
      <c r="M113" s="560">
        <v>242</v>
      </c>
      <c r="N113" s="1030">
        <v>257</v>
      </c>
      <c r="O113" s="1032">
        <v>195</v>
      </c>
      <c r="P113" s="1030">
        <v>314</v>
      </c>
      <c r="Q113" s="1032">
        <v>234</v>
      </c>
      <c r="R113" s="1030">
        <v>324</v>
      </c>
      <c r="S113" s="1032">
        <v>270</v>
      </c>
      <c r="T113" s="1030">
        <v>277</v>
      </c>
      <c r="U113" s="1032">
        <v>212</v>
      </c>
    </row>
    <row r="114" spans="2:21" ht="22.5">
      <c r="B114" s="584" t="s">
        <v>754</v>
      </c>
      <c r="C114" s="362" t="s">
        <v>995</v>
      </c>
      <c r="D114" s="579">
        <v>24</v>
      </c>
      <c r="E114" s="580">
        <v>17</v>
      </c>
      <c r="F114" s="579">
        <v>20</v>
      </c>
      <c r="G114" s="580">
        <v>14</v>
      </c>
      <c r="H114" s="579">
        <v>8</v>
      </c>
      <c r="I114" s="580">
        <v>3</v>
      </c>
      <c r="J114" s="579">
        <v>17</v>
      </c>
      <c r="K114" s="580">
        <v>14</v>
      </c>
      <c r="L114" s="579">
        <v>13</v>
      </c>
      <c r="M114" s="580">
        <v>10</v>
      </c>
      <c r="N114" s="1033">
        <v>3</v>
      </c>
      <c r="O114" s="1031">
        <v>2</v>
      </c>
      <c r="P114" s="1033">
        <v>9</v>
      </c>
      <c r="Q114" s="1031">
        <v>7</v>
      </c>
      <c r="R114" s="1033">
        <v>10</v>
      </c>
      <c r="S114" s="1031">
        <v>7</v>
      </c>
      <c r="T114" s="1033">
        <v>13</v>
      </c>
      <c r="U114" s="1031">
        <v>11</v>
      </c>
    </row>
    <row r="115" spans="2:21" ht="22.5">
      <c r="B115" s="584" t="s">
        <v>755</v>
      </c>
      <c r="C115" s="362" t="s">
        <v>996</v>
      </c>
      <c r="D115" s="579">
        <v>3</v>
      </c>
      <c r="E115" s="580">
        <v>3</v>
      </c>
      <c r="F115" s="579">
        <v>1</v>
      </c>
      <c r="G115" s="580">
        <v>1</v>
      </c>
      <c r="H115" s="579"/>
      <c r="I115" s="580"/>
      <c r="J115" s="579">
        <v>3</v>
      </c>
      <c r="K115" s="580">
        <v>3</v>
      </c>
      <c r="L115" s="579">
        <v>1</v>
      </c>
      <c r="M115" s="580">
        <v>1</v>
      </c>
      <c r="N115" s="1033"/>
      <c r="O115" s="1031"/>
      <c r="P115" s="1033">
        <v>1</v>
      </c>
      <c r="Q115" s="1031">
        <v>1</v>
      </c>
      <c r="R115" s="1033">
        <v>1</v>
      </c>
      <c r="S115" s="1031">
        <v>1</v>
      </c>
      <c r="T115" s="1033">
        <v>1</v>
      </c>
      <c r="U115" s="1031">
        <v>1</v>
      </c>
    </row>
    <row r="116" spans="2:21" ht="22.5">
      <c r="B116" s="584" t="s">
        <v>756</v>
      </c>
      <c r="C116" s="362" t="s">
        <v>997</v>
      </c>
      <c r="D116" s="579">
        <v>21</v>
      </c>
      <c r="E116" s="580">
        <v>7</v>
      </c>
      <c r="F116" s="579">
        <v>19</v>
      </c>
      <c r="G116" s="580">
        <v>8</v>
      </c>
      <c r="H116" s="579">
        <v>15</v>
      </c>
      <c r="I116" s="580">
        <v>8</v>
      </c>
      <c r="J116" s="579">
        <v>13</v>
      </c>
      <c r="K116" s="580">
        <v>7</v>
      </c>
      <c r="L116" s="579">
        <v>6</v>
      </c>
      <c r="M116" s="580"/>
      <c r="N116" s="1033">
        <v>3</v>
      </c>
      <c r="O116" s="1031"/>
      <c r="P116" s="1033">
        <v>2</v>
      </c>
      <c r="Q116" s="1031">
        <v>1</v>
      </c>
      <c r="R116" s="1033">
        <v>5</v>
      </c>
      <c r="S116" s="1031">
        <v>2</v>
      </c>
      <c r="T116" s="1033">
        <v>4</v>
      </c>
      <c r="U116" s="1031">
        <v>1</v>
      </c>
    </row>
    <row r="117" spans="2:21" ht="12.75">
      <c r="B117" s="584" t="s">
        <v>758</v>
      </c>
      <c r="C117" s="362" t="s">
        <v>998</v>
      </c>
      <c r="D117" s="579">
        <v>1</v>
      </c>
      <c r="E117" s="580">
        <v>1</v>
      </c>
      <c r="F117" s="579"/>
      <c r="G117" s="580"/>
      <c r="H117" s="579"/>
      <c r="I117" s="580"/>
      <c r="J117" s="579">
        <v>1</v>
      </c>
      <c r="K117" s="580">
        <v>1</v>
      </c>
      <c r="L117" s="579"/>
      <c r="M117" s="580"/>
      <c r="N117" s="1033"/>
      <c r="O117" s="1031"/>
      <c r="P117" s="1033">
        <v>0</v>
      </c>
      <c r="Q117" s="1031">
        <v>0</v>
      </c>
      <c r="R117" s="1033">
        <v>0</v>
      </c>
      <c r="S117" s="1031">
        <v>0</v>
      </c>
      <c r="T117" s="1033">
        <v>1</v>
      </c>
      <c r="U117" s="1031">
        <v>1</v>
      </c>
    </row>
    <row r="118" spans="2:21" ht="12.75">
      <c r="B118" s="584" t="s">
        <v>759</v>
      </c>
      <c r="C118" s="362" t="s">
        <v>999</v>
      </c>
      <c r="D118" s="579">
        <v>17</v>
      </c>
      <c r="E118" s="580">
        <v>17</v>
      </c>
      <c r="F118" s="579">
        <v>5</v>
      </c>
      <c r="G118" s="580">
        <v>5</v>
      </c>
      <c r="H118" s="579">
        <v>13</v>
      </c>
      <c r="I118" s="580">
        <v>13</v>
      </c>
      <c r="J118" s="579">
        <v>9</v>
      </c>
      <c r="K118" s="580">
        <v>9</v>
      </c>
      <c r="L118" s="579">
        <v>13</v>
      </c>
      <c r="M118" s="580">
        <v>14</v>
      </c>
      <c r="N118" s="1033">
        <v>4</v>
      </c>
      <c r="O118" s="1031">
        <v>4</v>
      </c>
      <c r="P118" s="1033">
        <v>1</v>
      </c>
      <c r="Q118" s="1031">
        <v>1</v>
      </c>
      <c r="R118" s="1033">
        <v>20</v>
      </c>
      <c r="S118" s="1031">
        <v>20</v>
      </c>
      <c r="T118" s="1033">
        <v>15</v>
      </c>
      <c r="U118" s="1031">
        <v>16</v>
      </c>
    </row>
    <row r="119" spans="2:21" ht="23.25" thickBot="1">
      <c r="B119" s="600" t="s">
        <v>760</v>
      </c>
      <c r="C119" s="632" t="s">
        <v>1000</v>
      </c>
      <c r="D119" s="601"/>
      <c r="E119" s="602">
        <v>1</v>
      </c>
      <c r="F119" s="601"/>
      <c r="G119" s="602">
        <v>1</v>
      </c>
      <c r="H119" s="601"/>
      <c r="I119" s="602"/>
      <c r="J119" s="601"/>
      <c r="K119" s="602"/>
      <c r="L119" s="601"/>
      <c r="M119" s="602"/>
      <c r="N119" s="1041"/>
      <c r="O119" s="1029"/>
      <c r="P119" s="1041">
        <v>16</v>
      </c>
      <c r="Q119" s="1029">
        <v>16</v>
      </c>
      <c r="R119" s="1041">
        <v>0</v>
      </c>
      <c r="S119" s="1029">
        <v>0</v>
      </c>
      <c r="T119" s="1041">
        <v>0</v>
      </c>
      <c r="U119" s="1029">
        <v>0</v>
      </c>
    </row>
    <row r="120" spans="2:21" ht="13.5" thickBot="1">
      <c r="B120" s="356" t="s">
        <v>894</v>
      </c>
      <c r="C120" s="361" t="s">
        <v>1001</v>
      </c>
      <c r="D120" s="574">
        <v>1537</v>
      </c>
      <c r="E120" s="573">
        <v>1514</v>
      </c>
      <c r="F120" s="574">
        <v>1319</v>
      </c>
      <c r="G120" s="573">
        <v>1301</v>
      </c>
      <c r="H120" s="574">
        <v>1457</v>
      </c>
      <c r="I120" s="573">
        <v>1438</v>
      </c>
      <c r="J120" s="574">
        <v>1448</v>
      </c>
      <c r="K120" s="573">
        <v>1432</v>
      </c>
      <c r="L120" s="594">
        <f>SUM(L121:L124)</f>
        <v>1465</v>
      </c>
      <c r="M120" s="573">
        <f>SUM(M121:M124)</f>
        <v>1460</v>
      </c>
      <c r="N120" s="1026">
        <f>SUM(N121:N124)</f>
        <v>1458</v>
      </c>
      <c r="O120" s="1027">
        <f>SUM(O121:O124)</f>
        <v>1447</v>
      </c>
      <c r="P120" s="1026">
        <v>1281</v>
      </c>
      <c r="Q120" s="1027">
        <v>1272</v>
      </c>
      <c r="R120" s="1026">
        <v>1154</v>
      </c>
      <c r="S120" s="1027">
        <v>1144</v>
      </c>
      <c r="T120" s="1026">
        <v>1272</v>
      </c>
      <c r="U120" s="1027">
        <v>1264</v>
      </c>
    </row>
    <row r="121" spans="2:21" ht="22.5">
      <c r="B121" s="584" t="s">
        <v>762</v>
      </c>
      <c r="C121" s="362" t="s">
        <v>1002</v>
      </c>
      <c r="D121" s="579">
        <v>23</v>
      </c>
      <c r="E121" s="580">
        <v>16</v>
      </c>
      <c r="F121" s="579">
        <v>13</v>
      </c>
      <c r="G121" s="580">
        <v>8</v>
      </c>
      <c r="H121" s="579">
        <v>7</v>
      </c>
      <c r="I121" s="580">
        <v>6</v>
      </c>
      <c r="J121" s="579">
        <v>7</v>
      </c>
      <c r="K121" s="580">
        <v>4</v>
      </c>
      <c r="L121" s="579">
        <v>6</v>
      </c>
      <c r="M121" s="580">
        <v>6</v>
      </c>
      <c r="N121" s="1033">
        <v>6</v>
      </c>
      <c r="O121" s="1031">
        <v>6</v>
      </c>
      <c r="P121" s="1033">
        <v>2</v>
      </c>
      <c r="Q121" s="1031">
        <v>2</v>
      </c>
      <c r="R121" s="1033">
        <v>2</v>
      </c>
      <c r="S121" s="1031">
        <v>2</v>
      </c>
      <c r="T121" s="1033">
        <v>7</v>
      </c>
      <c r="U121" s="1031">
        <v>7</v>
      </c>
    </row>
    <row r="122" spans="2:21" ht="12.75">
      <c r="B122" s="584" t="s">
        <v>895</v>
      </c>
      <c r="C122" s="585" t="s">
        <v>1003</v>
      </c>
      <c r="D122" s="579">
        <v>10</v>
      </c>
      <c r="E122" s="580">
        <v>10</v>
      </c>
      <c r="F122" s="579">
        <v>9</v>
      </c>
      <c r="G122" s="580">
        <v>9</v>
      </c>
      <c r="H122" s="579">
        <v>5</v>
      </c>
      <c r="I122" s="580">
        <v>3</v>
      </c>
      <c r="J122" s="579">
        <v>8</v>
      </c>
      <c r="K122" s="580">
        <v>8</v>
      </c>
      <c r="L122" s="579">
        <v>11</v>
      </c>
      <c r="M122" s="580">
        <v>11</v>
      </c>
      <c r="N122" s="1033">
        <v>7</v>
      </c>
      <c r="O122" s="1031">
        <v>7</v>
      </c>
      <c r="P122" s="1033">
        <v>3</v>
      </c>
      <c r="Q122" s="1031">
        <v>3</v>
      </c>
      <c r="R122" s="1033">
        <v>5</v>
      </c>
      <c r="S122" s="1031">
        <v>5</v>
      </c>
      <c r="T122" s="1033">
        <v>8</v>
      </c>
      <c r="U122" s="1031">
        <v>8</v>
      </c>
    </row>
    <row r="123" spans="2:21" ht="12.75">
      <c r="B123" s="584" t="s">
        <v>764</v>
      </c>
      <c r="C123" s="585" t="s">
        <v>1004</v>
      </c>
      <c r="D123" s="579">
        <v>38</v>
      </c>
      <c r="E123" s="580">
        <v>38</v>
      </c>
      <c r="F123" s="579">
        <v>22</v>
      </c>
      <c r="G123" s="580">
        <v>22</v>
      </c>
      <c r="H123" s="579">
        <v>37</v>
      </c>
      <c r="I123" s="580">
        <v>37</v>
      </c>
      <c r="J123" s="579">
        <v>34</v>
      </c>
      <c r="K123" s="580">
        <v>34</v>
      </c>
      <c r="L123" s="579">
        <v>34</v>
      </c>
      <c r="M123" s="580">
        <v>34</v>
      </c>
      <c r="N123" s="1033">
        <v>22</v>
      </c>
      <c r="O123" s="1031">
        <v>22</v>
      </c>
      <c r="P123" s="1033">
        <v>30</v>
      </c>
      <c r="Q123" s="1031">
        <v>30</v>
      </c>
      <c r="R123" s="1033">
        <v>21</v>
      </c>
      <c r="S123" s="1031">
        <v>21</v>
      </c>
      <c r="T123" s="1033">
        <v>28</v>
      </c>
      <c r="U123" s="1031">
        <v>27</v>
      </c>
    </row>
    <row r="124" spans="2:21" ht="13.5" thickBot="1">
      <c r="B124" s="584" t="s">
        <v>765</v>
      </c>
      <c r="C124" s="585" t="s">
        <v>1005</v>
      </c>
      <c r="D124" s="579">
        <v>1466</v>
      </c>
      <c r="E124" s="580">
        <v>1450</v>
      </c>
      <c r="F124" s="579">
        <v>1275</v>
      </c>
      <c r="G124" s="580">
        <v>1262</v>
      </c>
      <c r="H124" s="579">
        <v>1408</v>
      </c>
      <c r="I124" s="580">
        <v>1392</v>
      </c>
      <c r="J124" s="579">
        <v>1399</v>
      </c>
      <c r="K124" s="580">
        <v>1386</v>
      </c>
      <c r="L124" s="579">
        <v>1414</v>
      </c>
      <c r="M124" s="580">
        <v>1409</v>
      </c>
      <c r="N124" s="1033">
        <v>1423</v>
      </c>
      <c r="O124" s="1031">
        <v>1412</v>
      </c>
      <c r="P124" s="1033">
        <v>1246</v>
      </c>
      <c r="Q124" s="1031">
        <v>1237</v>
      </c>
      <c r="R124" s="1033">
        <v>1126</v>
      </c>
      <c r="S124" s="1031">
        <v>1116</v>
      </c>
      <c r="T124" s="1033">
        <v>1229</v>
      </c>
      <c r="U124" s="1031">
        <v>1222</v>
      </c>
    </row>
    <row r="125" spans="2:21" ht="13.5" thickBot="1">
      <c r="B125" s="356" t="s">
        <v>896</v>
      </c>
      <c r="C125" s="361" t="s">
        <v>1007</v>
      </c>
      <c r="D125" s="574">
        <v>39346</v>
      </c>
      <c r="E125" s="573">
        <v>14870</v>
      </c>
      <c r="F125" s="574">
        <v>33338</v>
      </c>
      <c r="G125" s="573">
        <v>11792</v>
      </c>
      <c r="H125" s="574">
        <v>35044</v>
      </c>
      <c r="I125" s="573">
        <v>12536</v>
      </c>
      <c r="J125" s="574">
        <v>32159</v>
      </c>
      <c r="K125" s="573">
        <v>12257</v>
      </c>
      <c r="L125" s="594">
        <f>SUM(L126:L142)</f>
        <v>30171</v>
      </c>
      <c r="M125" s="573">
        <f>SUM(M126:M142)</f>
        <v>10222</v>
      </c>
      <c r="N125" s="1026">
        <f>SUM(N126:N142)</f>
        <v>27997</v>
      </c>
      <c r="O125" s="1027">
        <f>SUM(O126:O142)</f>
        <v>10013</v>
      </c>
      <c r="P125" s="1026">
        <v>27792</v>
      </c>
      <c r="Q125" s="1027">
        <v>9843</v>
      </c>
      <c r="R125" s="1026">
        <v>24306</v>
      </c>
      <c r="S125" s="1027">
        <v>9843</v>
      </c>
      <c r="T125" s="1026">
        <v>23154</v>
      </c>
      <c r="U125" s="1027">
        <v>9460</v>
      </c>
    </row>
    <row r="126" spans="2:21" ht="12.75">
      <c r="B126" s="587" t="s">
        <v>766</v>
      </c>
      <c r="C126" s="362" t="s">
        <v>1006</v>
      </c>
      <c r="D126" s="559">
        <v>13266</v>
      </c>
      <c r="E126" s="560">
        <v>4028</v>
      </c>
      <c r="F126" s="559">
        <v>11333</v>
      </c>
      <c r="G126" s="560">
        <v>3212</v>
      </c>
      <c r="H126" s="559">
        <v>13155</v>
      </c>
      <c r="I126" s="560">
        <v>3746</v>
      </c>
      <c r="J126" s="559">
        <v>12739</v>
      </c>
      <c r="K126" s="560">
        <v>3968</v>
      </c>
      <c r="L126" s="559">
        <v>12413</v>
      </c>
      <c r="M126" s="560">
        <v>3513</v>
      </c>
      <c r="N126" s="1030">
        <v>11481</v>
      </c>
      <c r="O126" s="1032">
        <v>3643</v>
      </c>
      <c r="P126" s="1030">
        <v>11115</v>
      </c>
      <c r="Q126" s="1032">
        <v>3395</v>
      </c>
      <c r="R126" s="1030">
        <v>9833</v>
      </c>
      <c r="S126" s="1032">
        <v>3390</v>
      </c>
      <c r="T126" s="1030">
        <v>9695</v>
      </c>
      <c r="U126" s="1032">
        <v>3202</v>
      </c>
    </row>
    <row r="127" spans="2:21" ht="12.75">
      <c r="B127" s="584" t="s">
        <v>767</v>
      </c>
      <c r="C127" s="585" t="s">
        <v>1008</v>
      </c>
      <c r="D127" s="579">
        <v>20134</v>
      </c>
      <c r="E127" s="580">
        <v>6412</v>
      </c>
      <c r="F127" s="579">
        <v>16645</v>
      </c>
      <c r="G127" s="580">
        <v>4596</v>
      </c>
      <c r="H127" s="579">
        <v>16067</v>
      </c>
      <c r="I127" s="580">
        <v>4388</v>
      </c>
      <c r="J127" s="579">
        <v>13327</v>
      </c>
      <c r="K127" s="580">
        <v>3512</v>
      </c>
      <c r="L127" s="579">
        <v>12821</v>
      </c>
      <c r="M127" s="580">
        <v>3011</v>
      </c>
      <c r="N127" s="1033">
        <v>11615</v>
      </c>
      <c r="O127" s="1031">
        <v>2626</v>
      </c>
      <c r="P127" s="1033">
        <v>11579</v>
      </c>
      <c r="Q127" s="1031">
        <v>2781</v>
      </c>
      <c r="R127" s="1033">
        <v>9521</v>
      </c>
      <c r="S127" s="1031">
        <v>2694</v>
      </c>
      <c r="T127" s="1033">
        <v>8224</v>
      </c>
      <c r="U127" s="1031">
        <v>2433</v>
      </c>
    </row>
    <row r="128" spans="2:21" ht="12.75">
      <c r="B128" s="584" t="s">
        <v>768</v>
      </c>
      <c r="C128" s="585" t="s">
        <v>235</v>
      </c>
      <c r="D128" s="579">
        <v>1389</v>
      </c>
      <c r="E128" s="580">
        <v>598</v>
      </c>
      <c r="F128" s="579">
        <v>1122</v>
      </c>
      <c r="G128" s="580">
        <v>498</v>
      </c>
      <c r="H128" s="579">
        <v>1158</v>
      </c>
      <c r="I128" s="580">
        <v>491</v>
      </c>
      <c r="J128" s="579">
        <v>918</v>
      </c>
      <c r="K128" s="580">
        <v>420</v>
      </c>
      <c r="L128" s="579">
        <v>690</v>
      </c>
      <c r="M128" s="580">
        <v>303</v>
      </c>
      <c r="N128" s="1033">
        <v>647</v>
      </c>
      <c r="O128" s="1031">
        <v>349</v>
      </c>
      <c r="P128" s="1033">
        <v>670</v>
      </c>
      <c r="Q128" s="1031">
        <v>306</v>
      </c>
      <c r="R128" s="1033">
        <v>521</v>
      </c>
      <c r="S128" s="1031">
        <v>339</v>
      </c>
      <c r="T128" s="1033">
        <v>468</v>
      </c>
      <c r="U128" s="1031">
        <v>247</v>
      </c>
    </row>
    <row r="129" spans="2:21" ht="12.75">
      <c r="B129" s="584" t="s">
        <v>769</v>
      </c>
      <c r="C129" s="585" t="s">
        <v>1009</v>
      </c>
      <c r="D129" s="579">
        <v>134</v>
      </c>
      <c r="E129" s="580">
        <v>88</v>
      </c>
      <c r="F129" s="579">
        <v>146</v>
      </c>
      <c r="G129" s="580">
        <v>98</v>
      </c>
      <c r="H129" s="579">
        <v>153</v>
      </c>
      <c r="I129" s="580">
        <v>114</v>
      </c>
      <c r="J129" s="579">
        <v>150</v>
      </c>
      <c r="K129" s="580">
        <v>111</v>
      </c>
      <c r="L129" s="579">
        <v>174</v>
      </c>
      <c r="M129" s="580">
        <v>126</v>
      </c>
      <c r="N129" s="1033">
        <v>132</v>
      </c>
      <c r="O129" s="1031">
        <v>107</v>
      </c>
      <c r="P129" s="1033">
        <v>168</v>
      </c>
      <c r="Q129" s="1031">
        <v>115</v>
      </c>
      <c r="R129" s="1033">
        <v>111</v>
      </c>
      <c r="S129" s="1031">
        <v>86</v>
      </c>
      <c r="T129" s="1033">
        <v>136</v>
      </c>
      <c r="U129" s="1031">
        <v>94</v>
      </c>
    </row>
    <row r="130" spans="2:21" ht="12.75">
      <c r="B130" s="584" t="s">
        <v>770</v>
      </c>
      <c r="C130" s="585" t="s">
        <v>496</v>
      </c>
      <c r="D130" s="579">
        <v>167</v>
      </c>
      <c r="E130" s="580">
        <v>156</v>
      </c>
      <c r="F130" s="579">
        <v>147</v>
      </c>
      <c r="G130" s="580">
        <v>134</v>
      </c>
      <c r="H130" s="579">
        <v>79</v>
      </c>
      <c r="I130" s="580">
        <v>73</v>
      </c>
      <c r="J130" s="579">
        <v>57</v>
      </c>
      <c r="K130" s="580">
        <v>55</v>
      </c>
      <c r="L130" s="579">
        <v>45</v>
      </c>
      <c r="M130" s="580">
        <v>40</v>
      </c>
      <c r="N130" s="1033">
        <v>51</v>
      </c>
      <c r="O130" s="1031">
        <v>39</v>
      </c>
      <c r="P130" s="1033">
        <v>63</v>
      </c>
      <c r="Q130" s="1031">
        <v>54</v>
      </c>
      <c r="R130" s="1033">
        <v>59</v>
      </c>
      <c r="S130" s="1031">
        <v>54</v>
      </c>
      <c r="T130" s="1033">
        <v>61</v>
      </c>
      <c r="U130" s="1031">
        <v>55</v>
      </c>
    </row>
    <row r="131" spans="2:21" ht="12.75">
      <c r="B131" s="584" t="s">
        <v>771</v>
      </c>
      <c r="C131" s="585" t="s">
        <v>1010</v>
      </c>
      <c r="D131" s="579">
        <v>489</v>
      </c>
      <c r="E131" s="580">
        <v>488</v>
      </c>
      <c r="F131" s="579">
        <v>282</v>
      </c>
      <c r="G131" s="580">
        <v>277</v>
      </c>
      <c r="H131" s="579">
        <v>359</v>
      </c>
      <c r="I131" s="580">
        <v>358</v>
      </c>
      <c r="J131" s="579">
        <v>370</v>
      </c>
      <c r="K131" s="580">
        <v>365</v>
      </c>
      <c r="L131" s="579">
        <v>542</v>
      </c>
      <c r="M131" s="580">
        <v>534</v>
      </c>
      <c r="N131" s="1033">
        <v>444</v>
      </c>
      <c r="O131" s="1031">
        <v>447</v>
      </c>
      <c r="P131" s="1033">
        <v>478</v>
      </c>
      <c r="Q131" s="1031">
        <v>469</v>
      </c>
      <c r="R131" s="1033">
        <v>387</v>
      </c>
      <c r="S131" s="1031">
        <v>377</v>
      </c>
      <c r="T131" s="1033">
        <v>280</v>
      </c>
      <c r="U131" s="1031">
        <v>271</v>
      </c>
    </row>
    <row r="132" spans="2:21" ht="22.5">
      <c r="B132" s="584" t="s">
        <v>772</v>
      </c>
      <c r="C132" s="585" t="s">
        <v>1011</v>
      </c>
      <c r="D132" s="579">
        <v>233</v>
      </c>
      <c r="E132" s="580">
        <v>135</v>
      </c>
      <c r="F132" s="579">
        <v>247</v>
      </c>
      <c r="G132" s="580">
        <v>176</v>
      </c>
      <c r="H132" s="579">
        <v>199</v>
      </c>
      <c r="I132" s="580">
        <v>127</v>
      </c>
      <c r="J132" s="579">
        <v>206</v>
      </c>
      <c r="K132" s="580">
        <v>129</v>
      </c>
      <c r="L132" s="579">
        <v>196</v>
      </c>
      <c r="M132" s="580">
        <v>122</v>
      </c>
      <c r="N132" s="1033">
        <v>207</v>
      </c>
      <c r="O132" s="1031">
        <v>111</v>
      </c>
      <c r="P132" s="1033">
        <v>253</v>
      </c>
      <c r="Q132" s="1031">
        <v>135</v>
      </c>
      <c r="R132" s="1033">
        <v>141</v>
      </c>
      <c r="S132" s="1031">
        <v>109</v>
      </c>
      <c r="T132" s="1033">
        <v>151</v>
      </c>
      <c r="U132" s="1031">
        <v>114</v>
      </c>
    </row>
    <row r="133" spans="2:21" ht="12.75">
      <c r="B133" s="584" t="s">
        <v>773</v>
      </c>
      <c r="C133" s="585" t="s">
        <v>1012</v>
      </c>
      <c r="D133" s="579">
        <v>1214</v>
      </c>
      <c r="E133" s="580">
        <v>762</v>
      </c>
      <c r="F133" s="579">
        <v>1201</v>
      </c>
      <c r="G133" s="580">
        <v>738</v>
      </c>
      <c r="H133" s="579">
        <v>1281</v>
      </c>
      <c r="I133" s="580">
        <v>848</v>
      </c>
      <c r="J133" s="579">
        <v>1355</v>
      </c>
      <c r="K133" s="580">
        <v>922</v>
      </c>
      <c r="L133" s="579">
        <v>1313</v>
      </c>
      <c r="M133" s="580">
        <v>855</v>
      </c>
      <c r="N133" s="1033">
        <v>1323</v>
      </c>
      <c r="O133" s="1031">
        <v>826</v>
      </c>
      <c r="P133" s="1033">
        <v>1593</v>
      </c>
      <c r="Q133" s="1031">
        <v>951</v>
      </c>
      <c r="R133" s="1033">
        <v>1784</v>
      </c>
      <c r="S133" s="1031">
        <v>1151</v>
      </c>
      <c r="T133" s="1033">
        <v>2058</v>
      </c>
      <c r="U133" s="1031">
        <v>1254</v>
      </c>
    </row>
    <row r="134" spans="2:21" ht="12.75">
      <c r="B134" s="584" t="s">
        <v>774</v>
      </c>
      <c r="C134" s="585" t="s">
        <v>501</v>
      </c>
      <c r="D134" s="579">
        <v>1649</v>
      </c>
      <c r="E134" s="580">
        <v>1542</v>
      </c>
      <c r="F134" s="579">
        <v>1528</v>
      </c>
      <c r="G134" s="580">
        <v>1377</v>
      </c>
      <c r="H134" s="579">
        <v>2006</v>
      </c>
      <c r="I134" s="580">
        <v>1798</v>
      </c>
      <c r="J134" s="579">
        <v>2408</v>
      </c>
      <c r="K134" s="580">
        <v>2161</v>
      </c>
      <c r="L134" s="579">
        <v>1490</v>
      </c>
      <c r="M134" s="580">
        <v>1249</v>
      </c>
      <c r="N134" s="1033">
        <v>1677</v>
      </c>
      <c r="O134" s="1031">
        <v>1463</v>
      </c>
      <c r="P134" s="1033">
        <v>1496</v>
      </c>
      <c r="Q134" s="1031">
        <v>1274</v>
      </c>
      <c r="R134" s="1033">
        <v>1515</v>
      </c>
      <c r="S134" s="1031">
        <v>1227</v>
      </c>
      <c r="T134" s="1033">
        <v>1760</v>
      </c>
      <c r="U134" s="1031">
        <v>1481</v>
      </c>
    </row>
    <row r="135" spans="2:21" ht="12.75">
      <c r="B135" s="584" t="s">
        <v>897</v>
      </c>
      <c r="C135" s="585" t="s">
        <v>1013</v>
      </c>
      <c r="D135" s="579">
        <v>31</v>
      </c>
      <c r="E135" s="580">
        <v>31</v>
      </c>
      <c r="F135" s="579">
        <v>159</v>
      </c>
      <c r="G135" s="580">
        <v>161</v>
      </c>
      <c r="H135" s="579">
        <v>108</v>
      </c>
      <c r="I135" s="580">
        <v>110</v>
      </c>
      <c r="J135" s="579">
        <v>141</v>
      </c>
      <c r="K135" s="580">
        <v>143</v>
      </c>
      <c r="L135" s="579">
        <v>109</v>
      </c>
      <c r="M135" s="580">
        <v>108</v>
      </c>
      <c r="N135" s="1033">
        <v>48</v>
      </c>
      <c r="O135" s="1031">
        <v>48</v>
      </c>
      <c r="P135" s="1033">
        <v>36</v>
      </c>
      <c r="Q135" s="1031">
        <v>36</v>
      </c>
      <c r="R135" s="1033">
        <v>21</v>
      </c>
      <c r="S135" s="1031">
        <v>21</v>
      </c>
      <c r="T135" s="1033">
        <v>4</v>
      </c>
      <c r="U135" s="1031">
        <v>4</v>
      </c>
    </row>
    <row r="136" spans="2:21" ht="12.75">
      <c r="B136" s="584" t="s">
        <v>775</v>
      </c>
      <c r="C136" s="585" t="s">
        <v>1014</v>
      </c>
      <c r="D136" s="579">
        <v>3</v>
      </c>
      <c r="E136" s="580">
        <v>3</v>
      </c>
      <c r="F136" s="579">
        <v>10</v>
      </c>
      <c r="G136" s="580">
        <v>10</v>
      </c>
      <c r="H136" s="579">
        <v>4</v>
      </c>
      <c r="I136" s="580">
        <v>4</v>
      </c>
      <c r="J136" s="579">
        <v>102</v>
      </c>
      <c r="K136" s="580">
        <v>101</v>
      </c>
      <c r="L136" s="579">
        <v>11</v>
      </c>
      <c r="M136" s="580">
        <v>12</v>
      </c>
      <c r="N136" s="1033">
        <v>2</v>
      </c>
      <c r="O136" s="1031">
        <v>2</v>
      </c>
      <c r="P136" s="1033">
        <v>2</v>
      </c>
      <c r="Q136" s="1031">
        <v>2</v>
      </c>
      <c r="R136" s="1033">
        <v>21</v>
      </c>
      <c r="S136" s="1031">
        <v>21</v>
      </c>
      <c r="T136" s="1033">
        <v>14</v>
      </c>
      <c r="U136" s="1031">
        <v>14</v>
      </c>
    </row>
    <row r="137" spans="2:21" ht="12.75">
      <c r="B137" s="584" t="s">
        <v>101</v>
      </c>
      <c r="C137" s="585" t="s">
        <v>1015</v>
      </c>
      <c r="D137" s="579">
        <v>15</v>
      </c>
      <c r="E137" s="580">
        <v>14</v>
      </c>
      <c r="F137" s="579">
        <v>16</v>
      </c>
      <c r="G137" s="580">
        <v>16</v>
      </c>
      <c r="H137" s="579">
        <v>16</v>
      </c>
      <c r="I137" s="580">
        <v>16</v>
      </c>
      <c r="J137" s="579">
        <v>13</v>
      </c>
      <c r="K137" s="580">
        <v>12</v>
      </c>
      <c r="L137" s="579">
        <v>9</v>
      </c>
      <c r="M137" s="580">
        <v>9</v>
      </c>
      <c r="N137" s="1033">
        <v>81</v>
      </c>
      <c r="O137" s="1031">
        <v>79</v>
      </c>
      <c r="P137" s="1033">
        <v>4</v>
      </c>
      <c r="Q137" s="1031">
        <v>4</v>
      </c>
      <c r="R137" s="1033">
        <v>6</v>
      </c>
      <c r="S137" s="1031">
        <v>6</v>
      </c>
      <c r="T137" s="1033">
        <v>0</v>
      </c>
      <c r="U137" s="1031">
        <v>0</v>
      </c>
    </row>
    <row r="138" spans="2:21" ht="12.75">
      <c r="B138" s="584" t="s">
        <v>776</v>
      </c>
      <c r="C138" s="585" t="s">
        <v>1016</v>
      </c>
      <c r="D138" s="579">
        <v>23</v>
      </c>
      <c r="E138" s="580">
        <v>23</v>
      </c>
      <c r="F138" s="579">
        <v>7</v>
      </c>
      <c r="G138" s="580">
        <v>7</v>
      </c>
      <c r="H138" s="579">
        <v>5</v>
      </c>
      <c r="I138" s="580">
        <v>5</v>
      </c>
      <c r="J138" s="579">
        <v>3</v>
      </c>
      <c r="K138" s="580">
        <v>3</v>
      </c>
      <c r="L138" s="579">
        <v>8</v>
      </c>
      <c r="M138" s="580">
        <v>8</v>
      </c>
      <c r="N138" s="1033">
        <v>6</v>
      </c>
      <c r="O138" s="1031">
        <v>6</v>
      </c>
      <c r="P138" s="1033">
        <v>9</v>
      </c>
      <c r="Q138" s="1031">
        <v>9</v>
      </c>
      <c r="R138" s="1033">
        <v>2</v>
      </c>
      <c r="S138" s="1031">
        <v>2</v>
      </c>
      <c r="T138" s="1033">
        <v>11</v>
      </c>
      <c r="U138" s="1031">
        <v>10</v>
      </c>
    </row>
    <row r="139" spans="2:21" ht="12.75">
      <c r="B139" s="584" t="s">
        <v>898</v>
      </c>
      <c r="C139" s="585" t="s">
        <v>1017</v>
      </c>
      <c r="D139" s="579">
        <v>24</v>
      </c>
      <c r="E139" s="580">
        <v>24</v>
      </c>
      <c r="F139" s="579">
        <v>27</v>
      </c>
      <c r="G139" s="580">
        <v>27</v>
      </c>
      <c r="H139" s="579">
        <v>25</v>
      </c>
      <c r="I139" s="580">
        <v>25</v>
      </c>
      <c r="J139" s="579">
        <v>11</v>
      </c>
      <c r="K139" s="580">
        <v>12</v>
      </c>
      <c r="L139" s="579">
        <v>17</v>
      </c>
      <c r="M139" s="580">
        <v>17</v>
      </c>
      <c r="N139" s="1033">
        <v>11</v>
      </c>
      <c r="O139" s="1031">
        <v>11</v>
      </c>
      <c r="P139" s="1033">
        <v>15</v>
      </c>
      <c r="Q139" s="1031">
        <v>15</v>
      </c>
      <c r="R139" s="1033">
        <v>11</v>
      </c>
      <c r="S139" s="1031">
        <v>12</v>
      </c>
      <c r="T139" s="1033">
        <v>17</v>
      </c>
      <c r="U139" s="1031">
        <v>17</v>
      </c>
    </row>
    <row r="140" spans="2:21" ht="12.75">
      <c r="B140" s="584" t="s">
        <v>777</v>
      </c>
      <c r="C140" s="585" t="s">
        <v>1018</v>
      </c>
      <c r="D140" s="579">
        <v>38</v>
      </c>
      <c r="E140" s="580">
        <v>38</v>
      </c>
      <c r="F140" s="579">
        <v>16</v>
      </c>
      <c r="G140" s="580">
        <v>17</v>
      </c>
      <c r="H140" s="579">
        <v>17</v>
      </c>
      <c r="I140" s="580">
        <v>17</v>
      </c>
      <c r="J140" s="579">
        <v>63</v>
      </c>
      <c r="K140" s="580">
        <v>63</v>
      </c>
      <c r="L140" s="579">
        <v>7</v>
      </c>
      <c r="M140" s="580">
        <v>7</v>
      </c>
      <c r="N140" s="1033">
        <v>3</v>
      </c>
      <c r="O140" s="1031">
        <v>3</v>
      </c>
      <c r="P140" s="1033">
        <v>19</v>
      </c>
      <c r="Q140" s="1031">
        <v>19</v>
      </c>
      <c r="R140" s="1033">
        <v>11</v>
      </c>
      <c r="S140" s="1031">
        <v>11</v>
      </c>
      <c r="T140" s="1033">
        <v>8</v>
      </c>
      <c r="U140" s="1031">
        <v>8</v>
      </c>
    </row>
    <row r="141" spans="2:21" ht="12.75">
      <c r="B141" s="584" t="s">
        <v>778</v>
      </c>
      <c r="C141" s="362" t="s">
        <v>1019</v>
      </c>
      <c r="D141" s="579">
        <v>172</v>
      </c>
      <c r="E141" s="580">
        <v>163</v>
      </c>
      <c r="F141" s="579">
        <v>181</v>
      </c>
      <c r="G141" s="580">
        <v>173</v>
      </c>
      <c r="H141" s="579">
        <v>162</v>
      </c>
      <c r="I141" s="580">
        <v>163</v>
      </c>
      <c r="J141" s="579">
        <v>164</v>
      </c>
      <c r="K141" s="580">
        <v>147</v>
      </c>
      <c r="L141" s="579">
        <v>215</v>
      </c>
      <c r="M141" s="580">
        <v>195</v>
      </c>
      <c r="N141" s="1033">
        <v>181</v>
      </c>
      <c r="O141" s="1031">
        <v>164</v>
      </c>
      <c r="P141" s="1033">
        <v>206</v>
      </c>
      <c r="Q141" s="1031">
        <v>192</v>
      </c>
      <c r="R141" s="1033">
        <v>250</v>
      </c>
      <c r="S141" s="1031">
        <v>230</v>
      </c>
      <c r="T141" s="1033">
        <v>187</v>
      </c>
      <c r="U141" s="1031">
        <v>170</v>
      </c>
    </row>
    <row r="142" spans="2:21" ht="12.75">
      <c r="B142" s="584" t="s">
        <v>779</v>
      </c>
      <c r="C142" s="362" t="s">
        <v>1020</v>
      </c>
      <c r="D142" s="579">
        <v>365</v>
      </c>
      <c r="E142" s="580">
        <v>365</v>
      </c>
      <c r="F142" s="579">
        <v>271</v>
      </c>
      <c r="G142" s="580">
        <v>275</v>
      </c>
      <c r="H142" s="579">
        <v>250</v>
      </c>
      <c r="I142" s="580">
        <v>253</v>
      </c>
      <c r="J142" s="579">
        <v>132</v>
      </c>
      <c r="K142" s="580">
        <v>133</v>
      </c>
      <c r="L142" s="579">
        <v>111</v>
      </c>
      <c r="M142" s="580">
        <v>113</v>
      </c>
      <c r="N142" s="1033">
        <v>88</v>
      </c>
      <c r="O142" s="1031">
        <v>89</v>
      </c>
      <c r="P142" s="1033">
        <v>86</v>
      </c>
      <c r="Q142" s="1031">
        <v>86</v>
      </c>
      <c r="R142" s="1033">
        <v>112</v>
      </c>
      <c r="S142" s="1031">
        <v>113</v>
      </c>
      <c r="T142" s="1033">
        <v>74</v>
      </c>
      <c r="U142" s="1031">
        <v>81</v>
      </c>
    </row>
    <row r="143" spans="2:21" s="1210" customFormat="1" ht="22.5" customHeight="1" thickBot="1">
      <c r="B143" s="597" t="s">
        <v>1190</v>
      </c>
      <c r="C143" s="1212" t="s">
        <v>1201</v>
      </c>
      <c r="D143" s="1206"/>
      <c r="E143" s="1207"/>
      <c r="F143" s="1206"/>
      <c r="G143" s="1207"/>
      <c r="H143" s="1206"/>
      <c r="I143" s="1207"/>
      <c r="J143" s="1206"/>
      <c r="K143" s="1207"/>
      <c r="L143" s="1206"/>
      <c r="M143" s="1207"/>
      <c r="N143" s="1208"/>
      <c r="O143" s="1209"/>
      <c r="P143" s="1208"/>
      <c r="Q143" s="1209"/>
      <c r="R143" s="1208"/>
      <c r="S143" s="1209"/>
      <c r="T143" s="1041">
        <v>6</v>
      </c>
      <c r="U143" s="1029">
        <v>5</v>
      </c>
    </row>
    <row r="144" spans="2:21" ht="13.5" thickBot="1">
      <c r="B144" s="356" t="s">
        <v>899</v>
      </c>
      <c r="C144" s="358"/>
      <c r="D144" s="574">
        <v>1694</v>
      </c>
      <c r="E144" s="573">
        <v>1690</v>
      </c>
      <c r="F144" s="574">
        <v>1634</v>
      </c>
      <c r="G144" s="573">
        <v>1629</v>
      </c>
      <c r="H144" s="574">
        <v>1479</v>
      </c>
      <c r="I144" s="573">
        <v>1474</v>
      </c>
      <c r="J144" s="574">
        <v>1856</v>
      </c>
      <c r="K144" s="573">
        <v>1862</v>
      </c>
      <c r="L144" s="594">
        <f>SUM(L145:L163)</f>
        <v>1480</v>
      </c>
      <c r="M144" s="573">
        <f>SUM(M145:M163)</f>
        <v>1477</v>
      </c>
      <c r="N144" s="1026">
        <f>SUM(N145:N163)</f>
        <v>1807</v>
      </c>
      <c r="O144" s="1027">
        <f>SUM(O145:O163)</f>
        <v>1805</v>
      </c>
      <c r="P144" s="1026">
        <v>1867</v>
      </c>
      <c r="Q144" s="1027">
        <v>1871</v>
      </c>
      <c r="R144" s="1026">
        <v>2268</v>
      </c>
      <c r="S144" s="1027">
        <v>2265</v>
      </c>
      <c r="T144" s="1026">
        <v>2377</v>
      </c>
      <c r="U144" s="1027">
        <v>2407</v>
      </c>
    </row>
    <row r="145" spans="2:21" ht="12.75">
      <c r="B145" s="608" t="s">
        <v>781</v>
      </c>
      <c r="C145" s="362" t="s">
        <v>1021</v>
      </c>
      <c r="D145" s="559">
        <v>213</v>
      </c>
      <c r="E145" s="560">
        <v>213</v>
      </c>
      <c r="F145" s="559">
        <v>374</v>
      </c>
      <c r="G145" s="560">
        <v>374</v>
      </c>
      <c r="H145" s="559">
        <v>393</v>
      </c>
      <c r="I145" s="560">
        <v>392</v>
      </c>
      <c r="J145" s="559">
        <v>355</v>
      </c>
      <c r="K145" s="560">
        <v>357</v>
      </c>
      <c r="L145" s="559">
        <v>418</v>
      </c>
      <c r="M145" s="560">
        <v>418</v>
      </c>
      <c r="N145" s="1030">
        <v>480</v>
      </c>
      <c r="O145" s="1032">
        <v>481</v>
      </c>
      <c r="P145" s="1030">
        <v>401</v>
      </c>
      <c r="Q145" s="1032">
        <v>404</v>
      </c>
      <c r="R145" s="1030">
        <v>650</v>
      </c>
      <c r="S145" s="1032">
        <v>653</v>
      </c>
      <c r="T145" s="1030">
        <v>923</v>
      </c>
      <c r="U145" s="1032">
        <v>925</v>
      </c>
    </row>
    <row r="146" spans="2:21" ht="12.75">
      <c r="B146" s="609" t="s">
        <v>782</v>
      </c>
      <c r="C146" s="585" t="s">
        <v>1022</v>
      </c>
      <c r="D146" s="579">
        <v>408</v>
      </c>
      <c r="E146" s="580">
        <v>407</v>
      </c>
      <c r="F146" s="579">
        <v>338</v>
      </c>
      <c r="G146" s="580">
        <v>338</v>
      </c>
      <c r="H146" s="579">
        <v>239</v>
      </c>
      <c r="I146" s="580">
        <v>239</v>
      </c>
      <c r="J146" s="579">
        <v>262</v>
      </c>
      <c r="K146" s="580">
        <v>263</v>
      </c>
      <c r="L146" s="579">
        <v>170</v>
      </c>
      <c r="M146" s="580">
        <v>171</v>
      </c>
      <c r="N146" s="1033">
        <v>263</v>
      </c>
      <c r="O146" s="1031">
        <v>259</v>
      </c>
      <c r="P146" s="1033">
        <v>276</v>
      </c>
      <c r="Q146" s="1031">
        <v>275</v>
      </c>
      <c r="R146" s="1033">
        <v>243</v>
      </c>
      <c r="S146" s="1031">
        <v>236</v>
      </c>
      <c r="T146" s="1033">
        <v>216</v>
      </c>
      <c r="U146" s="1031">
        <v>213</v>
      </c>
    </row>
    <row r="147" spans="2:21" ht="22.5">
      <c r="B147" s="609" t="s">
        <v>783</v>
      </c>
      <c r="C147" s="362" t="s">
        <v>1023</v>
      </c>
      <c r="D147" s="579">
        <v>82</v>
      </c>
      <c r="E147" s="580">
        <v>82</v>
      </c>
      <c r="F147" s="579">
        <v>84</v>
      </c>
      <c r="G147" s="580">
        <v>84</v>
      </c>
      <c r="H147" s="579">
        <v>67</v>
      </c>
      <c r="I147" s="580">
        <v>67</v>
      </c>
      <c r="J147" s="579">
        <v>85</v>
      </c>
      <c r="K147" s="580">
        <v>85</v>
      </c>
      <c r="L147" s="579">
        <v>82</v>
      </c>
      <c r="M147" s="580">
        <v>82</v>
      </c>
      <c r="N147" s="1033">
        <v>107</v>
      </c>
      <c r="O147" s="1031">
        <v>107</v>
      </c>
      <c r="P147" s="1033">
        <v>97</v>
      </c>
      <c r="Q147" s="1031">
        <v>98</v>
      </c>
      <c r="R147" s="1033">
        <v>129</v>
      </c>
      <c r="S147" s="1031">
        <v>129</v>
      </c>
      <c r="T147" s="1033">
        <v>194</v>
      </c>
      <c r="U147" s="1031">
        <v>203</v>
      </c>
    </row>
    <row r="148" spans="2:21" ht="22.5">
      <c r="B148" s="609" t="s">
        <v>117</v>
      </c>
      <c r="C148" s="362" t="s">
        <v>1024</v>
      </c>
      <c r="D148" s="579">
        <v>6</v>
      </c>
      <c r="E148" s="580">
        <v>6</v>
      </c>
      <c r="F148" s="579">
        <v>15</v>
      </c>
      <c r="G148" s="580">
        <v>15</v>
      </c>
      <c r="H148" s="579">
        <v>9</v>
      </c>
      <c r="I148" s="580">
        <v>9</v>
      </c>
      <c r="J148" s="579">
        <v>39</v>
      </c>
      <c r="K148" s="580">
        <v>39</v>
      </c>
      <c r="L148" s="579">
        <v>21</v>
      </c>
      <c r="M148" s="580">
        <v>21</v>
      </c>
      <c r="N148" s="1033">
        <v>14</v>
      </c>
      <c r="O148" s="1031">
        <v>14</v>
      </c>
      <c r="P148" s="1033">
        <v>10</v>
      </c>
      <c r="Q148" s="1031">
        <v>10</v>
      </c>
      <c r="R148" s="1033">
        <v>26</v>
      </c>
      <c r="S148" s="1031">
        <v>26</v>
      </c>
      <c r="T148" s="1033">
        <v>23</v>
      </c>
      <c r="U148" s="1031">
        <v>24</v>
      </c>
    </row>
    <row r="149" spans="2:21" ht="12.75">
      <c r="B149" s="609" t="s">
        <v>784</v>
      </c>
      <c r="C149" s="362" t="s">
        <v>1025</v>
      </c>
      <c r="D149" s="579">
        <v>18</v>
      </c>
      <c r="E149" s="580">
        <v>18</v>
      </c>
      <c r="F149" s="579">
        <v>35</v>
      </c>
      <c r="G149" s="580">
        <v>35</v>
      </c>
      <c r="H149" s="579">
        <v>19</v>
      </c>
      <c r="I149" s="580">
        <v>19</v>
      </c>
      <c r="J149" s="579">
        <v>92</v>
      </c>
      <c r="K149" s="580">
        <v>92</v>
      </c>
      <c r="L149" s="579">
        <v>167</v>
      </c>
      <c r="M149" s="580">
        <v>167</v>
      </c>
      <c r="N149" s="1033">
        <v>81</v>
      </c>
      <c r="O149" s="1031">
        <v>81</v>
      </c>
      <c r="P149" s="1033">
        <v>8</v>
      </c>
      <c r="Q149" s="1031">
        <v>8</v>
      </c>
      <c r="R149" s="1033">
        <v>10</v>
      </c>
      <c r="S149" s="1031">
        <v>10</v>
      </c>
      <c r="T149" s="1033">
        <v>17</v>
      </c>
      <c r="U149" s="1031">
        <v>17</v>
      </c>
    </row>
    <row r="150" spans="2:21" ht="22.5">
      <c r="B150" s="609" t="s">
        <v>900</v>
      </c>
      <c r="C150" s="362" t="s">
        <v>1153</v>
      </c>
      <c r="D150" s="579"/>
      <c r="E150" s="580"/>
      <c r="F150" s="579"/>
      <c r="G150" s="580"/>
      <c r="H150" s="579"/>
      <c r="I150" s="580"/>
      <c r="J150" s="579"/>
      <c r="K150" s="580"/>
      <c r="L150" s="579">
        <v>1</v>
      </c>
      <c r="M150" s="580"/>
      <c r="N150" s="1033"/>
      <c r="O150" s="1031"/>
      <c r="P150" s="1033">
        <v>0</v>
      </c>
      <c r="Q150" s="1031">
        <v>0</v>
      </c>
      <c r="R150" s="1033">
        <v>0</v>
      </c>
      <c r="S150" s="1031">
        <v>0</v>
      </c>
      <c r="T150" s="1033">
        <v>0</v>
      </c>
      <c r="U150" s="1031">
        <v>0</v>
      </c>
    </row>
    <row r="151" spans="2:21" ht="12.75">
      <c r="B151" s="609" t="s">
        <v>785</v>
      </c>
      <c r="C151" s="362" t="s">
        <v>1026</v>
      </c>
      <c r="D151" s="579">
        <v>1</v>
      </c>
      <c r="E151" s="580">
        <v>1</v>
      </c>
      <c r="F151" s="579">
        <v>2</v>
      </c>
      <c r="G151" s="580">
        <v>2</v>
      </c>
      <c r="H151" s="579"/>
      <c r="I151" s="580"/>
      <c r="J151" s="579">
        <v>1</v>
      </c>
      <c r="K151" s="580">
        <v>1</v>
      </c>
      <c r="L151" s="579">
        <v>11</v>
      </c>
      <c r="M151" s="580">
        <v>11</v>
      </c>
      <c r="N151" s="1033"/>
      <c r="O151" s="1031"/>
      <c r="P151" s="1033">
        <v>131</v>
      </c>
      <c r="Q151" s="1031">
        <v>131</v>
      </c>
      <c r="R151" s="1033">
        <v>0</v>
      </c>
      <c r="S151" s="1031">
        <v>0</v>
      </c>
      <c r="T151" s="1033">
        <v>15</v>
      </c>
      <c r="U151" s="1031">
        <v>15</v>
      </c>
    </row>
    <row r="152" spans="2:21" ht="12.75">
      <c r="B152" s="609" t="s">
        <v>901</v>
      </c>
      <c r="C152" s="362" t="s">
        <v>1027</v>
      </c>
      <c r="D152" s="579">
        <v>1</v>
      </c>
      <c r="E152" s="580">
        <v>1</v>
      </c>
      <c r="F152" s="579"/>
      <c r="G152" s="580"/>
      <c r="H152" s="579"/>
      <c r="I152" s="580"/>
      <c r="J152" s="579">
        <v>1</v>
      </c>
      <c r="K152" s="580">
        <v>1</v>
      </c>
      <c r="L152" s="579"/>
      <c r="M152" s="580"/>
      <c r="N152" s="1033"/>
      <c r="O152" s="1031"/>
      <c r="P152" s="1033">
        <v>131</v>
      </c>
      <c r="Q152" s="1031">
        <v>131</v>
      </c>
      <c r="R152" s="1033">
        <v>0</v>
      </c>
      <c r="S152" s="1031">
        <v>0</v>
      </c>
      <c r="T152" s="1033">
        <v>14</v>
      </c>
      <c r="U152" s="1031">
        <v>14</v>
      </c>
    </row>
    <row r="153" spans="2:21" ht="12.75">
      <c r="B153" s="609" t="s">
        <v>787</v>
      </c>
      <c r="C153" s="362" t="s">
        <v>1028</v>
      </c>
      <c r="D153" s="579"/>
      <c r="E153" s="580"/>
      <c r="F153" s="579"/>
      <c r="G153" s="580"/>
      <c r="H153" s="579">
        <v>3</v>
      </c>
      <c r="I153" s="580">
        <v>3</v>
      </c>
      <c r="J153" s="579">
        <v>25</v>
      </c>
      <c r="K153" s="580">
        <v>25</v>
      </c>
      <c r="L153" s="579"/>
      <c r="M153" s="580"/>
      <c r="N153" s="1033">
        <v>1</v>
      </c>
      <c r="O153" s="1031">
        <v>1</v>
      </c>
      <c r="P153" s="1033">
        <v>1</v>
      </c>
      <c r="Q153" s="1031">
        <v>1</v>
      </c>
      <c r="R153" s="1033">
        <v>0</v>
      </c>
      <c r="S153" s="1031">
        <v>0</v>
      </c>
      <c r="T153" s="1033">
        <v>0</v>
      </c>
      <c r="U153" s="1031">
        <v>0</v>
      </c>
    </row>
    <row r="154" spans="2:35" s="549" customFormat="1" ht="12.75">
      <c r="B154" s="609" t="s">
        <v>788</v>
      </c>
      <c r="C154" s="362" t="s">
        <v>1029</v>
      </c>
      <c r="D154" s="579"/>
      <c r="E154" s="580"/>
      <c r="F154" s="579">
        <v>1</v>
      </c>
      <c r="G154" s="580">
        <v>1</v>
      </c>
      <c r="H154" s="579"/>
      <c r="I154" s="580"/>
      <c r="J154" s="579"/>
      <c r="K154" s="580"/>
      <c r="L154" s="579">
        <v>1</v>
      </c>
      <c r="M154" s="580">
        <v>1</v>
      </c>
      <c r="N154" s="1033"/>
      <c r="O154" s="1031"/>
      <c r="P154" s="1033"/>
      <c r="Q154" s="1031"/>
      <c r="R154" s="1033">
        <v>0</v>
      </c>
      <c r="S154" s="1031">
        <v>0</v>
      </c>
      <c r="T154" s="1033">
        <v>1</v>
      </c>
      <c r="U154" s="1031">
        <v>1</v>
      </c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21" ht="12.75">
      <c r="B155" s="609" t="s">
        <v>902</v>
      </c>
      <c r="C155" s="362" t="s">
        <v>1030</v>
      </c>
      <c r="D155" s="579">
        <v>139</v>
      </c>
      <c r="E155" s="580">
        <v>140</v>
      </c>
      <c r="F155" s="579">
        <v>165</v>
      </c>
      <c r="G155" s="580">
        <v>166</v>
      </c>
      <c r="H155" s="579">
        <v>141</v>
      </c>
      <c r="I155" s="580">
        <v>141</v>
      </c>
      <c r="J155" s="579">
        <v>404</v>
      </c>
      <c r="K155" s="580">
        <v>409</v>
      </c>
      <c r="L155" s="579">
        <v>148</v>
      </c>
      <c r="M155" s="580">
        <v>148</v>
      </c>
      <c r="N155" s="1033">
        <v>292</v>
      </c>
      <c r="O155" s="1031">
        <v>293</v>
      </c>
      <c r="P155" s="1033">
        <v>531</v>
      </c>
      <c r="Q155" s="1031">
        <v>533</v>
      </c>
      <c r="R155" s="1033">
        <v>604</v>
      </c>
      <c r="S155" s="1031">
        <v>604</v>
      </c>
      <c r="T155" s="1033">
        <v>241</v>
      </c>
      <c r="U155" s="1031">
        <v>261</v>
      </c>
    </row>
    <row r="156" spans="2:21" ht="12.75">
      <c r="B156" s="609" t="s">
        <v>789</v>
      </c>
      <c r="C156" s="362" t="s">
        <v>1031</v>
      </c>
      <c r="D156" s="579">
        <v>131</v>
      </c>
      <c r="E156" s="580">
        <v>124</v>
      </c>
      <c r="F156" s="579">
        <v>101</v>
      </c>
      <c r="G156" s="580">
        <v>99</v>
      </c>
      <c r="H156" s="579">
        <v>147</v>
      </c>
      <c r="I156" s="580">
        <v>140</v>
      </c>
      <c r="J156" s="579">
        <v>89</v>
      </c>
      <c r="K156" s="580">
        <v>87</v>
      </c>
      <c r="L156" s="579">
        <v>50</v>
      </c>
      <c r="M156" s="580">
        <v>48</v>
      </c>
      <c r="N156" s="1033">
        <v>61</v>
      </c>
      <c r="O156" s="1031">
        <v>59</v>
      </c>
      <c r="P156" s="1033">
        <v>25</v>
      </c>
      <c r="Q156" s="1031">
        <v>25</v>
      </c>
      <c r="R156" s="1033">
        <v>41</v>
      </c>
      <c r="S156" s="1031">
        <v>41</v>
      </c>
      <c r="T156" s="1033">
        <v>128</v>
      </c>
      <c r="U156" s="1031">
        <v>128</v>
      </c>
    </row>
    <row r="157" spans="2:21" ht="12.75">
      <c r="B157" s="609" t="s">
        <v>790</v>
      </c>
      <c r="C157" s="362" t="s">
        <v>1032</v>
      </c>
      <c r="D157" s="579">
        <v>2</v>
      </c>
      <c r="E157" s="580">
        <v>2</v>
      </c>
      <c r="F157" s="579">
        <v>15</v>
      </c>
      <c r="G157" s="580">
        <v>15</v>
      </c>
      <c r="H157" s="579">
        <v>3</v>
      </c>
      <c r="I157" s="580">
        <v>3</v>
      </c>
      <c r="J157" s="579">
        <v>17</v>
      </c>
      <c r="K157" s="580">
        <v>17</v>
      </c>
      <c r="L157" s="579">
        <v>19</v>
      </c>
      <c r="M157" s="580">
        <v>19</v>
      </c>
      <c r="N157" s="1033">
        <v>19</v>
      </c>
      <c r="O157" s="1031">
        <v>19</v>
      </c>
      <c r="P157" s="1033">
        <v>7</v>
      </c>
      <c r="Q157" s="1031">
        <v>7</v>
      </c>
      <c r="R157" s="1033">
        <v>23</v>
      </c>
      <c r="S157" s="1031">
        <v>23</v>
      </c>
      <c r="T157" s="1033">
        <v>25</v>
      </c>
      <c r="U157" s="1031">
        <v>25</v>
      </c>
    </row>
    <row r="158" spans="2:21" ht="12.75">
      <c r="B158" s="609" t="s">
        <v>791</v>
      </c>
      <c r="C158" s="362" t="s">
        <v>1033</v>
      </c>
      <c r="D158" s="579"/>
      <c r="E158" s="580"/>
      <c r="F158" s="579"/>
      <c r="G158" s="580"/>
      <c r="H158" s="579">
        <v>1</v>
      </c>
      <c r="I158" s="580">
        <v>1</v>
      </c>
      <c r="J158" s="579">
        <v>1</v>
      </c>
      <c r="K158" s="580">
        <v>1</v>
      </c>
      <c r="L158" s="579"/>
      <c r="M158" s="580"/>
      <c r="N158" s="1033"/>
      <c r="O158" s="1031"/>
      <c r="P158" s="1033"/>
      <c r="Q158" s="1031"/>
      <c r="R158" s="1033">
        <v>0</v>
      </c>
      <c r="S158" s="1031">
        <v>0</v>
      </c>
      <c r="T158" s="1033">
        <v>0</v>
      </c>
      <c r="U158" s="1031">
        <v>0</v>
      </c>
    </row>
    <row r="159" spans="2:21" ht="18.75" customHeight="1">
      <c r="B159" s="609" t="s">
        <v>793</v>
      </c>
      <c r="C159" s="362" t="s">
        <v>1034</v>
      </c>
      <c r="D159" s="579">
        <v>3</v>
      </c>
      <c r="E159" s="580">
        <v>3</v>
      </c>
      <c r="F159" s="579">
        <v>17</v>
      </c>
      <c r="G159" s="580">
        <v>14</v>
      </c>
      <c r="H159" s="579">
        <v>20</v>
      </c>
      <c r="I159" s="580">
        <v>20</v>
      </c>
      <c r="J159" s="579">
        <v>25</v>
      </c>
      <c r="K159" s="580">
        <v>24</v>
      </c>
      <c r="L159" s="579">
        <v>27</v>
      </c>
      <c r="M159" s="580">
        <v>27</v>
      </c>
      <c r="N159" s="1033">
        <v>3</v>
      </c>
      <c r="O159" s="1031">
        <v>3</v>
      </c>
      <c r="P159" s="1033">
        <v>3</v>
      </c>
      <c r="Q159" s="1031">
        <v>3</v>
      </c>
      <c r="R159" s="1033">
        <v>19</v>
      </c>
      <c r="S159" s="1031">
        <v>19</v>
      </c>
      <c r="T159" s="1033">
        <v>2</v>
      </c>
      <c r="U159" s="1031">
        <v>2</v>
      </c>
    </row>
    <row r="160" spans="2:21" ht="22.5">
      <c r="B160" s="609" t="s">
        <v>102</v>
      </c>
      <c r="C160" s="362" t="s">
        <v>1035</v>
      </c>
      <c r="D160" s="579">
        <v>1</v>
      </c>
      <c r="E160" s="580">
        <v>1</v>
      </c>
      <c r="F160" s="579"/>
      <c r="G160" s="580"/>
      <c r="H160" s="579">
        <v>1</v>
      </c>
      <c r="I160" s="580">
        <v>1</v>
      </c>
      <c r="J160" s="579"/>
      <c r="K160" s="580"/>
      <c r="L160" s="579"/>
      <c r="M160" s="580"/>
      <c r="N160" s="1033">
        <v>1</v>
      </c>
      <c r="O160" s="1031">
        <v>1</v>
      </c>
      <c r="P160" s="1033">
        <v>1</v>
      </c>
      <c r="Q160" s="1031">
        <v>1</v>
      </c>
      <c r="R160" s="1033">
        <v>1</v>
      </c>
      <c r="S160" s="1031">
        <v>1</v>
      </c>
      <c r="T160" s="1033">
        <v>0</v>
      </c>
      <c r="U160" s="1031">
        <v>0</v>
      </c>
    </row>
    <row r="161" spans="2:21" ht="12.75">
      <c r="B161" s="609" t="s">
        <v>795</v>
      </c>
      <c r="C161" s="585" t="s">
        <v>1154</v>
      </c>
      <c r="D161" s="579">
        <v>1</v>
      </c>
      <c r="E161" s="580">
        <v>1</v>
      </c>
      <c r="F161" s="579">
        <v>5</v>
      </c>
      <c r="G161" s="580">
        <v>4</v>
      </c>
      <c r="H161" s="579">
        <v>2</v>
      </c>
      <c r="I161" s="580">
        <v>2</v>
      </c>
      <c r="J161" s="579">
        <v>3</v>
      </c>
      <c r="K161" s="580">
        <v>3</v>
      </c>
      <c r="L161" s="579">
        <v>2</v>
      </c>
      <c r="M161" s="580">
        <v>2</v>
      </c>
      <c r="N161" s="1033">
        <v>2</v>
      </c>
      <c r="O161" s="1031">
        <v>2</v>
      </c>
      <c r="P161" s="1033"/>
      <c r="Q161" s="1031"/>
      <c r="R161" s="1033">
        <v>1</v>
      </c>
      <c r="S161" s="1031">
        <v>1</v>
      </c>
      <c r="T161" s="1033">
        <v>0</v>
      </c>
      <c r="U161" s="1031">
        <v>0</v>
      </c>
    </row>
    <row r="162" spans="2:21" ht="12.75">
      <c r="B162" s="609" t="s">
        <v>796</v>
      </c>
      <c r="C162" s="362" t="s">
        <v>1036</v>
      </c>
      <c r="D162" s="579">
        <v>685</v>
      </c>
      <c r="E162" s="580">
        <v>688</v>
      </c>
      <c r="F162" s="579">
        <v>453</v>
      </c>
      <c r="G162" s="580">
        <v>453</v>
      </c>
      <c r="H162" s="579">
        <v>401</v>
      </c>
      <c r="I162" s="580">
        <v>403</v>
      </c>
      <c r="J162" s="579">
        <v>399</v>
      </c>
      <c r="K162" s="580">
        <v>400</v>
      </c>
      <c r="L162" s="579">
        <v>357</v>
      </c>
      <c r="M162" s="580">
        <v>356</v>
      </c>
      <c r="N162" s="1033">
        <v>430</v>
      </c>
      <c r="O162" s="1031">
        <v>432</v>
      </c>
      <c r="P162" s="1033">
        <v>204</v>
      </c>
      <c r="Q162" s="1031">
        <v>203</v>
      </c>
      <c r="R162" s="1033">
        <v>500</v>
      </c>
      <c r="S162" s="1031">
        <v>498</v>
      </c>
      <c r="T162" s="1033">
        <v>526</v>
      </c>
      <c r="U162" s="1031">
        <v>527</v>
      </c>
    </row>
    <row r="163" spans="2:21" ht="13.5" thickBot="1">
      <c r="B163" s="609" t="s">
        <v>797</v>
      </c>
      <c r="C163" s="585" t="s">
        <v>1037</v>
      </c>
      <c r="D163" s="579">
        <v>3</v>
      </c>
      <c r="E163" s="580">
        <v>3</v>
      </c>
      <c r="F163" s="579">
        <v>29</v>
      </c>
      <c r="G163" s="580">
        <v>29</v>
      </c>
      <c r="H163" s="579">
        <v>34</v>
      </c>
      <c r="I163" s="580">
        <v>35</v>
      </c>
      <c r="J163" s="579">
        <v>58</v>
      </c>
      <c r="K163" s="580">
        <v>58</v>
      </c>
      <c r="L163" s="579">
        <v>6</v>
      </c>
      <c r="M163" s="580">
        <v>6</v>
      </c>
      <c r="N163" s="1033">
        <v>53</v>
      </c>
      <c r="O163" s="1031">
        <v>53</v>
      </c>
      <c r="P163" s="1033">
        <v>41</v>
      </c>
      <c r="Q163" s="1031">
        <v>41</v>
      </c>
      <c r="R163" s="1033">
        <v>21</v>
      </c>
      <c r="S163" s="1031">
        <v>24</v>
      </c>
      <c r="T163" s="1033">
        <v>52</v>
      </c>
      <c r="U163" s="1031">
        <v>52</v>
      </c>
    </row>
    <row r="164" spans="2:21" ht="23.25" thickBot="1">
      <c r="B164" s="356" t="s">
        <v>903</v>
      </c>
      <c r="C164" s="358" t="s">
        <v>1143</v>
      </c>
      <c r="D164" s="574">
        <v>707</v>
      </c>
      <c r="E164" s="573">
        <v>642</v>
      </c>
      <c r="F164" s="574">
        <v>1172</v>
      </c>
      <c r="G164" s="573">
        <v>1072</v>
      </c>
      <c r="H164" s="574">
        <v>1553</v>
      </c>
      <c r="I164" s="573">
        <v>1396</v>
      </c>
      <c r="J164" s="574">
        <v>1703</v>
      </c>
      <c r="K164" s="573">
        <v>1561</v>
      </c>
      <c r="L164" s="594">
        <f>SUM(L165:L171)</f>
        <v>1186</v>
      </c>
      <c r="M164" s="573">
        <f>SUM(M165:M171)</f>
        <v>979</v>
      </c>
      <c r="N164" s="1026">
        <f>SUM(N165:N171)</f>
        <v>1376</v>
      </c>
      <c r="O164" s="1027">
        <f>SUM(O165:O171)</f>
        <v>1232</v>
      </c>
      <c r="P164" s="1026">
        <v>2812</v>
      </c>
      <c r="Q164" s="1027">
        <v>2650</v>
      </c>
      <c r="R164" s="1026">
        <v>1033</v>
      </c>
      <c r="S164" s="1027">
        <v>629</v>
      </c>
      <c r="T164" s="1026">
        <v>1297</v>
      </c>
      <c r="U164" s="1027">
        <v>734</v>
      </c>
    </row>
    <row r="165" spans="2:21" ht="12.75">
      <c r="B165" s="587" t="s">
        <v>798</v>
      </c>
      <c r="C165" s="362" t="s">
        <v>1038</v>
      </c>
      <c r="D165" s="559">
        <v>16</v>
      </c>
      <c r="E165" s="560">
        <v>12</v>
      </c>
      <c r="F165" s="559">
        <v>16</v>
      </c>
      <c r="G165" s="560">
        <v>13</v>
      </c>
      <c r="H165" s="559">
        <v>29</v>
      </c>
      <c r="I165" s="560">
        <v>21</v>
      </c>
      <c r="J165" s="559">
        <v>115</v>
      </c>
      <c r="K165" s="560">
        <v>110</v>
      </c>
      <c r="L165" s="559">
        <v>7</v>
      </c>
      <c r="M165" s="560">
        <v>5</v>
      </c>
      <c r="N165" s="1030">
        <v>16</v>
      </c>
      <c r="O165" s="1032">
        <v>13</v>
      </c>
      <c r="P165" s="1030">
        <v>15</v>
      </c>
      <c r="Q165" s="1032">
        <v>13</v>
      </c>
      <c r="R165" s="1030">
        <v>19</v>
      </c>
      <c r="S165" s="1032">
        <v>6</v>
      </c>
      <c r="T165" s="1030">
        <v>32</v>
      </c>
      <c r="U165" s="1032">
        <v>6</v>
      </c>
    </row>
    <row r="166" spans="2:21" ht="12.75">
      <c r="B166" s="584" t="s">
        <v>799</v>
      </c>
      <c r="C166" s="362" t="s">
        <v>1039</v>
      </c>
      <c r="D166" s="579">
        <v>4</v>
      </c>
      <c r="E166" s="580">
        <v>3</v>
      </c>
      <c r="F166" s="579">
        <v>1</v>
      </c>
      <c r="G166" s="580">
        <v>1</v>
      </c>
      <c r="H166" s="579">
        <v>2</v>
      </c>
      <c r="I166" s="580">
        <v>2</v>
      </c>
      <c r="J166" s="579">
        <v>4</v>
      </c>
      <c r="K166" s="580">
        <v>2</v>
      </c>
      <c r="L166" s="579">
        <v>11</v>
      </c>
      <c r="M166" s="580">
        <v>10</v>
      </c>
      <c r="N166" s="1033">
        <v>1</v>
      </c>
      <c r="O166" s="1031">
        <v>1</v>
      </c>
      <c r="P166" s="1033">
        <v>8</v>
      </c>
      <c r="Q166" s="1031">
        <v>4</v>
      </c>
      <c r="R166" s="1033">
        <v>7</v>
      </c>
      <c r="S166" s="1031">
        <v>3</v>
      </c>
      <c r="T166" s="1033">
        <v>10</v>
      </c>
      <c r="U166" s="1031">
        <v>4</v>
      </c>
    </row>
    <row r="167" spans="2:21" ht="12.75">
      <c r="B167" s="584" t="s">
        <v>800</v>
      </c>
      <c r="C167" s="362" t="s">
        <v>1040</v>
      </c>
      <c r="D167" s="579">
        <v>2</v>
      </c>
      <c r="E167" s="580">
        <v>2</v>
      </c>
      <c r="F167" s="579">
        <v>4</v>
      </c>
      <c r="G167" s="580">
        <v>4</v>
      </c>
      <c r="H167" s="579">
        <v>7</v>
      </c>
      <c r="I167" s="580">
        <v>3</v>
      </c>
      <c r="J167" s="579">
        <v>6</v>
      </c>
      <c r="K167" s="580">
        <v>2</v>
      </c>
      <c r="L167" s="579">
        <v>7</v>
      </c>
      <c r="M167" s="580">
        <v>7</v>
      </c>
      <c r="N167" s="1033"/>
      <c r="O167" s="1031"/>
      <c r="P167" s="1033">
        <v>5</v>
      </c>
      <c r="Q167" s="1031">
        <v>1</v>
      </c>
      <c r="R167" s="1033">
        <v>12</v>
      </c>
      <c r="S167" s="1031">
        <v>3</v>
      </c>
      <c r="T167" s="1033">
        <v>21</v>
      </c>
      <c r="U167" s="1031">
        <v>1</v>
      </c>
    </row>
    <row r="168" spans="2:21" ht="12.75">
      <c r="B168" s="584" t="s">
        <v>801</v>
      </c>
      <c r="C168" s="362" t="s">
        <v>1041</v>
      </c>
      <c r="D168" s="579">
        <v>4</v>
      </c>
      <c r="E168" s="580">
        <v>4</v>
      </c>
      <c r="F168" s="579">
        <v>3</v>
      </c>
      <c r="G168" s="580">
        <v>3</v>
      </c>
      <c r="H168" s="579">
        <v>5</v>
      </c>
      <c r="I168" s="580">
        <v>4</v>
      </c>
      <c r="J168" s="579">
        <v>1</v>
      </c>
      <c r="K168" s="580">
        <v>1</v>
      </c>
      <c r="L168" s="579">
        <v>1</v>
      </c>
      <c r="M168" s="580">
        <v>0</v>
      </c>
      <c r="N168" s="1033"/>
      <c r="O168" s="1031"/>
      <c r="P168" s="1033">
        <v>2</v>
      </c>
      <c r="Q168" s="1031">
        <v>2</v>
      </c>
      <c r="R168" s="1033">
        <v>1</v>
      </c>
      <c r="S168" s="1031">
        <v>1</v>
      </c>
      <c r="T168" s="1033">
        <v>2</v>
      </c>
      <c r="U168" s="1031">
        <v>1</v>
      </c>
    </row>
    <row r="169" spans="2:21" ht="12.75">
      <c r="B169" s="584" t="s">
        <v>904</v>
      </c>
      <c r="C169" s="362" t="s">
        <v>1042</v>
      </c>
      <c r="D169" s="579">
        <v>86</v>
      </c>
      <c r="E169" s="580">
        <v>86</v>
      </c>
      <c r="F169" s="579">
        <v>169</v>
      </c>
      <c r="G169" s="580">
        <v>169</v>
      </c>
      <c r="H169" s="579">
        <v>80</v>
      </c>
      <c r="I169" s="580">
        <v>82</v>
      </c>
      <c r="J169" s="579">
        <v>52</v>
      </c>
      <c r="K169" s="580">
        <v>51</v>
      </c>
      <c r="L169" s="579">
        <v>37</v>
      </c>
      <c r="M169" s="580">
        <v>35</v>
      </c>
      <c r="N169" s="1033">
        <v>32</v>
      </c>
      <c r="O169" s="1031">
        <v>39</v>
      </c>
      <c r="P169" s="1033">
        <v>946</v>
      </c>
      <c r="Q169" s="1031">
        <v>942</v>
      </c>
      <c r="R169" s="1033">
        <v>26</v>
      </c>
      <c r="S169" s="1031">
        <v>23</v>
      </c>
      <c r="T169" s="1033">
        <v>70</v>
      </c>
      <c r="U169" s="1031">
        <v>67</v>
      </c>
    </row>
    <row r="170" spans="2:21" ht="12.75">
      <c r="B170" s="584" t="s">
        <v>118</v>
      </c>
      <c r="C170" s="362" t="s">
        <v>1043</v>
      </c>
      <c r="D170" s="579">
        <v>583</v>
      </c>
      <c r="E170" s="580">
        <v>525</v>
      </c>
      <c r="F170" s="579">
        <v>960</v>
      </c>
      <c r="G170" s="580">
        <v>864</v>
      </c>
      <c r="H170" s="579">
        <v>1361</v>
      </c>
      <c r="I170" s="580">
        <v>1215</v>
      </c>
      <c r="J170" s="579">
        <v>1365</v>
      </c>
      <c r="K170" s="580">
        <v>1238</v>
      </c>
      <c r="L170" s="579">
        <v>1114</v>
      </c>
      <c r="M170" s="580">
        <v>915</v>
      </c>
      <c r="N170" s="1033">
        <v>1310</v>
      </c>
      <c r="O170" s="1031">
        <v>1162</v>
      </c>
      <c r="P170" s="1033">
        <v>1785</v>
      </c>
      <c r="Q170" s="1031">
        <v>1639</v>
      </c>
      <c r="R170" s="1033">
        <v>951</v>
      </c>
      <c r="S170" s="1031">
        <v>579</v>
      </c>
      <c r="T170" s="1033">
        <v>1158</v>
      </c>
      <c r="U170" s="1031">
        <v>651</v>
      </c>
    </row>
    <row r="171" spans="2:21" ht="13.5" thickBot="1">
      <c r="B171" s="584" t="s">
        <v>802</v>
      </c>
      <c r="C171" s="362" t="s">
        <v>1044</v>
      </c>
      <c r="D171" s="579">
        <v>12</v>
      </c>
      <c r="E171" s="580">
        <v>10</v>
      </c>
      <c r="F171" s="579">
        <v>19</v>
      </c>
      <c r="G171" s="580">
        <v>18</v>
      </c>
      <c r="H171" s="579">
        <v>69</v>
      </c>
      <c r="I171" s="580">
        <v>69</v>
      </c>
      <c r="J171" s="579">
        <v>160</v>
      </c>
      <c r="K171" s="580">
        <v>157</v>
      </c>
      <c r="L171" s="579">
        <v>9</v>
      </c>
      <c r="M171" s="580">
        <v>7</v>
      </c>
      <c r="N171" s="1033">
        <v>17</v>
      </c>
      <c r="O171" s="1031">
        <v>17</v>
      </c>
      <c r="P171" s="1033">
        <v>51</v>
      </c>
      <c r="Q171" s="1031">
        <v>49</v>
      </c>
      <c r="R171" s="1033">
        <v>17</v>
      </c>
      <c r="S171" s="1031">
        <v>14</v>
      </c>
      <c r="T171" s="1033">
        <v>4</v>
      </c>
      <c r="U171" s="1031">
        <v>4</v>
      </c>
    </row>
    <row r="172" spans="2:21" ht="13.5" thickBot="1">
      <c r="B172" s="356" t="s">
        <v>905</v>
      </c>
      <c r="C172" s="358" t="s">
        <v>1045</v>
      </c>
      <c r="D172" s="574">
        <v>3714</v>
      </c>
      <c r="E172" s="573">
        <v>3687</v>
      </c>
      <c r="F172" s="574">
        <v>4157</v>
      </c>
      <c r="G172" s="573">
        <v>4132</v>
      </c>
      <c r="H172" s="574">
        <v>4572</v>
      </c>
      <c r="I172" s="573">
        <v>4558</v>
      </c>
      <c r="J172" s="574">
        <v>4002</v>
      </c>
      <c r="K172" s="573">
        <v>3987</v>
      </c>
      <c r="L172" s="594">
        <f>SUM(L173:L182)</f>
        <v>4444</v>
      </c>
      <c r="M172" s="573">
        <f>SUM(M173:M182)</f>
        <v>4423</v>
      </c>
      <c r="N172" s="1026">
        <f>SUM(N173:N182)</f>
        <v>3803</v>
      </c>
      <c r="O172" s="1027">
        <f>SUM(O173:O182)</f>
        <v>3790</v>
      </c>
      <c r="P172" s="1026">
        <v>3647</v>
      </c>
      <c r="Q172" s="1027">
        <v>3679</v>
      </c>
      <c r="R172" s="1026">
        <v>3876</v>
      </c>
      <c r="S172" s="1027">
        <v>3863</v>
      </c>
      <c r="T172" s="1026">
        <v>4006</v>
      </c>
      <c r="U172" s="1027">
        <v>4046</v>
      </c>
    </row>
    <row r="173" spans="2:21" ht="12.75">
      <c r="B173" s="587" t="s">
        <v>804</v>
      </c>
      <c r="C173" s="362" t="s">
        <v>1046</v>
      </c>
      <c r="D173" s="559">
        <v>204</v>
      </c>
      <c r="E173" s="560">
        <v>196</v>
      </c>
      <c r="F173" s="559">
        <v>113</v>
      </c>
      <c r="G173" s="560">
        <v>98</v>
      </c>
      <c r="H173" s="559">
        <v>187</v>
      </c>
      <c r="I173" s="560">
        <v>179</v>
      </c>
      <c r="J173" s="559">
        <v>67</v>
      </c>
      <c r="K173" s="560">
        <v>55</v>
      </c>
      <c r="L173" s="559">
        <v>135</v>
      </c>
      <c r="M173" s="560">
        <v>127</v>
      </c>
      <c r="N173" s="1030">
        <v>102</v>
      </c>
      <c r="O173" s="1032">
        <v>97</v>
      </c>
      <c r="P173" s="1030">
        <v>93</v>
      </c>
      <c r="Q173" s="1032">
        <v>87</v>
      </c>
      <c r="R173" s="1030">
        <v>67</v>
      </c>
      <c r="S173" s="1032">
        <v>62</v>
      </c>
      <c r="T173" s="1030">
        <v>67</v>
      </c>
      <c r="U173" s="1032">
        <v>61</v>
      </c>
    </row>
    <row r="174" spans="2:21" ht="12.75">
      <c r="B174" s="584" t="s">
        <v>805</v>
      </c>
      <c r="C174" s="585" t="s">
        <v>1047</v>
      </c>
      <c r="D174" s="579">
        <v>2</v>
      </c>
      <c r="E174" s="580">
        <v>2</v>
      </c>
      <c r="F174" s="579"/>
      <c r="G174" s="580"/>
      <c r="H174" s="579"/>
      <c r="I174" s="580"/>
      <c r="J174" s="579"/>
      <c r="K174" s="580"/>
      <c r="L174" s="579">
        <v>2</v>
      </c>
      <c r="M174" s="580">
        <v>2</v>
      </c>
      <c r="N174" s="1033">
        <v>1</v>
      </c>
      <c r="O174" s="1031">
        <v>1</v>
      </c>
      <c r="P174" s="1033"/>
      <c r="Q174" s="1031"/>
      <c r="R174" s="1033">
        <v>0</v>
      </c>
      <c r="S174" s="1031">
        <v>0</v>
      </c>
      <c r="T174" s="1033">
        <v>0</v>
      </c>
      <c r="U174" s="1031">
        <v>0</v>
      </c>
    </row>
    <row r="175" spans="2:21" ht="12.75">
      <c r="B175" s="584" t="s">
        <v>806</v>
      </c>
      <c r="C175" s="585" t="s">
        <v>1048</v>
      </c>
      <c r="D175" s="579">
        <v>18</v>
      </c>
      <c r="E175" s="580">
        <v>18</v>
      </c>
      <c r="F175" s="579">
        <v>9</v>
      </c>
      <c r="G175" s="580">
        <v>8</v>
      </c>
      <c r="H175" s="579">
        <v>8</v>
      </c>
      <c r="I175" s="580">
        <v>8</v>
      </c>
      <c r="J175" s="579">
        <v>4</v>
      </c>
      <c r="K175" s="580">
        <v>4</v>
      </c>
      <c r="L175" s="579">
        <v>6</v>
      </c>
      <c r="M175" s="580">
        <v>6</v>
      </c>
      <c r="N175" s="1033">
        <v>1</v>
      </c>
      <c r="O175" s="1031">
        <v>1</v>
      </c>
      <c r="P175" s="1033"/>
      <c r="Q175" s="1031"/>
      <c r="R175" s="1033">
        <v>0</v>
      </c>
      <c r="S175" s="1031">
        <v>0</v>
      </c>
      <c r="T175" s="1033">
        <v>0</v>
      </c>
      <c r="U175" s="1031">
        <v>0</v>
      </c>
    </row>
    <row r="176" spans="2:21" ht="22.5">
      <c r="B176" s="584" t="s">
        <v>807</v>
      </c>
      <c r="C176" s="585" t="s">
        <v>1049</v>
      </c>
      <c r="D176" s="579">
        <v>2</v>
      </c>
      <c r="E176" s="580">
        <v>2</v>
      </c>
      <c r="F176" s="579">
        <v>2</v>
      </c>
      <c r="G176" s="580">
        <v>2</v>
      </c>
      <c r="H176" s="579">
        <v>6</v>
      </c>
      <c r="I176" s="580">
        <v>6</v>
      </c>
      <c r="J176" s="579">
        <v>2</v>
      </c>
      <c r="K176" s="580">
        <v>2</v>
      </c>
      <c r="L176" s="579">
        <v>1</v>
      </c>
      <c r="M176" s="580">
        <v>1</v>
      </c>
      <c r="N176" s="1033">
        <v>1</v>
      </c>
      <c r="O176" s="1031">
        <v>1</v>
      </c>
      <c r="P176" s="1033">
        <v>2</v>
      </c>
      <c r="Q176" s="1031">
        <v>2</v>
      </c>
      <c r="R176" s="1033">
        <v>8</v>
      </c>
      <c r="S176" s="1031">
        <v>8</v>
      </c>
      <c r="T176" s="1033">
        <v>1</v>
      </c>
      <c r="U176" s="1031">
        <v>1</v>
      </c>
    </row>
    <row r="177" spans="2:21" ht="12.75">
      <c r="B177" s="584" t="s">
        <v>808</v>
      </c>
      <c r="C177" s="585" t="s">
        <v>1050</v>
      </c>
      <c r="D177" s="579">
        <v>2238</v>
      </c>
      <c r="E177" s="580">
        <v>2223</v>
      </c>
      <c r="F177" s="579">
        <v>2154</v>
      </c>
      <c r="G177" s="580">
        <v>2151</v>
      </c>
      <c r="H177" s="579">
        <v>2388</v>
      </c>
      <c r="I177" s="580">
        <v>2382</v>
      </c>
      <c r="J177" s="579">
        <v>1995</v>
      </c>
      <c r="K177" s="580">
        <v>1994</v>
      </c>
      <c r="L177" s="579">
        <v>1767</v>
      </c>
      <c r="M177" s="580">
        <v>1760</v>
      </c>
      <c r="N177" s="1033">
        <v>1952</v>
      </c>
      <c r="O177" s="1031">
        <v>1944</v>
      </c>
      <c r="P177" s="1033">
        <v>2155</v>
      </c>
      <c r="Q177" s="1031">
        <v>2136</v>
      </c>
      <c r="R177" s="1033">
        <v>1743</v>
      </c>
      <c r="S177" s="1031">
        <v>1738</v>
      </c>
      <c r="T177" s="1033">
        <v>1979</v>
      </c>
      <c r="U177" s="1031">
        <v>2008</v>
      </c>
    </row>
    <row r="178" spans="2:21" ht="12.75">
      <c r="B178" s="584" t="s">
        <v>809</v>
      </c>
      <c r="C178" s="585" t="s">
        <v>1051</v>
      </c>
      <c r="D178" s="579">
        <v>1030</v>
      </c>
      <c r="E178" s="580">
        <v>1030</v>
      </c>
      <c r="F178" s="579">
        <v>1653</v>
      </c>
      <c r="G178" s="580">
        <v>1652</v>
      </c>
      <c r="H178" s="579">
        <v>1781</v>
      </c>
      <c r="I178" s="580">
        <v>1784</v>
      </c>
      <c r="J178" s="579">
        <v>1759</v>
      </c>
      <c r="K178" s="580">
        <v>1764</v>
      </c>
      <c r="L178" s="579">
        <v>2323</v>
      </c>
      <c r="M178" s="580">
        <v>2321</v>
      </c>
      <c r="N178" s="1033">
        <v>1564</v>
      </c>
      <c r="O178" s="1031">
        <v>1562</v>
      </c>
      <c r="P178" s="1033">
        <v>1149</v>
      </c>
      <c r="Q178" s="1031">
        <v>1207</v>
      </c>
      <c r="R178" s="1033">
        <v>1362</v>
      </c>
      <c r="S178" s="1031">
        <v>1357</v>
      </c>
      <c r="T178" s="1033">
        <v>1385</v>
      </c>
      <c r="U178" s="1031">
        <v>1400</v>
      </c>
    </row>
    <row r="179" spans="2:21" ht="12.75">
      <c r="B179" s="584" t="s">
        <v>810</v>
      </c>
      <c r="C179" s="585" t="s">
        <v>1052</v>
      </c>
      <c r="D179" s="579">
        <v>42</v>
      </c>
      <c r="E179" s="580">
        <v>40</v>
      </c>
      <c r="F179" s="579">
        <v>67</v>
      </c>
      <c r="G179" s="580">
        <v>62</v>
      </c>
      <c r="H179" s="579">
        <v>116</v>
      </c>
      <c r="I179" s="580">
        <v>113</v>
      </c>
      <c r="J179" s="579">
        <v>82</v>
      </c>
      <c r="K179" s="580">
        <v>78</v>
      </c>
      <c r="L179" s="579">
        <v>56</v>
      </c>
      <c r="M179" s="580">
        <v>52</v>
      </c>
      <c r="N179" s="1033">
        <v>82</v>
      </c>
      <c r="O179" s="1031">
        <v>83</v>
      </c>
      <c r="P179" s="1033">
        <v>71</v>
      </c>
      <c r="Q179" s="1031">
        <v>71</v>
      </c>
      <c r="R179" s="1033">
        <v>66</v>
      </c>
      <c r="S179" s="1031">
        <v>67</v>
      </c>
      <c r="T179" s="1033">
        <v>89</v>
      </c>
      <c r="U179" s="1031">
        <v>88</v>
      </c>
    </row>
    <row r="180" spans="2:21" ht="12.75">
      <c r="B180" s="584" t="s">
        <v>811</v>
      </c>
      <c r="C180" s="362" t="s">
        <v>1053</v>
      </c>
      <c r="D180" s="579">
        <v>171</v>
      </c>
      <c r="E180" s="580">
        <v>169</v>
      </c>
      <c r="F180" s="579">
        <v>143</v>
      </c>
      <c r="G180" s="580">
        <v>143</v>
      </c>
      <c r="H180" s="579">
        <v>76</v>
      </c>
      <c r="I180" s="580">
        <v>76</v>
      </c>
      <c r="J180" s="579">
        <v>89</v>
      </c>
      <c r="K180" s="580">
        <v>86</v>
      </c>
      <c r="L180" s="579">
        <v>148</v>
      </c>
      <c r="M180" s="580">
        <v>148</v>
      </c>
      <c r="N180" s="1033">
        <v>95</v>
      </c>
      <c r="O180" s="1031">
        <v>96</v>
      </c>
      <c r="P180" s="1033">
        <v>175</v>
      </c>
      <c r="Q180" s="1031">
        <v>174</v>
      </c>
      <c r="R180" s="1033">
        <v>628</v>
      </c>
      <c r="S180" s="1031">
        <v>629</v>
      </c>
      <c r="T180" s="1033">
        <v>483</v>
      </c>
      <c r="U180" s="1031">
        <v>486</v>
      </c>
    </row>
    <row r="181" spans="2:21" ht="22.5">
      <c r="B181" s="584" t="s">
        <v>812</v>
      </c>
      <c r="C181" s="362" t="s">
        <v>1054</v>
      </c>
      <c r="D181" s="579"/>
      <c r="E181" s="580"/>
      <c r="F181" s="579">
        <v>10</v>
      </c>
      <c r="G181" s="580">
        <v>10</v>
      </c>
      <c r="H181" s="579">
        <v>1</v>
      </c>
      <c r="I181" s="580">
        <v>1</v>
      </c>
      <c r="J181" s="579">
        <v>1</v>
      </c>
      <c r="K181" s="580">
        <v>1</v>
      </c>
      <c r="L181" s="579">
        <v>4</v>
      </c>
      <c r="M181" s="580">
        <v>4</v>
      </c>
      <c r="N181" s="1033">
        <v>5</v>
      </c>
      <c r="O181" s="1031">
        <v>5</v>
      </c>
      <c r="P181" s="1033"/>
      <c r="Q181" s="1031"/>
      <c r="R181" s="1033">
        <v>0</v>
      </c>
      <c r="S181" s="1031">
        <v>0</v>
      </c>
      <c r="T181" s="1033">
        <v>1</v>
      </c>
      <c r="U181" s="1031">
        <v>1</v>
      </c>
    </row>
    <row r="182" spans="2:21" ht="23.25" thickBot="1">
      <c r="B182" s="584" t="s">
        <v>813</v>
      </c>
      <c r="C182" s="608" t="s">
        <v>1055</v>
      </c>
      <c r="D182" s="579">
        <v>7</v>
      </c>
      <c r="E182" s="580">
        <v>7</v>
      </c>
      <c r="F182" s="579">
        <v>6</v>
      </c>
      <c r="G182" s="580">
        <v>6</v>
      </c>
      <c r="H182" s="579">
        <v>9</v>
      </c>
      <c r="I182" s="580">
        <v>9</v>
      </c>
      <c r="J182" s="579">
        <v>3</v>
      </c>
      <c r="K182" s="580">
        <v>3</v>
      </c>
      <c r="L182" s="579">
        <v>2</v>
      </c>
      <c r="M182" s="580">
        <v>2</v>
      </c>
      <c r="N182" s="1033"/>
      <c r="O182" s="1031"/>
      <c r="P182" s="1033">
        <v>2</v>
      </c>
      <c r="Q182" s="1031">
        <v>2</v>
      </c>
      <c r="R182" s="1033">
        <v>2</v>
      </c>
      <c r="S182" s="1031">
        <v>2</v>
      </c>
      <c r="T182" s="1033">
        <v>1</v>
      </c>
      <c r="U182" s="1031">
        <v>1</v>
      </c>
    </row>
    <row r="183" spans="2:21" ht="23.25" thickBot="1">
      <c r="B183" s="356" t="s">
        <v>906</v>
      </c>
      <c r="C183" s="358" t="s">
        <v>1056</v>
      </c>
      <c r="D183" s="574">
        <v>107</v>
      </c>
      <c r="E183" s="573">
        <v>106</v>
      </c>
      <c r="F183" s="574">
        <v>45</v>
      </c>
      <c r="G183" s="573">
        <v>45</v>
      </c>
      <c r="H183" s="574">
        <v>41</v>
      </c>
      <c r="I183" s="573">
        <v>41</v>
      </c>
      <c r="J183" s="574">
        <v>8</v>
      </c>
      <c r="K183" s="573">
        <v>8</v>
      </c>
      <c r="L183" s="594">
        <f>SUM(L184:L188)</f>
        <v>82</v>
      </c>
      <c r="M183" s="573">
        <f>SUM(M184:M188)</f>
        <v>82</v>
      </c>
      <c r="N183" s="1026">
        <f>SUM(N184:N188)</f>
        <v>131</v>
      </c>
      <c r="O183" s="1027">
        <f>SUM(O184:O188)</f>
        <v>131</v>
      </c>
      <c r="P183" s="1026">
        <v>18</v>
      </c>
      <c r="Q183" s="1027">
        <v>18</v>
      </c>
      <c r="R183" s="1026">
        <v>13</v>
      </c>
      <c r="S183" s="1027">
        <v>12</v>
      </c>
      <c r="T183" s="1026">
        <v>5</v>
      </c>
      <c r="U183" s="1027">
        <v>4</v>
      </c>
    </row>
    <row r="184" spans="2:21" ht="22.5">
      <c r="B184" s="587" t="s">
        <v>814</v>
      </c>
      <c r="C184" s="362" t="s">
        <v>1057</v>
      </c>
      <c r="D184" s="559">
        <v>2</v>
      </c>
      <c r="E184" s="560">
        <v>2</v>
      </c>
      <c r="F184" s="559">
        <v>3</v>
      </c>
      <c r="G184" s="560">
        <v>3</v>
      </c>
      <c r="H184" s="559"/>
      <c r="I184" s="560"/>
      <c r="J184" s="559"/>
      <c r="K184" s="560"/>
      <c r="L184" s="559"/>
      <c r="M184" s="560"/>
      <c r="N184" s="1030"/>
      <c r="O184" s="1032"/>
      <c r="P184" s="1030"/>
      <c r="Q184" s="1032"/>
      <c r="R184" s="1030">
        <v>0</v>
      </c>
      <c r="S184" s="1032">
        <v>0</v>
      </c>
      <c r="T184" s="1030">
        <v>0</v>
      </c>
      <c r="U184" s="1032">
        <v>0</v>
      </c>
    </row>
    <row r="185" spans="2:21" ht="22.5">
      <c r="B185" s="584" t="s">
        <v>815</v>
      </c>
      <c r="C185" s="585" t="s">
        <v>1058</v>
      </c>
      <c r="D185" s="579">
        <v>42</v>
      </c>
      <c r="E185" s="580">
        <v>42</v>
      </c>
      <c r="F185" s="579">
        <v>14</v>
      </c>
      <c r="G185" s="580">
        <v>14</v>
      </c>
      <c r="H185" s="579">
        <v>6</v>
      </c>
      <c r="I185" s="580">
        <v>6</v>
      </c>
      <c r="J185" s="579">
        <v>3</v>
      </c>
      <c r="K185" s="580">
        <v>3</v>
      </c>
      <c r="L185" s="579">
        <v>2</v>
      </c>
      <c r="M185" s="580">
        <v>2</v>
      </c>
      <c r="N185" s="1033">
        <v>1</v>
      </c>
      <c r="O185" s="1031">
        <v>1</v>
      </c>
      <c r="P185" s="1033">
        <v>2</v>
      </c>
      <c r="Q185" s="1031">
        <v>2</v>
      </c>
      <c r="R185" s="1033">
        <v>1</v>
      </c>
      <c r="S185" s="1031">
        <v>1</v>
      </c>
      <c r="T185" s="1033">
        <v>1</v>
      </c>
      <c r="U185" s="1031">
        <v>0</v>
      </c>
    </row>
    <row r="186" spans="2:21" ht="22.5">
      <c r="B186" s="584" t="s">
        <v>816</v>
      </c>
      <c r="C186" s="362" t="s">
        <v>1059</v>
      </c>
      <c r="D186" s="579">
        <v>10</v>
      </c>
      <c r="E186" s="580">
        <v>10</v>
      </c>
      <c r="F186" s="579">
        <v>6</v>
      </c>
      <c r="G186" s="580">
        <v>6</v>
      </c>
      <c r="H186" s="579">
        <v>13</v>
      </c>
      <c r="I186" s="580">
        <v>13</v>
      </c>
      <c r="J186" s="579"/>
      <c r="K186" s="580"/>
      <c r="L186" s="579"/>
      <c r="M186" s="580"/>
      <c r="N186" s="1033"/>
      <c r="O186" s="1031"/>
      <c r="P186" s="1033"/>
      <c r="Q186" s="1031"/>
      <c r="R186" s="1033">
        <v>0</v>
      </c>
      <c r="S186" s="1031">
        <v>0</v>
      </c>
      <c r="T186" s="1033">
        <v>0</v>
      </c>
      <c r="U186" s="1031">
        <v>0</v>
      </c>
    </row>
    <row r="187" spans="2:21" ht="12.75">
      <c r="B187" s="584" t="s">
        <v>818</v>
      </c>
      <c r="C187" s="362" t="s">
        <v>1060</v>
      </c>
      <c r="D187" s="579">
        <v>53</v>
      </c>
      <c r="E187" s="580">
        <v>52</v>
      </c>
      <c r="F187" s="579">
        <v>21</v>
      </c>
      <c r="G187" s="580">
        <v>21</v>
      </c>
      <c r="H187" s="579">
        <v>21</v>
      </c>
      <c r="I187" s="580">
        <v>21</v>
      </c>
      <c r="J187" s="579">
        <v>5</v>
      </c>
      <c r="K187" s="580">
        <v>5</v>
      </c>
      <c r="L187" s="579">
        <v>80</v>
      </c>
      <c r="M187" s="580">
        <v>80</v>
      </c>
      <c r="N187" s="1033">
        <v>130</v>
      </c>
      <c r="O187" s="1031">
        <v>130</v>
      </c>
      <c r="P187" s="1033">
        <v>16</v>
      </c>
      <c r="Q187" s="1031">
        <v>16</v>
      </c>
      <c r="R187" s="1033">
        <v>12</v>
      </c>
      <c r="S187" s="1031">
        <v>11</v>
      </c>
      <c r="T187" s="1033">
        <v>4</v>
      </c>
      <c r="U187" s="1031">
        <v>4</v>
      </c>
    </row>
    <row r="188" spans="2:21" ht="23.25" thickBot="1">
      <c r="B188" s="600" t="s">
        <v>819</v>
      </c>
      <c r="C188" s="362" t="s">
        <v>1061</v>
      </c>
      <c r="D188" s="601"/>
      <c r="E188" s="602"/>
      <c r="F188" s="601">
        <v>1</v>
      </c>
      <c r="G188" s="602">
        <v>1</v>
      </c>
      <c r="H188" s="601">
        <v>1</v>
      </c>
      <c r="I188" s="602">
        <v>1</v>
      </c>
      <c r="J188" s="601"/>
      <c r="K188" s="602"/>
      <c r="L188" s="601"/>
      <c r="M188" s="602"/>
      <c r="N188" s="1041"/>
      <c r="O188" s="1029"/>
      <c r="P188" s="1041"/>
      <c r="Q188" s="1029"/>
      <c r="R188" s="1041">
        <v>0</v>
      </c>
      <c r="S188" s="1029">
        <v>0</v>
      </c>
      <c r="T188" s="1041">
        <v>0</v>
      </c>
      <c r="U188" s="1029">
        <v>0</v>
      </c>
    </row>
    <row r="189" spans="2:21" ht="23.25" thickBot="1">
      <c r="B189" s="356" t="s">
        <v>907</v>
      </c>
      <c r="C189" s="358" t="s">
        <v>1062</v>
      </c>
      <c r="D189" s="574">
        <v>1942</v>
      </c>
      <c r="E189" s="573">
        <v>1943</v>
      </c>
      <c r="F189" s="574">
        <v>927</v>
      </c>
      <c r="G189" s="573">
        <v>928</v>
      </c>
      <c r="H189" s="574">
        <v>761</v>
      </c>
      <c r="I189" s="573">
        <v>760</v>
      </c>
      <c r="J189" s="574">
        <v>906</v>
      </c>
      <c r="K189" s="573">
        <v>907</v>
      </c>
      <c r="L189" s="594">
        <f>SUM(L190:L197)</f>
        <v>751</v>
      </c>
      <c r="M189" s="573">
        <f>SUM(M190:M197)</f>
        <v>750</v>
      </c>
      <c r="N189" s="1026">
        <f>SUM(N190:N197)</f>
        <v>516</v>
      </c>
      <c r="O189" s="1027">
        <f>SUM(O190:O197)</f>
        <v>516</v>
      </c>
      <c r="P189" s="1026">
        <v>526</v>
      </c>
      <c r="Q189" s="1027">
        <v>525</v>
      </c>
      <c r="R189" s="1026">
        <v>550</v>
      </c>
      <c r="S189" s="1027">
        <v>552</v>
      </c>
      <c r="T189" s="1026">
        <v>885</v>
      </c>
      <c r="U189" s="1027">
        <v>884</v>
      </c>
    </row>
    <row r="190" spans="2:21" ht="12.75">
      <c r="B190" s="589" t="s">
        <v>821</v>
      </c>
      <c r="C190" s="630" t="s">
        <v>1063</v>
      </c>
      <c r="D190" s="590">
        <v>890</v>
      </c>
      <c r="E190" s="591">
        <v>891</v>
      </c>
      <c r="F190" s="590">
        <v>758</v>
      </c>
      <c r="G190" s="591">
        <v>759</v>
      </c>
      <c r="H190" s="590">
        <v>674</v>
      </c>
      <c r="I190" s="591">
        <v>674</v>
      </c>
      <c r="J190" s="590">
        <v>656</v>
      </c>
      <c r="K190" s="591">
        <v>658</v>
      </c>
      <c r="L190" s="590">
        <v>552</v>
      </c>
      <c r="M190" s="591">
        <v>551</v>
      </c>
      <c r="N190" s="1034">
        <v>470</v>
      </c>
      <c r="O190" s="1035">
        <v>470</v>
      </c>
      <c r="P190" s="1034">
        <v>478</v>
      </c>
      <c r="Q190" s="1035">
        <v>477</v>
      </c>
      <c r="R190" s="1034">
        <v>395</v>
      </c>
      <c r="S190" s="1035">
        <v>397</v>
      </c>
      <c r="T190" s="1034">
        <v>719</v>
      </c>
      <c r="U190" s="1035">
        <v>719</v>
      </c>
    </row>
    <row r="191" spans="2:21" ht="12.75">
      <c r="B191" s="589" t="s">
        <v>822</v>
      </c>
      <c r="C191" s="630" t="s">
        <v>1064</v>
      </c>
      <c r="D191" s="590">
        <v>10</v>
      </c>
      <c r="E191" s="591">
        <v>10</v>
      </c>
      <c r="F191" s="590">
        <v>6</v>
      </c>
      <c r="G191" s="591">
        <v>6</v>
      </c>
      <c r="H191" s="590">
        <v>7</v>
      </c>
      <c r="I191" s="591">
        <v>7</v>
      </c>
      <c r="J191" s="590">
        <v>20</v>
      </c>
      <c r="K191" s="591">
        <v>20</v>
      </c>
      <c r="L191" s="590"/>
      <c r="M191" s="591"/>
      <c r="N191" s="1034"/>
      <c r="O191" s="1035"/>
      <c r="P191" s="1034">
        <v>1</v>
      </c>
      <c r="Q191" s="1035">
        <v>1</v>
      </c>
      <c r="R191" s="1034">
        <v>3</v>
      </c>
      <c r="S191" s="1035">
        <v>3</v>
      </c>
      <c r="T191" s="1034">
        <v>17</v>
      </c>
      <c r="U191" s="1035">
        <v>17</v>
      </c>
    </row>
    <row r="192" spans="2:21" ht="12.75">
      <c r="B192" s="589" t="s">
        <v>823</v>
      </c>
      <c r="C192" s="630" t="s">
        <v>1065</v>
      </c>
      <c r="D192" s="590">
        <v>455</v>
      </c>
      <c r="E192" s="591">
        <v>455</v>
      </c>
      <c r="F192" s="590">
        <v>61</v>
      </c>
      <c r="G192" s="591">
        <v>61</v>
      </c>
      <c r="H192" s="590">
        <v>28</v>
      </c>
      <c r="I192" s="591">
        <v>28</v>
      </c>
      <c r="J192" s="590">
        <v>124</v>
      </c>
      <c r="K192" s="591">
        <v>123</v>
      </c>
      <c r="L192" s="590">
        <v>95</v>
      </c>
      <c r="M192" s="591">
        <v>95</v>
      </c>
      <c r="N192" s="1034">
        <v>19</v>
      </c>
      <c r="O192" s="1035">
        <v>19</v>
      </c>
      <c r="P192" s="1034">
        <v>14</v>
      </c>
      <c r="Q192" s="1035">
        <v>14</v>
      </c>
      <c r="R192" s="1034">
        <v>30</v>
      </c>
      <c r="S192" s="1035">
        <v>30</v>
      </c>
      <c r="T192" s="1034">
        <v>49</v>
      </c>
      <c r="U192" s="1035">
        <v>49</v>
      </c>
    </row>
    <row r="193" spans="2:21" ht="12.75">
      <c r="B193" s="589" t="s">
        <v>824</v>
      </c>
      <c r="C193" s="630" t="s">
        <v>1066</v>
      </c>
      <c r="D193" s="590">
        <v>522</v>
      </c>
      <c r="E193" s="591">
        <v>522</v>
      </c>
      <c r="F193" s="590">
        <v>55</v>
      </c>
      <c r="G193" s="591">
        <v>55</v>
      </c>
      <c r="H193" s="590">
        <v>34</v>
      </c>
      <c r="I193" s="591">
        <v>34</v>
      </c>
      <c r="J193" s="590">
        <v>98</v>
      </c>
      <c r="K193" s="591">
        <v>98</v>
      </c>
      <c r="L193" s="590">
        <v>98</v>
      </c>
      <c r="M193" s="591">
        <v>98</v>
      </c>
      <c r="N193" s="1034">
        <v>26</v>
      </c>
      <c r="O193" s="1035">
        <v>26</v>
      </c>
      <c r="P193" s="1034">
        <v>25</v>
      </c>
      <c r="Q193" s="1035">
        <v>25</v>
      </c>
      <c r="R193" s="1034">
        <v>31</v>
      </c>
      <c r="S193" s="1035">
        <v>31</v>
      </c>
      <c r="T193" s="1034">
        <v>54</v>
      </c>
      <c r="U193" s="1035">
        <v>53</v>
      </c>
    </row>
    <row r="194" spans="2:21" ht="12.75">
      <c r="B194" s="589" t="s">
        <v>825</v>
      </c>
      <c r="C194" s="630" t="s">
        <v>1067</v>
      </c>
      <c r="D194" s="590">
        <v>56</v>
      </c>
      <c r="E194" s="591">
        <v>56</v>
      </c>
      <c r="F194" s="590">
        <v>29</v>
      </c>
      <c r="G194" s="591">
        <v>29</v>
      </c>
      <c r="H194" s="590">
        <v>13</v>
      </c>
      <c r="I194" s="591">
        <v>13</v>
      </c>
      <c r="J194" s="590">
        <v>5</v>
      </c>
      <c r="K194" s="591">
        <v>5</v>
      </c>
      <c r="L194" s="590">
        <v>3</v>
      </c>
      <c r="M194" s="591">
        <v>3</v>
      </c>
      <c r="N194" s="1034"/>
      <c r="O194" s="1035"/>
      <c r="P194" s="1034">
        <v>5</v>
      </c>
      <c r="Q194" s="1035">
        <v>5</v>
      </c>
      <c r="R194" s="1034">
        <v>58</v>
      </c>
      <c r="S194" s="1035">
        <v>58</v>
      </c>
      <c r="T194" s="1034">
        <v>32</v>
      </c>
      <c r="U194" s="1035">
        <v>32</v>
      </c>
    </row>
    <row r="195" spans="2:21" ht="12.75">
      <c r="B195" s="589" t="s">
        <v>826</v>
      </c>
      <c r="C195" s="630" t="s">
        <v>1068</v>
      </c>
      <c r="D195" s="590">
        <v>5</v>
      </c>
      <c r="E195" s="591">
        <v>5</v>
      </c>
      <c r="F195" s="590">
        <v>9</v>
      </c>
      <c r="G195" s="591">
        <v>9</v>
      </c>
      <c r="H195" s="590">
        <v>3</v>
      </c>
      <c r="I195" s="591">
        <v>3</v>
      </c>
      <c r="J195" s="590"/>
      <c r="K195" s="591"/>
      <c r="L195" s="590">
        <v>1</v>
      </c>
      <c r="M195" s="591">
        <v>1</v>
      </c>
      <c r="N195" s="1034"/>
      <c r="O195" s="1035"/>
      <c r="P195" s="1034"/>
      <c r="Q195" s="1035"/>
      <c r="R195" s="1034">
        <v>21</v>
      </c>
      <c r="S195" s="1035">
        <v>21</v>
      </c>
      <c r="T195" s="1034">
        <v>8</v>
      </c>
      <c r="U195" s="1035">
        <v>8</v>
      </c>
    </row>
    <row r="196" spans="2:21" ht="12.75">
      <c r="B196" s="589" t="s">
        <v>827</v>
      </c>
      <c r="C196" s="616" t="s">
        <v>1069</v>
      </c>
      <c r="D196" s="590">
        <v>1</v>
      </c>
      <c r="E196" s="591">
        <v>1</v>
      </c>
      <c r="F196" s="590"/>
      <c r="G196" s="591"/>
      <c r="H196" s="590"/>
      <c r="I196" s="591"/>
      <c r="J196" s="590">
        <v>1</v>
      </c>
      <c r="K196" s="591">
        <v>1</v>
      </c>
      <c r="L196" s="590"/>
      <c r="M196" s="591"/>
      <c r="N196" s="1034">
        <v>1</v>
      </c>
      <c r="O196" s="1035">
        <v>1</v>
      </c>
      <c r="P196" s="1034"/>
      <c r="Q196" s="1035"/>
      <c r="R196" s="1034">
        <v>0</v>
      </c>
      <c r="S196" s="1035">
        <v>0</v>
      </c>
      <c r="T196" s="1034"/>
      <c r="U196" s="1035"/>
    </row>
    <row r="197" spans="2:21" ht="13.5" thickBot="1">
      <c r="B197" s="597" t="s">
        <v>830</v>
      </c>
      <c r="C197" s="588" t="s">
        <v>1070</v>
      </c>
      <c r="D197" s="579">
        <v>3</v>
      </c>
      <c r="E197" s="580">
        <v>3</v>
      </c>
      <c r="F197" s="579">
        <v>9</v>
      </c>
      <c r="G197" s="580">
        <v>9</v>
      </c>
      <c r="H197" s="579">
        <v>2</v>
      </c>
      <c r="I197" s="580">
        <v>1</v>
      </c>
      <c r="J197" s="579">
        <v>2</v>
      </c>
      <c r="K197" s="580">
        <v>2</v>
      </c>
      <c r="L197" s="579">
        <v>2</v>
      </c>
      <c r="M197" s="580">
        <v>2</v>
      </c>
      <c r="N197" s="1033"/>
      <c r="O197" s="1031"/>
      <c r="P197" s="1033">
        <v>3</v>
      </c>
      <c r="Q197" s="1031">
        <v>3</v>
      </c>
      <c r="R197" s="1033">
        <v>12</v>
      </c>
      <c r="S197" s="1031">
        <v>12</v>
      </c>
      <c r="T197" s="1033">
        <v>6</v>
      </c>
      <c r="U197" s="1031">
        <v>6</v>
      </c>
    </row>
    <row r="198" spans="2:21" ht="23.25" thickBot="1">
      <c r="B198" s="569" t="s">
        <v>908</v>
      </c>
      <c r="C198" s="636" t="s">
        <v>1071</v>
      </c>
      <c r="D198" s="594">
        <v>257</v>
      </c>
      <c r="E198" s="595">
        <v>259</v>
      </c>
      <c r="F198" s="594">
        <v>253</v>
      </c>
      <c r="G198" s="595">
        <v>257</v>
      </c>
      <c r="H198" s="594">
        <v>254</v>
      </c>
      <c r="I198" s="595">
        <v>253</v>
      </c>
      <c r="J198" s="594">
        <v>247</v>
      </c>
      <c r="K198" s="595">
        <v>247</v>
      </c>
      <c r="L198" s="594">
        <f>SUM(L199:L208)</f>
        <v>252</v>
      </c>
      <c r="M198" s="595">
        <f>SUM(M199:M208)</f>
        <v>254</v>
      </c>
      <c r="N198" s="1026">
        <f>SUM(N199:N208)</f>
        <v>216</v>
      </c>
      <c r="O198" s="1027">
        <f>SUM(O199:O208)</f>
        <v>217</v>
      </c>
      <c r="P198" s="1026">
        <v>237</v>
      </c>
      <c r="Q198" s="1027">
        <v>239</v>
      </c>
      <c r="R198" s="1026">
        <v>290</v>
      </c>
      <c r="S198" s="1027">
        <v>288</v>
      </c>
      <c r="T198" s="1026">
        <v>324</v>
      </c>
      <c r="U198" s="1027">
        <v>328</v>
      </c>
    </row>
    <row r="199" spans="2:21" ht="22.5">
      <c r="B199" s="596" t="s">
        <v>832</v>
      </c>
      <c r="C199" s="608" t="s">
        <v>1072</v>
      </c>
      <c r="D199" s="559">
        <v>2</v>
      </c>
      <c r="E199" s="560">
        <v>2</v>
      </c>
      <c r="F199" s="559">
        <v>3</v>
      </c>
      <c r="G199" s="560">
        <v>3</v>
      </c>
      <c r="H199" s="559">
        <v>4</v>
      </c>
      <c r="I199" s="560">
        <v>3</v>
      </c>
      <c r="J199" s="559">
        <v>4</v>
      </c>
      <c r="K199" s="560">
        <v>4</v>
      </c>
      <c r="L199" s="559">
        <v>6</v>
      </c>
      <c r="M199" s="560">
        <v>6</v>
      </c>
      <c r="N199" s="1030">
        <v>1</v>
      </c>
      <c r="O199" s="1032">
        <v>1</v>
      </c>
      <c r="P199" s="1030"/>
      <c r="Q199" s="1032"/>
      <c r="R199" s="1030">
        <v>4</v>
      </c>
      <c r="S199" s="1032">
        <v>4</v>
      </c>
      <c r="T199" s="1030">
        <v>2</v>
      </c>
      <c r="U199" s="1032">
        <v>2</v>
      </c>
    </row>
    <row r="200" spans="2:21" ht="22.5">
      <c r="B200" s="596" t="s">
        <v>833</v>
      </c>
      <c r="C200" s="608" t="s">
        <v>1073</v>
      </c>
      <c r="D200" s="559">
        <v>11</v>
      </c>
      <c r="E200" s="560">
        <v>11</v>
      </c>
      <c r="F200" s="559">
        <v>9</v>
      </c>
      <c r="G200" s="560">
        <v>9</v>
      </c>
      <c r="H200" s="559">
        <v>4</v>
      </c>
      <c r="I200" s="560">
        <v>4</v>
      </c>
      <c r="J200" s="559">
        <v>3</v>
      </c>
      <c r="K200" s="560">
        <v>3</v>
      </c>
      <c r="L200" s="559">
        <v>10</v>
      </c>
      <c r="M200" s="560">
        <v>10</v>
      </c>
      <c r="N200" s="1030">
        <v>9</v>
      </c>
      <c r="O200" s="1032">
        <v>9</v>
      </c>
      <c r="P200" s="1030">
        <v>9</v>
      </c>
      <c r="Q200" s="1032">
        <v>9</v>
      </c>
      <c r="R200" s="1030">
        <v>4</v>
      </c>
      <c r="S200" s="1032">
        <v>4</v>
      </c>
      <c r="T200" s="1030">
        <v>9</v>
      </c>
      <c r="U200" s="1032">
        <v>9</v>
      </c>
    </row>
    <row r="201" spans="2:21" ht="12.75">
      <c r="B201" s="596" t="s">
        <v>834</v>
      </c>
      <c r="C201" s="608" t="s">
        <v>1074</v>
      </c>
      <c r="D201" s="559">
        <v>137</v>
      </c>
      <c r="E201" s="560">
        <v>136</v>
      </c>
      <c r="F201" s="559">
        <v>130</v>
      </c>
      <c r="G201" s="560">
        <v>131</v>
      </c>
      <c r="H201" s="559">
        <v>130</v>
      </c>
      <c r="I201" s="560">
        <v>129</v>
      </c>
      <c r="J201" s="559">
        <v>122</v>
      </c>
      <c r="K201" s="560">
        <v>121</v>
      </c>
      <c r="L201" s="559">
        <v>100</v>
      </c>
      <c r="M201" s="560">
        <v>102</v>
      </c>
      <c r="N201" s="1030">
        <v>97</v>
      </c>
      <c r="O201" s="1032">
        <v>98</v>
      </c>
      <c r="P201" s="1030">
        <v>89</v>
      </c>
      <c r="Q201" s="1032">
        <v>91</v>
      </c>
      <c r="R201" s="1030">
        <v>94</v>
      </c>
      <c r="S201" s="1032">
        <v>94</v>
      </c>
      <c r="T201" s="1030">
        <v>130</v>
      </c>
      <c r="U201" s="1032">
        <v>132</v>
      </c>
    </row>
    <row r="202" spans="2:21" ht="12.75">
      <c r="B202" s="596" t="s">
        <v>835</v>
      </c>
      <c r="C202" s="608" t="s">
        <v>1075</v>
      </c>
      <c r="D202" s="559">
        <v>62</v>
      </c>
      <c r="E202" s="560">
        <v>63</v>
      </c>
      <c r="F202" s="559">
        <v>62</v>
      </c>
      <c r="G202" s="560">
        <v>62</v>
      </c>
      <c r="H202" s="559">
        <v>68</v>
      </c>
      <c r="I202" s="560">
        <v>68</v>
      </c>
      <c r="J202" s="559">
        <v>67</v>
      </c>
      <c r="K202" s="560">
        <v>68</v>
      </c>
      <c r="L202" s="559">
        <v>72</v>
      </c>
      <c r="M202" s="560">
        <v>72</v>
      </c>
      <c r="N202" s="1030">
        <v>61</v>
      </c>
      <c r="O202" s="1032">
        <v>61</v>
      </c>
      <c r="P202" s="1030">
        <v>66</v>
      </c>
      <c r="Q202" s="1032">
        <v>66</v>
      </c>
      <c r="R202" s="1030">
        <v>75</v>
      </c>
      <c r="S202" s="1032">
        <v>75</v>
      </c>
      <c r="T202" s="1030">
        <v>78</v>
      </c>
      <c r="U202" s="1032">
        <v>80</v>
      </c>
    </row>
    <row r="203" spans="2:21" ht="12.75">
      <c r="B203" s="596" t="s">
        <v>909</v>
      </c>
      <c r="C203" s="608" t="s">
        <v>1076</v>
      </c>
      <c r="D203" s="559">
        <v>20</v>
      </c>
      <c r="E203" s="560">
        <v>20</v>
      </c>
      <c r="F203" s="559">
        <v>29</v>
      </c>
      <c r="G203" s="560">
        <v>29</v>
      </c>
      <c r="H203" s="559">
        <v>29</v>
      </c>
      <c r="I203" s="560">
        <v>30</v>
      </c>
      <c r="J203" s="559">
        <v>22</v>
      </c>
      <c r="K203" s="560">
        <v>22</v>
      </c>
      <c r="L203" s="559">
        <v>35</v>
      </c>
      <c r="M203" s="560">
        <v>35</v>
      </c>
      <c r="N203" s="1030">
        <v>19</v>
      </c>
      <c r="O203" s="1032">
        <v>19</v>
      </c>
      <c r="P203" s="1030">
        <v>35</v>
      </c>
      <c r="Q203" s="1032">
        <v>35</v>
      </c>
      <c r="R203" s="1030">
        <v>48</v>
      </c>
      <c r="S203" s="1032">
        <v>46</v>
      </c>
      <c r="T203" s="1030">
        <v>43</v>
      </c>
      <c r="U203" s="1032">
        <v>43</v>
      </c>
    </row>
    <row r="204" spans="2:21" ht="12.75">
      <c r="B204" s="596" t="s">
        <v>836</v>
      </c>
      <c r="C204" s="608" t="s">
        <v>1127</v>
      </c>
      <c r="D204" s="559"/>
      <c r="E204" s="560"/>
      <c r="F204" s="559">
        <v>3</v>
      </c>
      <c r="G204" s="560">
        <v>3</v>
      </c>
      <c r="H204" s="559">
        <v>6</v>
      </c>
      <c r="I204" s="560">
        <v>6</v>
      </c>
      <c r="J204" s="559">
        <v>8</v>
      </c>
      <c r="K204" s="560">
        <v>8</v>
      </c>
      <c r="L204" s="559">
        <v>2</v>
      </c>
      <c r="M204" s="560">
        <v>2</v>
      </c>
      <c r="N204" s="1030">
        <v>4</v>
      </c>
      <c r="O204" s="1032">
        <v>4</v>
      </c>
      <c r="P204" s="1030">
        <v>7</v>
      </c>
      <c r="Q204" s="1032">
        <v>7</v>
      </c>
      <c r="R204" s="1030">
        <v>15</v>
      </c>
      <c r="S204" s="1032">
        <v>15</v>
      </c>
      <c r="T204" s="1030">
        <v>2</v>
      </c>
      <c r="U204" s="1032">
        <v>2</v>
      </c>
    </row>
    <row r="205" spans="2:21" ht="12.75">
      <c r="B205" s="596" t="s">
        <v>838</v>
      </c>
      <c r="C205" s="608" t="s">
        <v>1167</v>
      </c>
      <c r="D205" s="559"/>
      <c r="E205" s="560"/>
      <c r="F205" s="559"/>
      <c r="G205" s="560"/>
      <c r="H205" s="559"/>
      <c r="I205" s="560"/>
      <c r="J205" s="559"/>
      <c r="K205" s="560"/>
      <c r="L205" s="559"/>
      <c r="M205" s="560"/>
      <c r="N205" s="1030">
        <v>1</v>
      </c>
      <c r="O205" s="1032">
        <v>1</v>
      </c>
      <c r="P205" s="1030"/>
      <c r="Q205" s="1032"/>
      <c r="R205" s="1030">
        <v>1</v>
      </c>
      <c r="S205" s="1032">
        <v>1</v>
      </c>
      <c r="T205" s="1030">
        <v>0</v>
      </c>
      <c r="U205" s="1032">
        <v>0</v>
      </c>
    </row>
    <row r="206" spans="2:21" ht="12.75">
      <c r="B206" s="597" t="s">
        <v>839</v>
      </c>
      <c r="C206" s="608" t="s">
        <v>1077</v>
      </c>
      <c r="D206" s="579">
        <v>22</v>
      </c>
      <c r="E206" s="580">
        <v>24</v>
      </c>
      <c r="F206" s="579">
        <v>15</v>
      </c>
      <c r="G206" s="580">
        <v>18</v>
      </c>
      <c r="H206" s="579">
        <v>9</v>
      </c>
      <c r="I206" s="580">
        <v>9</v>
      </c>
      <c r="J206" s="579">
        <v>18</v>
      </c>
      <c r="K206" s="580">
        <v>18</v>
      </c>
      <c r="L206" s="579">
        <v>25</v>
      </c>
      <c r="M206" s="580">
        <v>25</v>
      </c>
      <c r="N206" s="1033">
        <v>23</v>
      </c>
      <c r="O206" s="1031">
        <v>23</v>
      </c>
      <c r="P206" s="1033">
        <v>27</v>
      </c>
      <c r="Q206" s="1031">
        <v>27</v>
      </c>
      <c r="R206" s="1033">
        <v>46</v>
      </c>
      <c r="S206" s="1031">
        <v>46</v>
      </c>
      <c r="T206" s="1033">
        <v>52</v>
      </c>
      <c r="U206" s="1031">
        <v>52</v>
      </c>
    </row>
    <row r="207" spans="2:21" ht="12.75">
      <c r="B207" s="610" t="s">
        <v>840</v>
      </c>
      <c r="C207" s="608" t="s">
        <v>1078</v>
      </c>
      <c r="D207" s="590">
        <v>2</v>
      </c>
      <c r="E207" s="591">
        <v>2</v>
      </c>
      <c r="F207" s="590">
        <v>2</v>
      </c>
      <c r="G207" s="591">
        <v>2</v>
      </c>
      <c r="H207" s="590">
        <v>4</v>
      </c>
      <c r="I207" s="591">
        <v>4</v>
      </c>
      <c r="J207" s="590">
        <v>2</v>
      </c>
      <c r="K207" s="591">
        <v>2</v>
      </c>
      <c r="L207" s="590">
        <v>0</v>
      </c>
      <c r="M207" s="591"/>
      <c r="N207" s="1034">
        <v>1</v>
      </c>
      <c r="O207" s="1035">
        <v>1</v>
      </c>
      <c r="P207" s="1034">
        <v>2</v>
      </c>
      <c r="Q207" s="1035">
        <v>2</v>
      </c>
      <c r="R207" s="1034">
        <v>0</v>
      </c>
      <c r="S207" s="1035">
        <v>0</v>
      </c>
      <c r="T207" s="1034">
        <v>5</v>
      </c>
      <c r="U207" s="1035">
        <v>5</v>
      </c>
    </row>
    <row r="208" spans="2:21" ht="13.5" thickBot="1">
      <c r="B208" s="610" t="s">
        <v>119</v>
      </c>
      <c r="C208" s="608" t="s">
        <v>1079</v>
      </c>
      <c r="D208" s="590">
        <v>1</v>
      </c>
      <c r="E208" s="591">
        <v>1</v>
      </c>
      <c r="F208" s="590"/>
      <c r="G208" s="591"/>
      <c r="H208" s="590"/>
      <c r="I208" s="591"/>
      <c r="J208" s="590">
        <v>1</v>
      </c>
      <c r="K208" s="591">
        <v>1</v>
      </c>
      <c r="L208" s="590">
        <v>2</v>
      </c>
      <c r="M208" s="591">
        <v>2</v>
      </c>
      <c r="N208" s="1034"/>
      <c r="O208" s="1035"/>
      <c r="P208" s="1034">
        <v>2</v>
      </c>
      <c r="Q208" s="1035">
        <v>2</v>
      </c>
      <c r="R208" s="1034">
        <v>3</v>
      </c>
      <c r="S208" s="1035">
        <v>3</v>
      </c>
      <c r="T208" s="1034">
        <v>3</v>
      </c>
      <c r="U208" s="1035">
        <v>3</v>
      </c>
    </row>
    <row r="209" spans="2:21" ht="23.25" thickBot="1">
      <c r="B209" s="569" t="s">
        <v>910</v>
      </c>
      <c r="C209" s="636" t="s">
        <v>1080</v>
      </c>
      <c r="D209" s="594">
        <v>1848</v>
      </c>
      <c r="E209" s="595">
        <v>1808</v>
      </c>
      <c r="F209" s="594">
        <v>1735</v>
      </c>
      <c r="G209" s="595">
        <v>1700</v>
      </c>
      <c r="H209" s="594">
        <v>1473</v>
      </c>
      <c r="I209" s="595">
        <v>1446</v>
      </c>
      <c r="J209" s="594">
        <v>1174</v>
      </c>
      <c r="K209" s="595">
        <v>1142</v>
      </c>
      <c r="L209" s="594">
        <f>SUM(L210:L229)</f>
        <v>1348</v>
      </c>
      <c r="M209" s="595">
        <f>SUM(M210:M229)</f>
        <v>1308</v>
      </c>
      <c r="N209" s="1026">
        <f>SUM(N210:N229)</f>
        <v>1596</v>
      </c>
      <c r="O209" s="1027">
        <f>SUM(O210:O229)</f>
        <v>1551</v>
      </c>
      <c r="P209" s="1026">
        <v>1945</v>
      </c>
      <c r="Q209" s="1027">
        <v>1930</v>
      </c>
      <c r="R209" s="1026">
        <v>1792</v>
      </c>
      <c r="S209" s="1027">
        <v>1759</v>
      </c>
      <c r="T209" s="1026">
        <v>2017</v>
      </c>
      <c r="U209" s="1027">
        <v>1982</v>
      </c>
    </row>
    <row r="210" spans="2:21" ht="12.75">
      <c r="B210" s="587" t="s">
        <v>841</v>
      </c>
      <c r="C210" s="362" t="s">
        <v>1081</v>
      </c>
      <c r="D210" s="559">
        <v>140</v>
      </c>
      <c r="E210" s="560">
        <v>139</v>
      </c>
      <c r="F210" s="559">
        <v>159</v>
      </c>
      <c r="G210" s="560">
        <v>156</v>
      </c>
      <c r="H210" s="559">
        <v>156</v>
      </c>
      <c r="I210" s="560">
        <v>156</v>
      </c>
      <c r="J210" s="559">
        <v>130</v>
      </c>
      <c r="K210" s="560">
        <v>127</v>
      </c>
      <c r="L210" s="559">
        <v>151</v>
      </c>
      <c r="M210" s="560">
        <v>149</v>
      </c>
      <c r="N210" s="1030">
        <v>154</v>
      </c>
      <c r="O210" s="1032">
        <v>153</v>
      </c>
      <c r="P210" s="1030">
        <v>188</v>
      </c>
      <c r="Q210" s="1032">
        <v>186</v>
      </c>
      <c r="R210" s="1030">
        <v>161</v>
      </c>
      <c r="S210" s="1032">
        <v>161</v>
      </c>
      <c r="T210" s="1030">
        <v>215</v>
      </c>
      <c r="U210" s="1032">
        <v>213</v>
      </c>
    </row>
    <row r="211" spans="2:21" ht="12.75">
      <c r="B211" s="587" t="s">
        <v>842</v>
      </c>
      <c r="C211" s="362" t="s">
        <v>1082</v>
      </c>
      <c r="D211" s="559">
        <v>150</v>
      </c>
      <c r="E211" s="560">
        <v>148</v>
      </c>
      <c r="F211" s="559">
        <v>157</v>
      </c>
      <c r="G211" s="560">
        <v>157</v>
      </c>
      <c r="H211" s="559">
        <v>136</v>
      </c>
      <c r="I211" s="560">
        <v>135</v>
      </c>
      <c r="J211" s="559">
        <v>138</v>
      </c>
      <c r="K211" s="560">
        <v>135</v>
      </c>
      <c r="L211" s="559">
        <v>134</v>
      </c>
      <c r="M211" s="560">
        <v>134</v>
      </c>
      <c r="N211" s="1030">
        <v>109</v>
      </c>
      <c r="O211" s="1032">
        <v>110</v>
      </c>
      <c r="P211" s="1030">
        <v>110</v>
      </c>
      <c r="Q211" s="1032">
        <v>110</v>
      </c>
      <c r="R211" s="1030">
        <v>112</v>
      </c>
      <c r="S211" s="1032">
        <v>110</v>
      </c>
      <c r="T211" s="1030">
        <v>83</v>
      </c>
      <c r="U211" s="1032">
        <v>80</v>
      </c>
    </row>
    <row r="212" spans="2:21" s="15" customFormat="1" ht="24.75" customHeight="1">
      <c r="B212" s="596" t="s">
        <v>1178</v>
      </c>
      <c r="C212" s="588" t="s">
        <v>1186</v>
      </c>
      <c r="D212" s="559"/>
      <c r="E212" s="560"/>
      <c r="F212" s="559"/>
      <c r="G212" s="560"/>
      <c r="H212" s="559"/>
      <c r="I212" s="560"/>
      <c r="J212" s="559"/>
      <c r="K212" s="560"/>
      <c r="L212" s="559"/>
      <c r="M212" s="560"/>
      <c r="N212" s="1030"/>
      <c r="O212" s="1032"/>
      <c r="P212" s="1030">
        <v>9</v>
      </c>
      <c r="Q212" s="1032">
        <v>9</v>
      </c>
      <c r="R212" s="1030">
        <v>11</v>
      </c>
      <c r="S212" s="1032">
        <v>11</v>
      </c>
      <c r="T212" s="1030">
        <v>10</v>
      </c>
      <c r="U212" s="1032">
        <v>10</v>
      </c>
    </row>
    <row r="213" spans="2:21" s="15" customFormat="1" ht="33.75">
      <c r="B213" s="596" t="s">
        <v>1185</v>
      </c>
      <c r="C213" s="588" t="s">
        <v>1187</v>
      </c>
      <c r="D213" s="559"/>
      <c r="E213" s="560"/>
      <c r="F213" s="559"/>
      <c r="G213" s="560"/>
      <c r="H213" s="559"/>
      <c r="I213" s="560"/>
      <c r="J213" s="559"/>
      <c r="K213" s="560"/>
      <c r="L213" s="559"/>
      <c r="M213" s="560"/>
      <c r="N213" s="1030"/>
      <c r="O213" s="1032"/>
      <c r="P213" s="1030"/>
      <c r="Q213" s="1032"/>
      <c r="R213" s="1030">
        <v>13</v>
      </c>
      <c r="S213" s="1032">
        <v>13</v>
      </c>
      <c r="T213" s="1030">
        <v>20</v>
      </c>
      <c r="U213" s="1032">
        <v>20</v>
      </c>
    </row>
    <row r="214" spans="2:21" ht="12.75">
      <c r="B214" s="587" t="s">
        <v>0</v>
      </c>
      <c r="C214" s="362" t="s">
        <v>1083</v>
      </c>
      <c r="D214" s="559">
        <v>45</v>
      </c>
      <c r="E214" s="560">
        <v>39</v>
      </c>
      <c r="F214" s="559">
        <v>51</v>
      </c>
      <c r="G214" s="560">
        <v>48</v>
      </c>
      <c r="H214" s="559">
        <v>29</v>
      </c>
      <c r="I214" s="560">
        <v>29</v>
      </c>
      <c r="J214" s="559">
        <v>55</v>
      </c>
      <c r="K214" s="560">
        <v>48</v>
      </c>
      <c r="L214" s="559">
        <v>54</v>
      </c>
      <c r="M214" s="560">
        <v>44</v>
      </c>
      <c r="N214" s="1030">
        <v>39</v>
      </c>
      <c r="O214" s="1032">
        <v>35</v>
      </c>
      <c r="P214" s="1030">
        <v>48</v>
      </c>
      <c r="Q214" s="1032">
        <v>45</v>
      </c>
      <c r="R214" s="1030">
        <v>31</v>
      </c>
      <c r="S214" s="1032">
        <v>30</v>
      </c>
      <c r="T214" s="1030">
        <v>42</v>
      </c>
      <c r="U214" s="1032">
        <v>37</v>
      </c>
    </row>
    <row r="215" spans="2:21" ht="22.5">
      <c r="B215" s="587" t="s">
        <v>1</v>
      </c>
      <c r="C215" s="362" t="s">
        <v>1084</v>
      </c>
      <c r="D215" s="559">
        <v>48</v>
      </c>
      <c r="E215" s="560">
        <v>36</v>
      </c>
      <c r="F215" s="559">
        <v>80</v>
      </c>
      <c r="G215" s="560">
        <v>64</v>
      </c>
      <c r="H215" s="559">
        <v>75</v>
      </c>
      <c r="I215" s="560">
        <v>65</v>
      </c>
      <c r="J215" s="559">
        <v>25</v>
      </c>
      <c r="K215" s="560">
        <v>22</v>
      </c>
      <c r="L215" s="559">
        <v>22</v>
      </c>
      <c r="M215" s="560">
        <v>14</v>
      </c>
      <c r="N215" s="1030">
        <v>38</v>
      </c>
      <c r="O215" s="1032">
        <v>26</v>
      </c>
      <c r="P215" s="1030">
        <v>27</v>
      </c>
      <c r="Q215" s="1032">
        <v>22</v>
      </c>
      <c r="R215" s="1030">
        <v>46</v>
      </c>
      <c r="S215" s="1032">
        <v>38</v>
      </c>
      <c r="T215" s="1030">
        <v>30</v>
      </c>
      <c r="U215" s="1032">
        <v>20</v>
      </c>
    </row>
    <row r="216" spans="1:35" s="354" customFormat="1" ht="22.5">
      <c r="A216"/>
      <c r="B216" s="587" t="s">
        <v>2</v>
      </c>
      <c r="C216" s="362" t="s">
        <v>1085</v>
      </c>
      <c r="D216" s="559">
        <v>2</v>
      </c>
      <c r="E216" s="560">
        <v>2</v>
      </c>
      <c r="F216" s="559">
        <v>2</v>
      </c>
      <c r="G216" s="560">
        <v>1</v>
      </c>
      <c r="H216" s="559">
        <v>2</v>
      </c>
      <c r="I216" s="560">
        <v>2</v>
      </c>
      <c r="J216" s="559">
        <v>2</v>
      </c>
      <c r="K216" s="560">
        <v>2</v>
      </c>
      <c r="L216" s="559">
        <v>3</v>
      </c>
      <c r="M216" s="560">
        <v>3</v>
      </c>
      <c r="N216" s="1030">
        <v>4</v>
      </c>
      <c r="O216" s="1032">
        <v>4</v>
      </c>
      <c r="P216" s="1030">
        <v>6</v>
      </c>
      <c r="Q216" s="1032">
        <v>6</v>
      </c>
      <c r="R216" s="1030">
        <v>1</v>
      </c>
      <c r="S216" s="1032">
        <v>1</v>
      </c>
      <c r="T216" s="1030">
        <v>1</v>
      </c>
      <c r="U216" s="1032">
        <v>1</v>
      </c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s="354" customFormat="1" ht="12.75">
      <c r="A217"/>
      <c r="B217" s="587" t="s">
        <v>3</v>
      </c>
      <c r="C217" s="362" t="s">
        <v>1086</v>
      </c>
      <c r="D217" s="559">
        <v>2</v>
      </c>
      <c r="E217" s="560">
        <v>1</v>
      </c>
      <c r="F217" s="559">
        <v>4</v>
      </c>
      <c r="G217" s="560">
        <v>3</v>
      </c>
      <c r="H217" s="559">
        <v>7</v>
      </c>
      <c r="I217" s="560">
        <v>2</v>
      </c>
      <c r="J217" s="559">
        <v>6</v>
      </c>
      <c r="K217" s="560">
        <v>4</v>
      </c>
      <c r="L217" s="559">
        <v>1</v>
      </c>
      <c r="M217" s="560"/>
      <c r="N217" s="1030">
        <v>4</v>
      </c>
      <c r="O217" s="1032">
        <v>1</v>
      </c>
      <c r="P217" s="1030">
        <v>4</v>
      </c>
      <c r="Q217" s="1032">
        <v>3</v>
      </c>
      <c r="R217" s="1030">
        <v>2</v>
      </c>
      <c r="S217" s="1032">
        <v>1</v>
      </c>
      <c r="T217" s="1030">
        <v>3</v>
      </c>
      <c r="U217" s="1032">
        <v>2</v>
      </c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s="354" customFormat="1" ht="22.5">
      <c r="A218"/>
      <c r="B218" s="587" t="s">
        <v>911</v>
      </c>
      <c r="C218" s="362" t="s">
        <v>1087</v>
      </c>
      <c r="D218" s="559">
        <v>4</v>
      </c>
      <c r="E218" s="560">
        <v>4</v>
      </c>
      <c r="F218" s="559">
        <v>2</v>
      </c>
      <c r="G218" s="560">
        <v>2</v>
      </c>
      <c r="H218" s="559">
        <v>5</v>
      </c>
      <c r="I218" s="560">
        <v>5</v>
      </c>
      <c r="J218" s="559">
        <v>4</v>
      </c>
      <c r="K218" s="560">
        <v>4</v>
      </c>
      <c r="L218" s="559">
        <v>1</v>
      </c>
      <c r="M218" s="560"/>
      <c r="N218" s="1030">
        <v>1</v>
      </c>
      <c r="O218" s="1032">
        <v>1</v>
      </c>
      <c r="P218" s="1030">
        <v>4</v>
      </c>
      <c r="Q218" s="1032">
        <v>5</v>
      </c>
      <c r="R218" s="1030">
        <v>2</v>
      </c>
      <c r="S218" s="1032">
        <v>2</v>
      </c>
      <c r="T218" s="1030">
        <v>2</v>
      </c>
      <c r="U218" s="1032">
        <v>2</v>
      </c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s="354" customFormat="1" ht="12.75">
      <c r="A219"/>
      <c r="B219" s="587" t="s">
        <v>5</v>
      </c>
      <c r="C219" s="362" t="s">
        <v>1088</v>
      </c>
      <c r="D219" s="559">
        <v>4</v>
      </c>
      <c r="E219" s="560">
        <v>2</v>
      </c>
      <c r="F219" s="559">
        <v>5</v>
      </c>
      <c r="G219" s="560">
        <v>5</v>
      </c>
      <c r="H219" s="559">
        <v>6</v>
      </c>
      <c r="I219" s="560">
        <v>5</v>
      </c>
      <c r="J219" s="559">
        <v>3</v>
      </c>
      <c r="K219" s="560">
        <v>2</v>
      </c>
      <c r="L219" s="559"/>
      <c r="M219" s="560"/>
      <c r="N219" s="1030">
        <v>5</v>
      </c>
      <c r="O219" s="1032">
        <v>5</v>
      </c>
      <c r="P219" s="1030">
        <v>3</v>
      </c>
      <c r="Q219" s="1032">
        <v>3</v>
      </c>
      <c r="R219" s="1030">
        <v>2</v>
      </c>
      <c r="S219" s="1032">
        <v>2</v>
      </c>
      <c r="T219" s="1030">
        <v>0</v>
      </c>
      <c r="U219" s="1032">
        <v>0</v>
      </c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s="354" customFormat="1" ht="12.75">
      <c r="A220"/>
      <c r="B220" s="587" t="s">
        <v>6</v>
      </c>
      <c r="C220" s="362" t="s">
        <v>1089</v>
      </c>
      <c r="D220" s="559">
        <v>91</v>
      </c>
      <c r="E220" s="560">
        <v>90</v>
      </c>
      <c r="F220" s="559">
        <v>96</v>
      </c>
      <c r="G220" s="560">
        <v>96</v>
      </c>
      <c r="H220" s="559">
        <v>86</v>
      </c>
      <c r="I220" s="560">
        <v>82</v>
      </c>
      <c r="J220" s="559">
        <v>91</v>
      </c>
      <c r="K220" s="560">
        <v>89</v>
      </c>
      <c r="L220" s="559">
        <v>97</v>
      </c>
      <c r="M220" s="560">
        <v>97</v>
      </c>
      <c r="N220" s="1030">
        <v>62</v>
      </c>
      <c r="O220" s="1032">
        <v>63</v>
      </c>
      <c r="P220" s="1030">
        <v>77</v>
      </c>
      <c r="Q220" s="1032">
        <v>75</v>
      </c>
      <c r="R220" s="1030">
        <v>91</v>
      </c>
      <c r="S220" s="1032">
        <v>86</v>
      </c>
      <c r="T220" s="1030">
        <v>69</v>
      </c>
      <c r="U220" s="1032">
        <v>70</v>
      </c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s="354" customFormat="1" ht="12.75">
      <c r="A221"/>
      <c r="B221" s="587" t="s">
        <v>1134</v>
      </c>
      <c r="C221" s="362" t="s">
        <v>614</v>
      </c>
      <c r="D221" s="559"/>
      <c r="E221" s="560"/>
      <c r="F221" s="559"/>
      <c r="G221" s="560"/>
      <c r="H221" s="559">
        <v>27</v>
      </c>
      <c r="I221" s="560">
        <v>24</v>
      </c>
      <c r="J221" s="559">
        <v>28</v>
      </c>
      <c r="K221" s="560">
        <v>27</v>
      </c>
      <c r="L221" s="559">
        <v>53</v>
      </c>
      <c r="M221" s="560">
        <v>53</v>
      </c>
      <c r="N221" s="1030">
        <v>61</v>
      </c>
      <c r="O221" s="1032">
        <v>60</v>
      </c>
      <c r="P221" s="1030">
        <v>57</v>
      </c>
      <c r="Q221" s="1032">
        <v>57</v>
      </c>
      <c r="R221" s="1030">
        <v>65</v>
      </c>
      <c r="S221" s="1032">
        <v>64</v>
      </c>
      <c r="T221" s="1030">
        <v>70</v>
      </c>
      <c r="U221" s="1032">
        <v>66</v>
      </c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s="354" customFormat="1" ht="12.75">
      <c r="A222"/>
      <c r="B222" s="596" t="s">
        <v>7</v>
      </c>
      <c r="C222" s="362" t="s">
        <v>1090</v>
      </c>
      <c r="D222" s="559">
        <v>11</v>
      </c>
      <c r="E222" s="560">
        <v>11</v>
      </c>
      <c r="F222" s="559">
        <v>1</v>
      </c>
      <c r="G222" s="560">
        <v>2</v>
      </c>
      <c r="H222" s="559">
        <v>4</v>
      </c>
      <c r="I222" s="560">
        <v>4</v>
      </c>
      <c r="J222" s="559">
        <v>10</v>
      </c>
      <c r="K222" s="560">
        <v>11</v>
      </c>
      <c r="L222" s="559">
        <v>7</v>
      </c>
      <c r="M222" s="560">
        <v>6</v>
      </c>
      <c r="N222" s="1030">
        <v>4</v>
      </c>
      <c r="O222" s="1032">
        <v>5</v>
      </c>
      <c r="P222" s="1030">
        <v>8</v>
      </c>
      <c r="Q222" s="1032">
        <v>8</v>
      </c>
      <c r="R222" s="1030">
        <v>23</v>
      </c>
      <c r="S222" s="1032">
        <v>24</v>
      </c>
      <c r="T222" s="1030">
        <v>4</v>
      </c>
      <c r="U222" s="1032">
        <v>4</v>
      </c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s="354" customFormat="1" ht="12.75">
      <c r="A223"/>
      <c r="B223" s="587" t="s">
        <v>8</v>
      </c>
      <c r="C223" s="362" t="s">
        <v>1091</v>
      </c>
      <c r="D223" s="559">
        <v>13</v>
      </c>
      <c r="E223" s="560">
        <v>6</v>
      </c>
      <c r="F223" s="559">
        <v>15</v>
      </c>
      <c r="G223" s="560">
        <v>12</v>
      </c>
      <c r="H223" s="559">
        <v>7</v>
      </c>
      <c r="I223" s="560">
        <v>5</v>
      </c>
      <c r="J223" s="559">
        <v>12</v>
      </c>
      <c r="K223" s="560">
        <v>11</v>
      </c>
      <c r="L223" s="559">
        <v>18</v>
      </c>
      <c r="M223" s="560">
        <v>15</v>
      </c>
      <c r="N223" s="1030">
        <v>19</v>
      </c>
      <c r="O223" s="1032">
        <v>16</v>
      </c>
      <c r="P223" s="1030">
        <v>14</v>
      </c>
      <c r="Q223" s="1032">
        <v>14</v>
      </c>
      <c r="R223" s="1030">
        <v>31</v>
      </c>
      <c r="S223" s="1032">
        <v>25</v>
      </c>
      <c r="T223" s="1030">
        <v>20</v>
      </c>
      <c r="U223" s="1032">
        <v>20</v>
      </c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s="354" customFormat="1" ht="22.5">
      <c r="A224"/>
      <c r="B224" s="587" t="s">
        <v>9</v>
      </c>
      <c r="C224" s="362" t="s">
        <v>1092</v>
      </c>
      <c r="D224" s="559">
        <v>176</v>
      </c>
      <c r="E224" s="560">
        <v>176</v>
      </c>
      <c r="F224" s="559">
        <v>140</v>
      </c>
      <c r="G224" s="560">
        <v>144</v>
      </c>
      <c r="H224" s="559">
        <v>68</v>
      </c>
      <c r="I224" s="560">
        <v>68</v>
      </c>
      <c r="J224" s="559">
        <v>156</v>
      </c>
      <c r="K224" s="560">
        <v>155</v>
      </c>
      <c r="L224" s="559">
        <v>365</v>
      </c>
      <c r="M224" s="560">
        <v>361</v>
      </c>
      <c r="N224" s="1030">
        <v>619</v>
      </c>
      <c r="O224" s="1032">
        <v>612</v>
      </c>
      <c r="P224" s="1030">
        <v>946</v>
      </c>
      <c r="Q224" s="1032">
        <v>947</v>
      </c>
      <c r="R224" s="1030">
        <v>698</v>
      </c>
      <c r="S224" s="1032">
        <v>694</v>
      </c>
      <c r="T224" s="1030">
        <v>957</v>
      </c>
      <c r="U224" s="1032">
        <v>959</v>
      </c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s="354" customFormat="1" ht="12.75">
      <c r="A225"/>
      <c r="B225" s="587" t="s">
        <v>10</v>
      </c>
      <c r="C225" s="362" t="s">
        <v>1093</v>
      </c>
      <c r="D225" s="559">
        <v>7</v>
      </c>
      <c r="E225" s="560">
        <v>7</v>
      </c>
      <c r="F225" s="559">
        <v>3</v>
      </c>
      <c r="G225" s="560">
        <v>3</v>
      </c>
      <c r="H225" s="559">
        <v>18</v>
      </c>
      <c r="I225" s="560">
        <v>23</v>
      </c>
      <c r="J225" s="559">
        <v>5</v>
      </c>
      <c r="K225" s="560">
        <v>5</v>
      </c>
      <c r="L225" s="559">
        <v>5</v>
      </c>
      <c r="M225" s="560">
        <v>5</v>
      </c>
      <c r="N225" s="1030">
        <v>11</v>
      </c>
      <c r="O225" s="1032">
        <v>11</v>
      </c>
      <c r="P225" s="1030">
        <v>5</v>
      </c>
      <c r="Q225" s="1032">
        <v>5</v>
      </c>
      <c r="R225" s="1030">
        <v>1</v>
      </c>
      <c r="S225" s="1032">
        <v>1</v>
      </c>
      <c r="T225" s="1030">
        <v>3</v>
      </c>
      <c r="U225" s="1032">
        <v>3</v>
      </c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s="354" customFormat="1" ht="12.75">
      <c r="A226"/>
      <c r="B226" s="587" t="s">
        <v>11</v>
      </c>
      <c r="C226" s="362" t="s">
        <v>1094</v>
      </c>
      <c r="D226" s="559">
        <v>118</v>
      </c>
      <c r="E226" s="560">
        <v>118</v>
      </c>
      <c r="F226" s="559">
        <v>14</v>
      </c>
      <c r="G226" s="560">
        <v>14</v>
      </c>
      <c r="H226" s="559">
        <v>31</v>
      </c>
      <c r="I226" s="560">
        <v>31</v>
      </c>
      <c r="J226" s="559">
        <v>17</v>
      </c>
      <c r="K226" s="560">
        <v>17</v>
      </c>
      <c r="L226" s="559">
        <v>18</v>
      </c>
      <c r="M226" s="560">
        <v>18</v>
      </c>
      <c r="N226" s="1030">
        <v>37</v>
      </c>
      <c r="O226" s="1032">
        <v>37</v>
      </c>
      <c r="P226" s="1030">
        <v>25</v>
      </c>
      <c r="Q226" s="1032">
        <v>25</v>
      </c>
      <c r="R226" s="1030">
        <v>28</v>
      </c>
      <c r="S226" s="1032">
        <v>28</v>
      </c>
      <c r="T226" s="1030">
        <v>20</v>
      </c>
      <c r="U226" s="1032">
        <v>20</v>
      </c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s="354" customFormat="1" ht="22.5">
      <c r="A227"/>
      <c r="B227" s="587" t="s">
        <v>13</v>
      </c>
      <c r="C227" s="362" t="s">
        <v>1095</v>
      </c>
      <c r="D227" s="559">
        <v>8</v>
      </c>
      <c r="E227" s="560">
        <v>8</v>
      </c>
      <c r="F227" s="559">
        <v>7</v>
      </c>
      <c r="G227" s="560">
        <v>7</v>
      </c>
      <c r="H227" s="559">
        <v>5</v>
      </c>
      <c r="I227" s="560">
        <v>5</v>
      </c>
      <c r="J227" s="559">
        <v>14</v>
      </c>
      <c r="K227" s="560">
        <v>14</v>
      </c>
      <c r="L227" s="559">
        <v>12</v>
      </c>
      <c r="M227" s="560">
        <v>12</v>
      </c>
      <c r="N227" s="1030">
        <v>11</v>
      </c>
      <c r="O227" s="1032">
        <v>11</v>
      </c>
      <c r="P227" s="1030">
        <v>5</v>
      </c>
      <c r="Q227" s="1032">
        <v>5</v>
      </c>
      <c r="R227" s="1030">
        <v>6</v>
      </c>
      <c r="S227" s="1032">
        <v>6</v>
      </c>
      <c r="T227" s="1030">
        <v>5</v>
      </c>
      <c r="U227" s="1032">
        <v>5</v>
      </c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s="354" customFormat="1" ht="22.5">
      <c r="A228"/>
      <c r="B228" s="584" t="s">
        <v>14</v>
      </c>
      <c r="C228" s="585" t="s">
        <v>1096</v>
      </c>
      <c r="D228" s="579">
        <v>999</v>
      </c>
      <c r="E228" s="580">
        <v>999</v>
      </c>
      <c r="F228" s="579">
        <v>974</v>
      </c>
      <c r="G228" s="580">
        <v>972</v>
      </c>
      <c r="H228" s="579">
        <v>800</v>
      </c>
      <c r="I228" s="580">
        <v>801</v>
      </c>
      <c r="J228" s="579">
        <v>461</v>
      </c>
      <c r="K228" s="580">
        <v>462</v>
      </c>
      <c r="L228" s="579">
        <v>394</v>
      </c>
      <c r="M228" s="580">
        <v>394</v>
      </c>
      <c r="N228" s="1033">
        <v>399</v>
      </c>
      <c r="O228" s="1031">
        <v>396</v>
      </c>
      <c r="P228" s="1033">
        <v>373</v>
      </c>
      <c r="Q228" s="1031">
        <v>372</v>
      </c>
      <c r="R228" s="1033">
        <v>461</v>
      </c>
      <c r="S228" s="1031">
        <v>461</v>
      </c>
      <c r="T228" s="1033">
        <v>444</v>
      </c>
      <c r="U228" s="1031">
        <v>446</v>
      </c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s="354" customFormat="1" ht="13.5" thickBot="1">
      <c r="A229"/>
      <c r="B229" s="584" t="s">
        <v>15</v>
      </c>
      <c r="C229" s="585" t="s">
        <v>1097</v>
      </c>
      <c r="D229" s="579">
        <v>30</v>
      </c>
      <c r="E229" s="580">
        <v>22</v>
      </c>
      <c r="F229" s="579">
        <v>25</v>
      </c>
      <c r="G229" s="580">
        <v>14</v>
      </c>
      <c r="H229" s="579">
        <v>11</v>
      </c>
      <c r="I229" s="580">
        <v>4</v>
      </c>
      <c r="J229" s="579">
        <v>17</v>
      </c>
      <c r="K229" s="580">
        <v>7</v>
      </c>
      <c r="L229" s="579">
        <v>13</v>
      </c>
      <c r="M229" s="580">
        <v>3</v>
      </c>
      <c r="N229" s="1033">
        <v>19</v>
      </c>
      <c r="O229" s="1031">
        <v>5</v>
      </c>
      <c r="P229" s="1033">
        <v>36</v>
      </c>
      <c r="Q229" s="1031">
        <v>33</v>
      </c>
      <c r="R229" s="1033">
        <v>7</v>
      </c>
      <c r="S229" s="1031">
        <v>1</v>
      </c>
      <c r="T229" s="1033">
        <v>19</v>
      </c>
      <c r="U229" s="1031">
        <v>4</v>
      </c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s="354" customFormat="1" ht="23.25" thickBot="1">
      <c r="A230"/>
      <c r="B230" s="637" t="s">
        <v>912</v>
      </c>
      <c r="C230" s="638" t="s">
        <v>1098</v>
      </c>
      <c r="D230" s="594">
        <v>2</v>
      </c>
      <c r="E230" s="595">
        <v>1</v>
      </c>
      <c r="F230" s="594"/>
      <c r="G230" s="595"/>
      <c r="H230" s="594">
        <v>3</v>
      </c>
      <c r="I230" s="595">
        <v>3</v>
      </c>
      <c r="J230" s="611">
        <v>12</v>
      </c>
      <c r="K230" s="595">
        <v>12</v>
      </c>
      <c r="L230" s="611">
        <f>SUM(L231:L234)</f>
        <v>9</v>
      </c>
      <c r="M230" s="595">
        <f>SUM(M231:M234)</f>
        <v>8</v>
      </c>
      <c r="N230" s="1044">
        <f>SUM(N231:N234)</f>
        <v>0</v>
      </c>
      <c r="O230" s="1027">
        <f>SUM(O231:O234)</f>
        <v>0</v>
      </c>
      <c r="P230" s="1044">
        <v>0</v>
      </c>
      <c r="Q230" s="1027">
        <v>0</v>
      </c>
      <c r="R230" s="1044">
        <v>1</v>
      </c>
      <c r="S230" s="1027">
        <v>1</v>
      </c>
      <c r="T230" s="1044">
        <v>7</v>
      </c>
      <c r="U230" s="1027">
        <v>6</v>
      </c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s="354" customFormat="1" ht="12.75">
      <c r="A231"/>
      <c r="B231" s="612" t="s">
        <v>29</v>
      </c>
      <c r="C231" s="613" t="s">
        <v>1099</v>
      </c>
      <c r="D231" s="559">
        <v>1</v>
      </c>
      <c r="E231" s="560">
        <v>0</v>
      </c>
      <c r="F231" s="559"/>
      <c r="G231" s="560"/>
      <c r="H231" s="559">
        <v>1</v>
      </c>
      <c r="I231" s="560">
        <v>1</v>
      </c>
      <c r="J231" s="614">
        <v>12</v>
      </c>
      <c r="K231" s="560">
        <v>12</v>
      </c>
      <c r="L231" s="614">
        <v>1</v>
      </c>
      <c r="M231" s="560">
        <v>1</v>
      </c>
      <c r="N231" s="1045"/>
      <c r="O231" s="1032"/>
      <c r="P231" s="1045"/>
      <c r="Q231" s="1032"/>
      <c r="R231" s="1045">
        <v>1</v>
      </c>
      <c r="S231" s="1032">
        <v>1</v>
      </c>
      <c r="T231" s="1045">
        <v>1</v>
      </c>
      <c r="U231" s="1032">
        <v>1</v>
      </c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s="354" customFormat="1" ht="12.75">
      <c r="A232"/>
      <c r="B232" s="612" t="s">
        <v>31</v>
      </c>
      <c r="C232" s="615" t="s">
        <v>1100</v>
      </c>
      <c r="D232" s="559"/>
      <c r="E232" s="560"/>
      <c r="F232" s="559"/>
      <c r="G232" s="560"/>
      <c r="H232" s="559"/>
      <c r="I232" s="560"/>
      <c r="J232" s="614"/>
      <c r="K232" s="560"/>
      <c r="L232" s="614">
        <v>4</v>
      </c>
      <c r="M232" s="560">
        <v>4</v>
      </c>
      <c r="N232" s="1045"/>
      <c r="O232" s="1032"/>
      <c r="P232" s="1045"/>
      <c r="Q232" s="1032"/>
      <c r="R232" s="1045">
        <v>0</v>
      </c>
      <c r="S232" s="1032">
        <v>0</v>
      </c>
      <c r="T232" s="1045">
        <v>0</v>
      </c>
      <c r="U232" s="1032">
        <v>0</v>
      </c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s="354" customFormat="1" ht="22.5">
      <c r="A233"/>
      <c r="B233" s="586" t="s">
        <v>33</v>
      </c>
      <c r="C233" s="639" t="s">
        <v>1101</v>
      </c>
      <c r="D233" s="579">
        <v>1</v>
      </c>
      <c r="E233" s="580">
        <v>1</v>
      </c>
      <c r="F233" s="579"/>
      <c r="G233" s="580"/>
      <c r="H233" s="579">
        <v>2</v>
      </c>
      <c r="I233" s="580">
        <v>2</v>
      </c>
      <c r="J233" s="617"/>
      <c r="K233" s="580"/>
      <c r="L233" s="617">
        <v>1</v>
      </c>
      <c r="M233" s="580">
        <v>0</v>
      </c>
      <c r="N233" s="1046"/>
      <c r="O233" s="1031"/>
      <c r="P233" s="1046"/>
      <c r="Q233" s="1031"/>
      <c r="R233" s="1046">
        <v>0</v>
      </c>
      <c r="S233" s="1031">
        <v>0</v>
      </c>
      <c r="T233" s="1046">
        <v>2</v>
      </c>
      <c r="U233" s="1031">
        <v>1</v>
      </c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s="354" customFormat="1" ht="12.75">
      <c r="A234"/>
      <c r="B234" s="586" t="s">
        <v>34</v>
      </c>
      <c r="C234" s="616" t="s">
        <v>1102</v>
      </c>
      <c r="D234" s="579"/>
      <c r="E234" s="580"/>
      <c r="F234" s="579"/>
      <c r="G234" s="580"/>
      <c r="H234" s="579"/>
      <c r="I234" s="580"/>
      <c r="J234" s="617"/>
      <c r="K234" s="580"/>
      <c r="L234" s="617">
        <v>3</v>
      </c>
      <c r="M234" s="580">
        <v>3</v>
      </c>
      <c r="N234" s="1046"/>
      <c r="O234" s="1031"/>
      <c r="P234" s="1033"/>
      <c r="Q234" s="1149"/>
      <c r="R234" s="1033">
        <v>0</v>
      </c>
      <c r="S234" s="1149">
        <v>0</v>
      </c>
      <c r="T234" s="1033">
        <v>0</v>
      </c>
      <c r="U234" s="1149">
        <v>0</v>
      </c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s="1217" customFormat="1" ht="13.5" thickBot="1">
      <c r="A235" s="1210"/>
      <c r="B235" s="1218" t="s">
        <v>35</v>
      </c>
      <c r="C235" s="1148" t="s">
        <v>1202</v>
      </c>
      <c r="D235" s="1206"/>
      <c r="E235" s="1207"/>
      <c r="F235" s="1206"/>
      <c r="G235" s="1207"/>
      <c r="H235" s="1206"/>
      <c r="I235" s="1207"/>
      <c r="J235" s="1213"/>
      <c r="K235" s="1207"/>
      <c r="L235" s="1213"/>
      <c r="M235" s="1207"/>
      <c r="N235" s="1214"/>
      <c r="O235" s="1209"/>
      <c r="P235" s="1215"/>
      <c r="Q235" s="1216"/>
      <c r="R235" s="1215"/>
      <c r="S235" s="1216"/>
      <c r="T235" s="1037">
        <v>4</v>
      </c>
      <c r="U235" s="1047">
        <v>4</v>
      </c>
      <c r="V235" s="1210"/>
      <c r="W235" s="1210"/>
      <c r="X235" s="1210"/>
      <c r="Y235" s="1210"/>
      <c r="Z235" s="1210"/>
      <c r="AA235" s="1210"/>
      <c r="AB235" s="1210"/>
      <c r="AC235" s="1210"/>
      <c r="AD235" s="1210"/>
      <c r="AE235" s="1210"/>
      <c r="AF235" s="1210"/>
      <c r="AG235" s="1210"/>
      <c r="AH235" s="1210"/>
      <c r="AI235" s="1210"/>
    </row>
    <row r="236" spans="2:21" ht="23.25" thickBot="1">
      <c r="B236" s="640" t="s">
        <v>913</v>
      </c>
      <c r="C236" s="636" t="s">
        <v>1103</v>
      </c>
      <c r="D236" s="594">
        <v>6</v>
      </c>
      <c r="E236" s="595">
        <v>4</v>
      </c>
      <c r="F236" s="594">
        <v>3</v>
      </c>
      <c r="G236" s="595">
        <v>1</v>
      </c>
      <c r="H236" s="594">
        <v>7</v>
      </c>
      <c r="I236" s="595">
        <v>6</v>
      </c>
      <c r="J236" s="594">
        <v>2</v>
      </c>
      <c r="K236" s="595">
        <v>2</v>
      </c>
      <c r="L236" s="594">
        <v>4</v>
      </c>
      <c r="M236" s="595">
        <v>1</v>
      </c>
      <c r="N236" s="1026">
        <v>2</v>
      </c>
      <c r="O236" s="1027">
        <v>1</v>
      </c>
      <c r="P236" s="1026">
        <v>7</v>
      </c>
      <c r="Q236" s="1027">
        <v>3</v>
      </c>
      <c r="R236" s="1026">
        <v>4</v>
      </c>
      <c r="S236" s="1027">
        <v>2</v>
      </c>
      <c r="T236" s="1026">
        <v>3</v>
      </c>
      <c r="U236" s="1027">
        <v>3</v>
      </c>
    </row>
    <row r="237" spans="2:21" ht="22.5">
      <c r="B237" s="1117" t="s">
        <v>40</v>
      </c>
      <c r="C237" s="1085" t="s">
        <v>1104</v>
      </c>
      <c r="D237" s="1022"/>
      <c r="E237" s="1023"/>
      <c r="F237" s="1022"/>
      <c r="G237" s="1023"/>
      <c r="H237" s="1022"/>
      <c r="I237" s="1023"/>
      <c r="J237" s="1022"/>
      <c r="K237" s="1023"/>
      <c r="L237" s="606">
        <v>1</v>
      </c>
      <c r="M237" s="633">
        <v>1</v>
      </c>
      <c r="N237" s="1028"/>
      <c r="O237" s="1036"/>
      <c r="P237" s="1028">
        <v>1</v>
      </c>
      <c r="Q237" s="1036">
        <v>0</v>
      </c>
      <c r="R237" s="1028">
        <v>0</v>
      </c>
      <c r="S237" s="1036">
        <v>0</v>
      </c>
      <c r="T237" s="1028"/>
      <c r="U237" s="1036"/>
    </row>
    <row r="238" spans="2:21" ht="12.75">
      <c r="B238" s="566" t="s">
        <v>41</v>
      </c>
      <c r="C238" s="641" t="s">
        <v>1181</v>
      </c>
      <c r="D238" s="621"/>
      <c r="E238" s="622"/>
      <c r="F238" s="621"/>
      <c r="G238" s="622"/>
      <c r="H238" s="621"/>
      <c r="I238" s="622"/>
      <c r="J238" s="621"/>
      <c r="K238" s="622"/>
      <c r="L238" s="577"/>
      <c r="M238" s="578"/>
      <c r="N238" s="1041"/>
      <c r="O238" s="1029"/>
      <c r="P238" s="1041">
        <v>1</v>
      </c>
      <c r="Q238" s="1029">
        <v>1</v>
      </c>
      <c r="R238" s="1041">
        <v>0</v>
      </c>
      <c r="S238" s="1029">
        <v>0</v>
      </c>
      <c r="T238" s="1041">
        <v>0</v>
      </c>
      <c r="U238" s="1029">
        <v>0</v>
      </c>
    </row>
    <row r="239" spans="2:21" ht="23.25" thickBot="1">
      <c r="B239" s="597" t="s">
        <v>43</v>
      </c>
      <c r="C239" s="585" t="s">
        <v>1105</v>
      </c>
      <c r="D239" s="579">
        <v>6</v>
      </c>
      <c r="E239" s="580">
        <v>4</v>
      </c>
      <c r="F239" s="579">
        <v>3</v>
      </c>
      <c r="G239" s="580">
        <v>1</v>
      </c>
      <c r="H239" s="579">
        <v>7</v>
      </c>
      <c r="I239" s="580">
        <v>6</v>
      </c>
      <c r="J239" s="579">
        <v>2</v>
      </c>
      <c r="K239" s="580">
        <v>2</v>
      </c>
      <c r="L239" s="579">
        <v>3</v>
      </c>
      <c r="M239" s="580"/>
      <c r="N239" s="1033">
        <v>2</v>
      </c>
      <c r="O239" s="1031">
        <v>1</v>
      </c>
      <c r="P239" s="1033">
        <v>5</v>
      </c>
      <c r="Q239" s="1031">
        <v>2</v>
      </c>
      <c r="R239" s="1033">
        <v>4</v>
      </c>
      <c r="S239" s="1031">
        <v>2</v>
      </c>
      <c r="T239" s="1033">
        <v>3</v>
      </c>
      <c r="U239" s="1031">
        <v>3</v>
      </c>
    </row>
    <row r="240" spans="2:21" ht="23.25" thickBot="1">
      <c r="B240" s="642" t="s">
        <v>914</v>
      </c>
      <c r="C240" s="620" t="s">
        <v>1106</v>
      </c>
      <c r="D240" s="594">
        <v>2</v>
      </c>
      <c r="E240" s="595">
        <v>2</v>
      </c>
      <c r="F240" s="594"/>
      <c r="G240" s="595"/>
      <c r="H240" s="594"/>
      <c r="I240" s="595"/>
      <c r="J240" s="594">
        <v>1</v>
      </c>
      <c r="K240" s="595">
        <v>1</v>
      </c>
      <c r="L240" s="594">
        <v>2</v>
      </c>
      <c r="M240" s="595">
        <v>1</v>
      </c>
      <c r="N240" s="1026">
        <v>0</v>
      </c>
      <c r="O240" s="1027">
        <v>0</v>
      </c>
      <c r="P240" s="1026">
        <v>0</v>
      </c>
      <c r="Q240" s="1027">
        <v>0</v>
      </c>
      <c r="R240" s="1026">
        <v>0</v>
      </c>
      <c r="S240" s="1027">
        <v>0</v>
      </c>
      <c r="T240" s="1026"/>
      <c r="U240" s="1027"/>
    </row>
    <row r="241" spans="2:21" ht="23.25" thickBot="1">
      <c r="B241" s="643" t="s">
        <v>915</v>
      </c>
      <c r="C241" s="644" t="s">
        <v>1107</v>
      </c>
      <c r="D241" s="592">
        <v>2</v>
      </c>
      <c r="E241" s="593">
        <v>2</v>
      </c>
      <c r="F241" s="592"/>
      <c r="G241" s="593"/>
      <c r="H241" s="592"/>
      <c r="I241" s="593"/>
      <c r="J241" s="592">
        <v>1</v>
      </c>
      <c r="K241" s="593">
        <v>1</v>
      </c>
      <c r="L241" s="592">
        <v>2</v>
      </c>
      <c r="M241" s="593">
        <v>1</v>
      </c>
      <c r="N241" s="1048"/>
      <c r="O241" s="1049"/>
      <c r="P241" s="1048"/>
      <c r="Q241" s="1049"/>
      <c r="R241" s="1048">
        <v>0</v>
      </c>
      <c r="S241" s="1049">
        <v>0</v>
      </c>
      <c r="T241" s="1048"/>
      <c r="U241" s="1049"/>
    </row>
    <row r="242" spans="2:21" ht="13.5" thickBot="1">
      <c r="B242" s="1279" t="s">
        <v>1140</v>
      </c>
      <c r="C242" s="1280"/>
      <c r="D242" s="618">
        <v>78</v>
      </c>
      <c r="E242" s="619">
        <v>112</v>
      </c>
      <c r="F242" s="618">
        <v>66</v>
      </c>
      <c r="G242" s="619">
        <v>70</v>
      </c>
      <c r="H242" s="618">
        <v>60</v>
      </c>
      <c r="I242" s="619">
        <v>68</v>
      </c>
      <c r="J242" s="618">
        <v>71</v>
      </c>
      <c r="K242" s="619">
        <v>74</v>
      </c>
      <c r="L242" s="618">
        <v>42</v>
      </c>
      <c r="M242" s="619">
        <v>43</v>
      </c>
      <c r="N242" s="1037">
        <v>64</v>
      </c>
      <c r="O242" s="1038">
        <v>64</v>
      </c>
      <c r="P242" s="1037">
        <v>27</v>
      </c>
      <c r="Q242" s="1038">
        <v>27</v>
      </c>
      <c r="R242" s="1037">
        <v>48</v>
      </c>
      <c r="S242" s="1038">
        <v>48</v>
      </c>
      <c r="T242" s="1037">
        <v>43</v>
      </c>
      <c r="U242" s="1038">
        <v>43</v>
      </c>
    </row>
    <row r="243" spans="2:21" ht="13.5" thickBot="1">
      <c r="B243" s="1281" t="s">
        <v>233</v>
      </c>
      <c r="C243" s="1282"/>
      <c r="D243" s="625">
        <v>62708</v>
      </c>
      <c r="E243" s="624">
        <v>37694</v>
      </c>
      <c r="F243" s="574">
        <v>56851</v>
      </c>
      <c r="G243" s="574">
        <v>34735</v>
      </c>
      <c r="H243" s="645">
        <v>59233</v>
      </c>
      <c r="I243" s="623">
        <v>36177</v>
      </c>
      <c r="J243" s="623">
        <v>55824</v>
      </c>
      <c r="K243" s="623">
        <v>35428</v>
      </c>
      <c r="L243" s="623">
        <v>54246</v>
      </c>
      <c r="M243" s="623">
        <v>33720</v>
      </c>
      <c r="N243" s="1050">
        <v>51287</v>
      </c>
      <c r="O243" s="1050">
        <v>32761</v>
      </c>
      <c r="P243" s="1050">
        <v>55994</v>
      </c>
      <c r="Q243" s="1050">
        <v>37501</v>
      </c>
      <c r="R243" s="1083">
        <v>53082</v>
      </c>
      <c r="S243" s="1084">
        <v>37772</v>
      </c>
      <c r="T243" s="1083">
        <v>54250</v>
      </c>
      <c r="U243" s="1084">
        <v>39634</v>
      </c>
    </row>
    <row r="244" spans="2:13" ht="12.75">
      <c r="B244" s="627"/>
      <c r="C244" s="627"/>
      <c r="D244" s="628"/>
      <c r="E244" s="629"/>
      <c r="F244" s="629"/>
      <c r="G244" s="629"/>
      <c r="H244" s="628"/>
      <c r="I244" s="628"/>
      <c r="J244" s="628"/>
      <c r="K244" s="628"/>
      <c r="L244" s="628"/>
      <c r="M244" s="628"/>
    </row>
    <row r="245" spans="2:13" ht="12.75">
      <c r="B245" s="283" t="s">
        <v>653</v>
      </c>
      <c r="C245" s="627"/>
      <c r="D245" s="628"/>
      <c r="E245" s="629"/>
      <c r="F245" s="629"/>
      <c r="G245" s="629"/>
      <c r="H245" s="628"/>
      <c r="I245" s="628"/>
      <c r="J245" s="628"/>
      <c r="K245" s="628"/>
      <c r="L245" s="628"/>
      <c r="M245" s="628"/>
    </row>
    <row r="246" spans="2:7" ht="12.75">
      <c r="B246" s="284" t="s">
        <v>654</v>
      </c>
      <c r="C246"/>
      <c r="D246"/>
      <c r="E246"/>
      <c r="F246"/>
      <c r="G246"/>
    </row>
    <row r="247" spans="2:7" ht="13.5" customHeight="1">
      <c r="B247"/>
      <c r="C247"/>
      <c r="D247"/>
      <c r="E247"/>
      <c r="F247"/>
      <c r="G247"/>
    </row>
    <row r="248" spans="2:7" ht="12.75">
      <c r="B248"/>
      <c r="C248"/>
      <c r="D248"/>
      <c r="E248"/>
      <c r="F248"/>
      <c r="G248"/>
    </row>
    <row r="249" spans="2:7" ht="13.5" thickBot="1">
      <c r="B249"/>
      <c r="C249"/>
      <c r="D249"/>
      <c r="E249"/>
      <c r="F249"/>
      <c r="G249"/>
    </row>
    <row r="250" spans="2:21" ht="24.75" customHeight="1" thickBot="1">
      <c r="B250" s="1268" t="s">
        <v>359</v>
      </c>
      <c r="C250" s="1285" t="s">
        <v>360</v>
      </c>
      <c r="D250" s="1288" t="s">
        <v>1131</v>
      </c>
      <c r="E250" s="1289"/>
      <c r="F250" s="1289"/>
      <c r="G250" s="1289"/>
      <c r="H250" s="1289"/>
      <c r="I250" s="1289"/>
      <c r="J250" s="1289"/>
      <c r="K250" s="1289"/>
      <c r="L250" s="1289"/>
      <c r="M250" s="1289"/>
      <c r="N250" s="1289"/>
      <c r="O250" s="1289"/>
      <c r="P250" s="1289"/>
      <c r="Q250" s="1289"/>
      <c r="R250" s="1290"/>
      <c r="S250" s="1290"/>
      <c r="T250" s="1290"/>
      <c r="U250" s="1291"/>
    </row>
    <row r="251" spans="2:40" ht="13.5" thickBot="1">
      <c r="B251" s="1283"/>
      <c r="C251" s="1286"/>
      <c r="D251" s="1277" t="s">
        <v>843</v>
      </c>
      <c r="E251" s="1278"/>
      <c r="F251" s="1277" t="s">
        <v>1125</v>
      </c>
      <c r="G251" s="1278"/>
      <c r="H251" s="1277" t="s">
        <v>1132</v>
      </c>
      <c r="I251" s="1278"/>
      <c r="J251" s="1277" t="s">
        <v>1147</v>
      </c>
      <c r="K251" s="1278"/>
      <c r="L251" s="1277" t="s">
        <v>1151</v>
      </c>
      <c r="M251" s="1278"/>
      <c r="N251" s="1277" t="s">
        <v>1157</v>
      </c>
      <c r="O251" s="1278"/>
      <c r="P251" s="1275" t="s">
        <v>1168</v>
      </c>
      <c r="Q251" s="1276"/>
      <c r="R251" s="1275" t="s">
        <v>1182</v>
      </c>
      <c r="S251" s="1276"/>
      <c r="T251" s="1275" t="s">
        <v>1188</v>
      </c>
      <c r="U251" s="1276"/>
      <c r="W251" s="1277" t="s">
        <v>843</v>
      </c>
      <c r="X251" s="1278"/>
      <c r="Y251" s="1277" t="s">
        <v>1125</v>
      </c>
      <c r="Z251" s="1278"/>
      <c r="AA251" s="1277" t="s">
        <v>1132</v>
      </c>
      <c r="AB251" s="1278"/>
      <c r="AC251" s="1277" t="s">
        <v>1147</v>
      </c>
      <c r="AD251" s="1278"/>
      <c r="AE251" s="1277" t="s">
        <v>1151</v>
      </c>
      <c r="AF251" s="1278"/>
      <c r="AG251" s="1277" t="s">
        <v>1157</v>
      </c>
      <c r="AH251" s="1278"/>
      <c r="AI251" s="1275" t="s">
        <v>1168</v>
      </c>
      <c r="AJ251" s="1276"/>
      <c r="AK251" s="1275" t="s">
        <v>1182</v>
      </c>
      <c r="AL251" s="1276"/>
      <c r="AM251" s="1275" t="s">
        <v>1188</v>
      </c>
      <c r="AN251" s="1276"/>
    </row>
    <row r="252" spans="2:23" ht="13.5" thickBot="1">
      <c r="B252" s="1284"/>
      <c r="C252" s="1287"/>
      <c r="D252" s="530" t="s">
        <v>221</v>
      </c>
      <c r="E252" s="531" t="s">
        <v>222</v>
      </c>
      <c r="F252" s="530" t="s">
        <v>221</v>
      </c>
      <c r="G252" s="531" t="s">
        <v>222</v>
      </c>
      <c r="H252" s="530" t="s">
        <v>221</v>
      </c>
      <c r="I252" s="531" t="s">
        <v>222</v>
      </c>
      <c r="J252" s="530" t="s">
        <v>221</v>
      </c>
      <c r="K252" s="531" t="s">
        <v>222</v>
      </c>
      <c r="L252" s="530" t="s">
        <v>221</v>
      </c>
      <c r="M252" s="531" t="s">
        <v>222</v>
      </c>
      <c r="N252" s="530" t="s">
        <v>221</v>
      </c>
      <c r="O252" s="531" t="s">
        <v>222</v>
      </c>
      <c r="P252" s="530" t="s">
        <v>221</v>
      </c>
      <c r="Q252" s="531" t="s">
        <v>222</v>
      </c>
      <c r="R252" s="530" t="s">
        <v>221</v>
      </c>
      <c r="S252" s="531" t="s">
        <v>222</v>
      </c>
      <c r="T252" s="1132" t="s">
        <v>221</v>
      </c>
      <c r="U252" s="1133" t="s">
        <v>222</v>
      </c>
      <c r="W252" s="1205" t="s">
        <v>1199</v>
      </c>
    </row>
    <row r="253" spans="2:21" ht="13.5" thickBot="1">
      <c r="B253" s="356" t="s">
        <v>869</v>
      </c>
      <c r="C253" s="361" t="s">
        <v>944</v>
      </c>
      <c r="D253" s="598">
        <v>144</v>
      </c>
      <c r="E253" s="599">
        <v>133</v>
      </c>
      <c r="F253" s="598">
        <v>503</v>
      </c>
      <c r="G253" s="599">
        <v>451</v>
      </c>
      <c r="H253" s="598">
        <v>679</v>
      </c>
      <c r="I253" s="599">
        <v>674</v>
      </c>
      <c r="J253" s="598">
        <v>569</v>
      </c>
      <c r="K253" s="599">
        <v>561</v>
      </c>
      <c r="L253" s="598">
        <f>SUM(L254:L259)</f>
        <v>354</v>
      </c>
      <c r="M253" s="599">
        <f>SUM(M254:M259)</f>
        <v>341</v>
      </c>
      <c r="N253" s="1039">
        <f>SUM(N254:N259)</f>
        <v>298</v>
      </c>
      <c r="O253" s="1040">
        <f>SUM(O254:O259)</f>
        <v>261</v>
      </c>
      <c r="P253" s="1039">
        <v>372</v>
      </c>
      <c r="Q253" s="1040">
        <v>345</v>
      </c>
      <c r="R253" s="1039">
        <v>353</v>
      </c>
      <c r="S253" s="1040">
        <v>318</v>
      </c>
      <c r="T253" s="1039">
        <v>543</v>
      </c>
      <c r="U253" s="1040">
        <v>503</v>
      </c>
    </row>
    <row r="254" spans="2:21" ht="22.5">
      <c r="B254" s="587" t="s">
        <v>870</v>
      </c>
      <c r="C254" s="362" t="s">
        <v>945</v>
      </c>
      <c r="D254" s="559">
        <v>77</v>
      </c>
      <c r="E254" s="560">
        <v>73</v>
      </c>
      <c r="F254" s="559">
        <v>77</v>
      </c>
      <c r="G254" s="560">
        <v>72</v>
      </c>
      <c r="H254" s="559">
        <v>55</v>
      </c>
      <c r="I254" s="560">
        <v>52</v>
      </c>
      <c r="J254" s="559">
        <v>72</v>
      </c>
      <c r="K254" s="560">
        <v>70</v>
      </c>
      <c r="L254" s="559">
        <v>51</v>
      </c>
      <c r="M254" s="560">
        <v>49</v>
      </c>
      <c r="N254" s="1030">
        <v>53</v>
      </c>
      <c r="O254" s="1032">
        <v>49</v>
      </c>
      <c r="P254" s="1030">
        <v>57</v>
      </c>
      <c r="Q254" s="1032">
        <v>51</v>
      </c>
      <c r="R254" s="1030">
        <v>51</v>
      </c>
      <c r="S254" s="1032">
        <v>48</v>
      </c>
      <c r="T254" s="1030">
        <v>67</v>
      </c>
      <c r="U254" s="1032">
        <v>58</v>
      </c>
    </row>
    <row r="255" spans="2:21" ht="22.5">
      <c r="B255" s="584" t="s">
        <v>705</v>
      </c>
      <c r="C255" s="585" t="s">
        <v>946</v>
      </c>
      <c r="D255" s="579">
        <v>14</v>
      </c>
      <c r="E255" s="580">
        <v>14</v>
      </c>
      <c r="F255" s="579">
        <v>9</v>
      </c>
      <c r="G255" s="580">
        <v>9</v>
      </c>
      <c r="H255" s="579">
        <v>11</v>
      </c>
      <c r="I255" s="580">
        <v>10</v>
      </c>
      <c r="J255" s="579">
        <v>3</v>
      </c>
      <c r="K255" s="580">
        <v>3</v>
      </c>
      <c r="L255" s="579">
        <v>5</v>
      </c>
      <c r="M255" s="580">
        <v>4</v>
      </c>
      <c r="N255" s="1033">
        <v>2</v>
      </c>
      <c r="O255" s="1031">
        <v>1</v>
      </c>
      <c r="P255" s="1033">
        <v>8</v>
      </c>
      <c r="Q255" s="1031">
        <v>8</v>
      </c>
      <c r="R255" s="1033">
        <v>13</v>
      </c>
      <c r="S255" s="1031">
        <v>11</v>
      </c>
      <c r="T255" s="1033">
        <v>52</v>
      </c>
      <c r="U255" s="1031">
        <v>49</v>
      </c>
    </row>
    <row r="256" spans="2:21" ht="22.5">
      <c r="B256" s="584" t="s">
        <v>706</v>
      </c>
      <c r="C256" s="585" t="s">
        <v>947</v>
      </c>
      <c r="D256" s="579">
        <v>2</v>
      </c>
      <c r="E256" s="580">
        <v>1</v>
      </c>
      <c r="F256" s="579">
        <v>1</v>
      </c>
      <c r="G256" s="580">
        <v>1</v>
      </c>
      <c r="H256" s="579">
        <v>6</v>
      </c>
      <c r="I256" s="580">
        <v>6</v>
      </c>
      <c r="J256" s="579">
        <v>4</v>
      </c>
      <c r="K256" s="580">
        <v>4</v>
      </c>
      <c r="L256" s="579">
        <v>21</v>
      </c>
      <c r="M256" s="580">
        <v>21</v>
      </c>
      <c r="N256" s="1033"/>
      <c r="O256" s="1031"/>
      <c r="P256" s="1033">
        <v>12</v>
      </c>
      <c r="Q256" s="1031">
        <v>11</v>
      </c>
      <c r="R256" s="1033">
        <v>9</v>
      </c>
      <c r="S256" s="1031">
        <v>8</v>
      </c>
      <c r="T256" s="1033">
        <v>17</v>
      </c>
      <c r="U256" s="1031">
        <v>17</v>
      </c>
    </row>
    <row r="257" spans="2:21" ht="12.75">
      <c r="B257" s="584" t="s">
        <v>707</v>
      </c>
      <c r="C257" s="585" t="s">
        <v>948</v>
      </c>
      <c r="D257" s="579">
        <v>4</v>
      </c>
      <c r="E257" s="580">
        <v>4</v>
      </c>
      <c r="F257" s="579">
        <v>2</v>
      </c>
      <c r="G257" s="580">
        <v>2</v>
      </c>
      <c r="H257" s="579">
        <v>6</v>
      </c>
      <c r="I257" s="580">
        <v>6</v>
      </c>
      <c r="J257" s="579">
        <v>8</v>
      </c>
      <c r="K257" s="580">
        <v>8</v>
      </c>
      <c r="L257" s="579">
        <v>7</v>
      </c>
      <c r="M257" s="580">
        <v>7</v>
      </c>
      <c r="N257" s="1033">
        <v>14</v>
      </c>
      <c r="O257" s="1031">
        <v>14</v>
      </c>
      <c r="P257" s="1033">
        <v>6</v>
      </c>
      <c r="Q257" s="1031">
        <v>6</v>
      </c>
      <c r="R257" s="1033">
        <v>11</v>
      </c>
      <c r="S257" s="1031">
        <v>10</v>
      </c>
      <c r="T257" s="1033">
        <v>23</v>
      </c>
      <c r="U257" s="1031">
        <v>20</v>
      </c>
    </row>
    <row r="258" spans="2:21" ht="22.5">
      <c r="B258" s="584" t="s">
        <v>708</v>
      </c>
      <c r="C258" s="585" t="s">
        <v>949</v>
      </c>
      <c r="D258" s="579">
        <v>1</v>
      </c>
      <c r="E258" s="580">
        <v>0</v>
      </c>
      <c r="F258" s="579">
        <v>1</v>
      </c>
      <c r="G258" s="580">
        <v>1</v>
      </c>
      <c r="H258" s="579"/>
      <c r="I258" s="580"/>
      <c r="J258" s="579"/>
      <c r="K258" s="580"/>
      <c r="L258" s="579"/>
      <c r="M258" s="580"/>
      <c r="N258" s="1033">
        <v>1</v>
      </c>
      <c r="O258" s="1031">
        <v>1</v>
      </c>
      <c r="P258" s="1033">
        <v>0</v>
      </c>
      <c r="Q258" s="1031">
        <v>0</v>
      </c>
      <c r="R258" s="1033">
        <v>0</v>
      </c>
      <c r="S258" s="1031">
        <v>0</v>
      </c>
      <c r="T258" s="1033">
        <v>12</v>
      </c>
      <c r="U258" s="1031">
        <v>12</v>
      </c>
    </row>
    <row r="259" spans="2:21" ht="13.5" thickBot="1">
      <c r="B259" s="589" t="s">
        <v>709</v>
      </c>
      <c r="C259" s="630" t="s">
        <v>950</v>
      </c>
      <c r="D259" s="590">
        <v>46</v>
      </c>
      <c r="E259" s="591">
        <v>41</v>
      </c>
      <c r="F259" s="590">
        <v>413</v>
      </c>
      <c r="G259" s="591">
        <v>366</v>
      </c>
      <c r="H259" s="590">
        <v>601</v>
      </c>
      <c r="I259" s="591">
        <v>600</v>
      </c>
      <c r="J259" s="590">
        <v>482</v>
      </c>
      <c r="K259" s="591">
        <v>476</v>
      </c>
      <c r="L259" s="590">
        <v>270</v>
      </c>
      <c r="M259" s="591">
        <v>260</v>
      </c>
      <c r="N259" s="1034">
        <v>228</v>
      </c>
      <c r="O259" s="1035">
        <v>196</v>
      </c>
      <c r="P259" s="1034">
        <v>289</v>
      </c>
      <c r="Q259" s="1035">
        <v>269</v>
      </c>
      <c r="R259" s="1034">
        <v>269</v>
      </c>
      <c r="S259" s="1035">
        <v>241</v>
      </c>
      <c r="T259" s="1034">
        <v>372</v>
      </c>
      <c r="U259" s="1035">
        <v>347</v>
      </c>
    </row>
    <row r="260" spans="2:21" ht="18.75" thickBot="1">
      <c r="B260" s="569" t="s">
        <v>1161</v>
      </c>
      <c r="C260" s="631" t="s">
        <v>1164</v>
      </c>
      <c r="D260" s="592"/>
      <c r="E260" s="593"/>
      <c r="F260" s="592"/>
      <c r="G260" s="593"/>
      <c r="H260" s="592"/>
      <c r="I260" s="593"/>
      <c r="J260" s="592"/>
      <c r="K260" s="593"/>
      <c r="L260" s="592"/>
      <c r="M260" s="593"/>
      <c r="N260" s="1026">
        <f>SUM(N262)</f>
        <v>1</v>
      </c>
      <c r="O260" s="1027">
        <f>SUM(O262)</f>
        <v>1</v>
      </c>
      <c r="P260" s="1026">
        <v>1</v>
      </c>
      <c r="Q260" s="1027">
        <v>1</v>
      </c>
      <c r="R260" s="1026">
        <v>0</v>
      </c>
      <c r="S260" s="1027">
        <v>0</v>
      </c>
      <c r="T260" s="1026"/>
      <c r="U260" s="1027"/>
    </row>
    <row r="261" spans="2:21" ht="12.75">
      <c r="B261" s="1024" t="s">
        <v>1172</v>
      </c>
      <c r="C261" s="1078" t="s">
        <v>473</v>
      </c>
      <c r="D261" s="606"/>
      <c r="E261" s="607"/>
      <c r="F261" s="606"/>
      <c r="G261" s="607"/>
      <c r="H261" s="606"/>
      <c r="I261" s="607"/>
      <c r="J261" s="606"/>
      <c r="K261" s="607"/>
      <c r="L261" s="606"/>
      <c r="M261" s="607"/>
      <c r="N261" s="1079"/>
      <c r="O261" s="1080"/>
      <c r="P261" s="1081">
        <v>1</v>
      </c>
      <c r="Q261" s="1082">
        <v>1</v>
      </c>
      <c r="R261" s="1028"/>
      <c r="S261" s="1036"/>
      <c r="T261" s="1028"/>
      <c r="U261" s="1036"/>
    </row>
    <row r="262" spans="2:21" ht="13.5" thickBot="1">
      <c r="B262" s="600" t="s">
        <v>1162</v>
      </c>
      <c r="C262" s="632" t="s">
        <v>1165</v>
      </c>
      <c r="D262" s="601"/>
      <c r="E262" s="602"/>
      <c r="F262" s="601"/>
      <c r="G262" s="602"/>
      <c r="H262" s="601"/>
      <c r="I262" s="602"/>
      <c r="J262" s="601"/>
      <c r="K262" s="602"/>
      <c r="L262" s="601"/>
      <c r="M262" s="602"/>
      <c r="N262" s="1041">
        <v>1</v>
      </c>
      <c r="O262" s="1029">
        <v>1</v>
      </c>
      <c r="P262" s="1041"/>
      <c r="Q262" s="1029"/>
      <c r="R262" s="1041"/>
      <c r="S262" s="1029"/>
      <c r="T262" s="1041"/>
      <c r="U262" s="1029"/>
    </row>
    <row r="263" spans="2:21" ht="18.75" thickBot="1">
      <c r="B263" s="356" t="s">
        <v>871</v>
      </c>
      <c r="C263" s="361" t="s">
        <v>951</v>
      </c>
      <c r="D263" s="574">
        <v>368</v>
      </c>
      <c r="E263" s="573">
        <v>347</v>
      </c>
      <c r="F263" s="574">
        <v>305</v>
      </c>
      <c r="G263" s="573">
        <v>291</v>
      </c>
      <c r="H263" s="574">
        <v>467</v>
      </c>
      <c r="I263" s="573">
        <v>443</v>
      </c>
      <c r="J263" s="574">
        <v>434</v>
      </c>
      <c r="K263" s="573">
        <v>417</v>
      </c>
      <c r="L263" s="574">
        <f>SUM(L264:L270)</f>
        <v>364</v>
      </c>
      <c r="M263" s="573">
        <f>SUM(M264:M270)</f>
        <v>356</v>
      </c>
      <c r="N263" s="1026">
        <f>SUM(N264:N270)</f>
        <v>321</v>
      </c>
      <c r="O263" s="1027">
        <f>SUM(O264:O270)</f>
        <v>305</v>
      </c>
      <c r="P263" s="1026">
        <v>426</v>
      </c>
      <c r="Q263" s="1027">
        <v>412</v>
      </c>
      <c r="R263" s="1026">
        <v>346</v>
      </c>
      <c r="S263" s="1027">
        <v>331</v>
      </c>
      <c r="T263" s="1026">
        <v>441</v>
      </c>
      <c r="U263" s="1027">
        <v>433</v>
      </c>
    </row>
    <row r="264" spans="2:21" ht="12.75">
      <c r="B264" s="587" t="s">
        <v>872</v>
      </c>
      <c r="C264" s="362" t="s">
        <v>952</v>
      </c>
      <c r="D264" s="559">
        <v>71</v>
      </c>
      <c r="E264" s="560">
        <v>69</v>
      </c>
      <c r="F264" s="559">
        <v>70</v>
      </c>
      <c r="G264" s="560">
        <v>67</v>
      </c>
      <c r="H264" s="559">
        <v>70</v>
      </c>
      <c r="I264" s="560">
        <v>65</v>
      </c>
      <c r="J264" s="559">
        <v>116</v>
      </c>
      <c r="K264" s="560">
        <v>116</v>
      </c>
      <c r="L264" s="559">
        <v>67</v>
      </c>
      <c r="M264" s="560">
        <v>65</v>
      </c>
      <c r="N264" s="1030">
        <v>69</v>
      </c>
      <c r="O264" s="1032">
        <v>68</v>
      </c>
      <c r="P264" s="1030">
        <v>116</v>
      </c>
      <c r="Q264" s="1032">
        <v>114</v>
      </c>
      <c r="R264" s="1030">
        <v>0</v>
      </c>
      <c r="S264" s="1032">
        <v>1</v>
      </c>
      <c r="T264" s="1030">
        <v>0</v>
      </c>
      <c r="U264" s="1032">
        <v>0</v>
      </c>
    </row>
    <row r="265" spans="2:21" ht="12.75">
      <c r="B265" s="584" t="s">
        <v>115</v>
      </c>
      <c r="C265" s="362" t="s">
        <v>458</v>
      </c>
      <c r="D265" s="579">
        <v>82</v>
      </c>
      <c r="E265" s="580">
        <v>81</v>
      </c>
      <c r="F265" s="579">
        <v>78</v>
      </c>
      <c r="G265" s="580">
        <v>74</v>
      </c>
      <c r="H265" s="579">
        <v>72</v>
      </c>
      <c r="I265" s="580">
        <v>68</v>
      </c>
      <c r="J265" s="579">
        <v>81</v>
      </c>
      <c r="K265" s="580">
        <v>74</v>
      </c>
      <c r="L265" s="579">
        <v>61</v>
      </c>
      <c r="M265" s="580">
        <v>59</v>
      </c>
      <c r="N265" s="1033">
        <v>56</v>
      </c>
      <c r="O265" s="1031">
        <v>53</v>
      </c>
      <c r="P265" s="1033">
        <v>73</v>
      </c>
      <c r="Q265" s="1031">
        <v>72</v>
      </c>
      <c r="R265" s="1033">
        <v>168</v>
      </c>
      <c r="S265" s="1031">
        <v>166</v>
      </c>
      <c r="T265" s="1033">
        <v>194</v>
      </c>
      <c r="U265" s="1031">
        <v>191</v>
      </c>
    </row>
    <row r="266" spans="2:21" ht="12.75">
      <c r="B266" s="584" t="s">
        <v>115</v>
      </c>
      <c r="C266" s="362" t="s">
        <v>1137</v>
      </c>
      <c r="D266" s="579">
        <v>12</v>
      </c>
      <c r="E266" s="580">
        <v>10</v>
      </c>
      <c r="F266" s="579">
        <v>21</v>
      </c>
      <c r="G266" s="580">
        <v>21</v>
      </c>
      <c r="H266" s="579">
        <v>18</v>
      </c>
      <c r="I266" s="580">
        <v>18</v>
      </c>
      <c r="J266" s="579">
        <v>15</v>
      </c>
      <c r="K266" s="580">
        <v>13</v>
      </c>
      <c r="L266" s="579">
        <v>8</v>
      </c>
      <c r="M266" s="580">
        <v>7</v>
      </c>
      <c r="N266" s="1033">
        <v>11</v>
      </c>
      <c r="O266" s="1031">
        <v>10</v>
      </c>
      <c r="P266" s="1033">
        <v>12</v>
      </c>
      <c r="Q266" s="1031">
        <v>7</v>
      </c>
      <c r="R266" s="1033">
        <v>16</v>
      </c>
      <c r="S266" s="1031">
        <v>16</v>
      </c>
      <c r="T266" s="1033">
        <v>19</v>
      </c>
      <c r="U266" s="1031">
        <v>18</v>
      </c>
    </row>
    <row r="267" spans="2:21" ht="22.5">
      <c r="B267" s="584" t="s">
        <v>1173</v>
      </c>
      <c r="C267" s="362" t="s">
        <v>1175</v>
      </c>
      <c r="D267" s="579"/>
      <c r="E267" s="580"/>
      <c r="F267" s="579"/>
      <c r="G267" s="580"/>
      <c r="H267" s="579"/>
      <c r="I267" s="580"/>
      <c r="J267" s="579"/>
      <c r="K267" s="580"/>
      <c r="L267" s="579"/>
      <c r="M267" s="580"/>
      <c r="N267" s="1033"/>
      <c r="O267" s="1031"/>
      <c r="P267" s="1033">
        <v>0</v>
      </c>
      <c r="Q267" s="1031">
        <v>0</v>
      </c>
      <c r="R267" s="1033">
        <v>0</v>
      </c>
      <c r="S267" s="1031">
        <v>0</v>
      </c>
      <c r="T267" s="1033">
        <v>0</v>
      </c>
      <c r="U267" s="1031">
        <v>0</v>
      </c>
    </row>
    <row r="268" spans="2:21" ht="12.75">
      <c r="B268" s="584" t="s">
        <v>22</v>
      </c>
      <c r="C268" s="362" t="s">
        <v>953</v>
      </c>
      <c r="D268" s="579">
        <v>137</v>
      </c>
      <c r="E268" s="580">
        <v>122</v>
      </c>
      <c r="F268" s="579">
        <v>73</v>
      </c>
      <c r="G268" s="580">
        <v>68</v>
      </c>
      <c r="H268" s="579">
        <v>112</v>
      </c>
      <c r="I268" s="580">
        <v>96</v>
      </c>
      <c r="J268" s="579">
        <v>115</v>
      </c>
      <c r="K268" s="580">
        <v>108</v>
      </c>
      <c r="L268" s="579">
        <v>109</v>
      </c>
      <c r="M268" s="580">
        <v>106</v>
      </c>
      <c r="N268" s="1033">
        <v>108</v>
      </c>
      <c r="O268" s="1031">
        <v>97</v>
      </c>
      <c r="P268" s="1033">
        <v>128</v>
      </c>
      <c r="Q268" s="1031">
        <v>123</v>
      </c>
      <c r="R268" s="1033">
        <v>83</v>
      </c>
      <c r="S268" s="1031">
        <v>73</v>
      </c>
      <c r="T268" s="1033">
        <v>120</v>
      </c>
      <c r="U268" s="1031">
        <v>117</v>
      </c>
    </row>
    <row r="269" spans="2:21" ht="12.75">
      <c r="B269" s="584" t="s">
        <v>711</v>
      </c>
      <c r="C269" s="585" t="s">
        <v>954</v>
      </c>
      <c r="D269" s="579">
        <v>22</v>
      </c>
      <c r="E269" s="580">
        <v>21</v>
      </c>
      <c r="F269" s="579">
        <v>8</v>
      </c>
      <c r="G269" s="580">
        <v>6</v>
      </c>
      <c r="H269" s="579">
        <v>26</v>
      </c>
      <c r="I269" s="580">
        <v>27</v>
      </c>
      <c r="J269" s="579">
        <v>36</v>
      </c>
      <c r="K269" s="580">
        <v>35</v>
      </c>
      <c r="L269" s="579">
        <v>26</v>
      </c>
      <c r="M269" s="580">
        <v>26</v>
      </c>
      <c r="N269" s="1033">
        <v>49</v>
      </c>
      <c r="O269" s="1031">
        <v>49</v>
      </c>
      <c r="P269" s="1033">
        <v>59</v>
      </c>
      <c r="Q269" s="1031">
        <v>58</v>
      </c>
      <c r="R269" s="1033">
        <v>64</v>
      </c>
      <c r="S269" s="1031">
        <v>60</v>
      </c>
      <c r="T269" s="1033">
        <v>98</v>
      </c>
      <c r="U269" s="1031">
        <v>98</v>
      </c>
    </row>
    <row r="270" spans="2:21" ht="13.5" thickBot="1">
      <c r="B270" s="584" t="s">
        <v>873</v>
      </c>
      <c r="C270" s="585" t="s">
        <v>955</v>
      </c>
      <c r="D270" s="579">
        <v>44</v>
      </c>
      <c r="E270" s="580">
        <v>44</v>
      </c>
      <c r="F270" s="579">
        <v>55</v>
      </c>
      <c r="G270" s="580">
        <v>55</v>
      </c>
      <c r="H270" s="579">
        <v>169</v>
      </c>
      <c r="I270" s="580">
        <v>169</v>
      </c>
      <c r="J270" s="579">
        <v>71</v>
      </c>
      <c r="K270" s="580">
        <v>71</v>
      </c>
      <c r="L270" s="579">
        <v>93</v>
      </c>
      <c r="M270" s="580">
        <v>93</v>
      </c>
      <c r="N270" s="1033">
        <v>28</v>
      </c>
      <c r="O270" s="1031">
        <v>28</v>
      </c>
      <c r="P270" s="1033">
        <v>38</v>
      </c>
      <c r="Q270" s="1031">
        <v>38</v>
      </c>
      <c r="R270" s="1033">
        <v>15</v>
      </c>
      <c r="S270" s="1031">
        <v>15</v>
      </c>
      <c r="T270" s="1033">
        <v>10</v>
      </c>
      <c r="U270" s="1031">
        <v>9</v>
      </c>
    </row>
    <row r="271" spans="2:21" ht="18.75" thickBot="1">
      <c r="B271" s="356" t="s">
        <v>874</v>
      </c>
      <c r="C271" s="361" t="s">
        <v>956</v>
      </c>
      <c r="D271" s="574">
        <v>372</v>
      </c>
      <c r="E271" s="573">
        <v>360</v>
      </c>
      <c r="F271" s="574">
        <v>521</v>
      </c>
      <c r="G271" s="573">
        <v>508</v>
      </c>
      <c r="H271" s="574">
        <v>477</v>
      </c>
      <c r="I271" s="573">
        <v>465</v>
      </c>
      <c r="J271" s="574">
        <v>638</v>
      </c>
      <c r="K271" s="573">
        <v>632</v>
      </c>
      <c r="L271" s="574">
        <f>SUM(L272:L280)</f>
        <v>491</v>
      </c>
      <c r="M271" s="573">
        <f>SUM(M272:M280)</f>
        <v>481</v>
      </c>
      <c r="N271" s="1026">
        <f>SUM(N272:N280)</f>
        <v>543</v>
      </c>
      <c r="O271" s="1027">
        <f>SUM(O272:O280)</f>
        <v>531</v>
      </c>
      <c r="P271" s="1026">
        <v>800</v>
      </c>
      <c r="Q271" s="1027">
        <v>787</v>
      </c>
      <c r="R271" s="1026">
        <v>610</v>
      </c>
      <c r="S271" s="1027">
        <v>578</v>
      </c>
      <c r="T271" s="1026">
        <v>949</v>
      </c>
      <c r="U271" s="1027">
        <v>939</v>
      </c>
    </row>
    <row r="272" spans="2:21" ht="22.5">
      <c r="B272" s="587" t="s">
        <v>712</v>
      </c>
      <c r="C272" s="362" t="s">
        <v>957</v>
      </c>
      <c r="D272" s="559">
        <v>194</v>
      </c>
      <c r="E272" s="560">
        <v>188</v>
      </c>
      <c r="F272" s="559">
        <v>258</v>
      </c>
      <c r="G272" s="560">
        <v>255</v>
      </c>
      <c r="H272" s="559">
        <v>220</v>
      </c>
      <c r="I272" s="560">
        <v>216</v>
      </c>
      <c r="J272" s="559">
        <v>210</v>
      </c>
      <c r="K272" s="560">
        <v>207</v>
      </c>
      <c r="L272" s="559">
        <v>186</v>
      </c>
      <c r="M272" s="560">
        <v>182</v>
      </c>
      <c r="N272" s="1030">
        <v>232</v>
      </c>
      <c r="O272" s="1032">
        <v>227</v>
      </c>
      <c r="P272" s="1030">
        <v>435</v>
      </c>
      <c r="Q272" s="1032">
        <v>432</v>
      </c>
      <c r="R272" s="1030">
        <v>235</v>
      </c>
      <c r="S272" s="1032">
        <v>234</v>
      </c>
      <c r="T272" s="1030">
        <v>411</v>
      </c>
      <c r="U272" s="1032">
        <v>409</v>
      </c>
    </row>
    <row r="273" spans="2:21" ht="22.5">
      <c r="B273" s="584" t="s">
        <v>713</v>
      </c>
      <c r="C273" s="362" t="s">
        <v>958</v>
      </c>
      <c r="D273" s="579">
        <v>3</v>
      </c>
      <c r="E273" s="580">
        <v>3</v>
      </c>
      <c r="F273" s="579">
        <v>2</v>
      </c>
      <c r="G273" s="580">
        <v>2</v>
      </c>
      <c r="H273" s="579"/>
      <c r="I273" s="580"/>
      <c r="J273" s="579">
        <v>1</v>
      </c>
      <c r="K273" s="580">
        <v>1</v>
      </c>
      <c r="L273" s="579">
        <v>1</v>
      </c>
      <c r="M273" s="580">
        <v>1</v>
      </c>
      <c r="N273" s="1033">
        <v>16</v>
      </c>
      <c r="O273" s="1031">
        <v>16</v>
      </c>
      <c r="P273" s="1033">
        <v>2</v>
      </c>
      <c r="Q273" s="1031">
        <v>2</v>
      </c>
      <c r="R273" s="1033">
        <v>1</v>
      </c>
      <c r="S273" s="1031">
        <v>1</v>
      </c>
      <c r="T273" s="1033">
        <v>2</v>
      </c>
      <c r="U273" s="1031">
        <v>2</v>
      </c>
    </row>
    <row r="274" spans="2:21" ht="22.5">
      <c r="B274" s="584" t="s">
        <v>714</v>
      </c>
      <c r="C274" s="362" t="s">
        <v>959</v>
      </c>
      <c r="D274" s="579">
        <v>41</v>
      </c>
      <c r="E274" s="580">
        <v>37</v>
      </c>
      <c r="F274" s="579">
        <v>83</v>
      </c>
      <c r="G274" s="580">
        <v>75</v>
      </c>
      <c r="H274" s="579">
        <v>69</v>
      </c>
      <c r="I274" s="580">
        <v>63</v>
      </c>
      <c r="J274" s="579">
        <v>41</v>
      </c>
      <c r="K274" s="580">
        <v>39</v>
      </c>
      <c r="L274" s="579">
        <v>19</v>
      </c>
      <c r="M274" s="580">
        <v>19</v>
      </c>
      <c r="N274" s="1033">
        <v>48</v>
      </c>
      <c r="O274" s="1031">
        <v>43</v>
      </c>
      <c r="P274" s="1033">
        <v>35</v>
      </c>
      <c r="Q274" s="1031">
        <v>32</v>
      </c>
      <c r="R274" s="1033">
        <v>29</v>
      </c>
      <c r="S274" s="1031">
        <v>27</v>
      </c>
      <c r="T274" s="1033">
        <v>47</v>
      </c>
      <c r="U274" s="1031">
        <v>45</v>
      </c>
    </row>
    <row r="275" spans="2:21" ht="22.5">
      <c r="B275" s="584" t="s">
        <v>875</v>
      </c>
      <c r="C275" s="362" t="s">
        <v>960</v>
      </c>
      <c r="D275" s="579">
        <v>14</v>
      </c>
      <c r="E275" s="580">
        <v>14</v>
      </c>
      <c r="F275" s="579">
        <v>11</v>
      </c>
      <c r="G275" s="580">
        <v>11</v>
      </c>
      <c r="H275" s="579">
        <v>18</v>
      </c>
      <c r="I275" s="580">
        <v>18</v>
      </c>
      <c r="J275" s="579">
        <v>61</v>
      </c>
      <c r="K275" s="580">
        <v>61</v>
      </c>
      <c r="L275" s="579">
        <v>15</v>
      </c>
      <c r="M275" s="580">
        <v>15</v>
      </c>
      <c r="N275" s="1033">
        <v>14</v>
      </c>
      <c r="O275" s="1031">
        <v>14</v>
      </c>
      <c r="P275" s="1033">
        <v>16</v>
      </c>
      <c r="Q275" s="1031">
        <v>16</v>
      </c>
      <c r="R275" s="1033">
        <v>18</v>
      </c>
      <c r="S275" s="1031">
        <v>17</v>
      </c>
      <c r="T275" s="1033">
        <v>24</v>
      </c>
      <c r="U275" s="1031">
        <v>24</v>
      </c>
    </row>
    <row r="276" spans="2:21" ht="12.75">
      <c r="B276" s="584" t="s">
        <v>876</v>
      </c>
      <c r="C276" s="362" t="s">
        <v>961</v>
      </c>
      <c r="D276" s="579">
        <v>32</v>
      </c>
      <c r="E276" s="580">
        <v>32</v>
      </c>
      <c r="F276" s="579">
        <v>7</v>
      </c>
      <c r="G276" s="580">
        <v>7</v>
      </c>
      <c r="H276" s="579">
        <v>8</v>
      </c>
      <c r="I276" s="580">
        <v>8</v>
      </c>
      <c r="J276" s="579">
        <v>3</v>
      </c>
      <c r="K276" s="580">
        <v>3</v>
      </c>
      <c r="L276" s="579">
        <v>13</v>
      </c>
      <c r="M276" s="580">
        <v>13</v>
      </c>
      <c r="N276" s="1033">
        <v>2</v>
      </c>
      <c r="O276" s="1031">
        <v>2</v>
      </c>
      <c r="P276" s="1033">
        <v>61</v>
      </c>
      <c r="Q276" s="1031">
        <v>61</v>
      </c>
      <c r="R276" s="1033">
        <v>7</v>
      </c>
      <c r="S276" s="1031">
        <v>7</v>
      </c>
      <c r="T276" s="1033">
        <v>7</v>
      </c>
      <c r="U276" s="1031">
        <v>7</v>
      </c>
    </row>
    <row r="277" spans="2:21" ht="12.75">
      <c r="B277" s="584" t="s">
        <v>877</v>
      </c>
      <c r="C277" s="362" t="s">
        <v>962</v>
      </c>
      <c r="D277" s="579">
        <v>61</v>
      </c>
      <c r="E277" s="580">
        <v>60</v>
      </c>
      <c r="F277" s="579">
        <v>141</v>
      </c>
      <c r="G277" s="580">
        <v>138</v>
      </c>
      <c r="H277" s="579">
        <v>118</v>
      </c>
      <c r="I277" s="580">
        <v>117</v>
      </c>
      <c r="J277" s="579">
        <v>207</v>
      </c>
      <c r="K277" s="580">
        <v>208</v>
      </c>
      <c r="L277" s="579">
        <v>185</v>
      </c>
      <c r="M277" s="580">
        <v>180</v>
      </c>
      <c r="N277" s="1033">
        <v>120</v>
      </c>
      <c r="O277" s="1031">
        <v>119</v>
      </c>
      <c r="P277" s="1033">
        <v>163</v>
      </c>
      <c r="Q277" s="1031">
        <v>159</v>
      </c>
      <c r="R277" s="1033">
        <v>227</v>
      </c>
      <c r="S277" s="1031">
        <v>209</v>
      </c>
      <c r="T277" s="1033">
        <v>363</v>
      </c>
      <c r="U277" s="1031">
        <v>359</v>
      </c>
    </row>
    <row r="278" spans="2:21" ht="22.5">
      <c r="B278" s="584" t="s">
        <v>878</v>
      </c>
      <c r="C278" s="362" t="s">
        <v>963</v>
      </c>
      <c r="D278" s="579">
        <v>3</v>
      </c>
      <c r="E278" s="580">
        <v>3</v>
      </c>
      <c r="F278" s="579"/>
      <c r="G278" s="580"/>
      <c r="H278" s="579">
        <v>1</v>
      </c>
      <c r="I278" s="580">
        <v>1</v>
      </c>
      <c r="J278" s="579">
        <v>5</v>
      </c>
      <c r="K278" s="580">
        <v>5</v>
      </c>
      <c r="L278" s="579">
        <v>1</v>
      </c>
      <c r="M278" s="580"/>
      <c r="N278" s="1033">
        <v>4</v>
      </c>
      <c r="O278" s="1031">
        <v>4</v>
      </c>
      <c r="P278" s="1033">
        <v>2</v>
      </c>
      <c r="Q278" s="1031">
        <v>2</v>
      </c>
      <c r="R278" s="1033">
        <v>3</v>
      </c>
      <c r="S278" s="1031">
        <v>2</v>
      </c>
      <c r="T278" s="1033">
        <v>4</v>
      </c>
      <c r="U278" s="1031">
        <v>4</v>
      </c>
    </row>
    <row r="279" spans="2:21" ht="12.75">
      <c r="B279" s="589" t="s">
        <v>715</v>
      </c>
      <c r="C279" s="362" t="s">
        <v>964</v>
      </c>
      <c r="D279" s="590">
        <v>24</v>
      </c>
      <c r="E279" s="591">
        <v>23</v>
      </c>
      <c r="F279" s="590">
        <v>19</v>
      </c>
      <c r="G279" s="591">
        <v>20</v>
      </c>
      <c r="H279" s="590">
        <v>43</v>
      </c>
      <c r="I279" s="591">
        <v>42</v>
      </c>
      <c r="J279" s="590">
        <v>110</v>
      </c>
      <c r="K279" s="591">
        <v>108</v>
      </c>
      <c r="L279" s="590">
        <v>71</v>
      </c>
      <c r="M279" s="591">
        <v>71</v>
      </c>
      <c r="N279" s="1034">
        <v>107</v>
      </c>
      <c r="O279" s="1035">
        <v>106</v>
      </c>
      <c r="P279" s="1034">
        <v>86</v>
      </c>
      <c r="Q279" s="1035">
        <v>83</v>
      </c>
      <c r="R279" s="1034">
        <v>90</v>
      </c>
      <c r="S279" s="1035">
        <v>81</v>
      </c>
      <c r="T279" s="1034">
        <v>91</v>
      </c>
      <c r="U279" s="1035">
        <v>89</v>
      </c>
    </row>
    <row r="280" spans="2:21" ht="23.25" thickBot="1">
      <c r="B280" s="626" t="s">
        <v>879</v>
      </c>
      <c r="C280" s="1221" t="s">
        <v>1152</v>
      </c>
      <c r="D280" s="576"/>
      <c r="E280" s="575"/>
      <c r="F280" s="576"/>
      <c r="G280" s="575"/>
      <c r="H280" s="576"/>
      <c r="I280" s="575"/>
      <c r="J280" s="576"/>
      <c r="K280" s="575"/>
      <c r="L280" s="576"/>
      <c r="M280" s="575"/>
      <c r="N280" s="1042"/>
      <c r="O280" s="1043"/>
      <c r="P280" s="1042"/>
      <c r="Q280" s="1043"/>
      <c r="R280" s="1042">
        <v>0</v>
      </c>
      <c r="S280" s="1043">
        <v>0</v>
      </c>
      <c r="T280" s="1042">
        <v>0</v>
      </c>
      <c r="U280" s="1043">
        <v>0</v>
      </c>
    </row>
    <row r="281" spans="2:7" ht="12.75">
      <c r="B281"/>
      <c r="C281"/>
      <c r="D281"/>
      <c r="E281"/>
      <c r="F281"/>
      <c r="G281"/>
    </row>
    <row r="282" spans="2:7" ht="12.75">
      <c r="B282"/>
      <c r="C282"/>
      <c r="D282"/>
      <c r="E282"/>
      <c r="F282"/>
      <c r="G282"/>
    </row>
    <row r="283" spans="2:7" ht="12.75">
      <c r="B283"/>
      <c r="C283"/>
      <c r="D283"/>
      <c r="E283"/>
      <c r="F283"/>
      <c r="G283"/>
    </row>
    <row r="284" spans="2:7" ht="12.75">
      <c r="B284"/>
      <c r="C284"/>
      <c r="D284"/>
      <c r="E284"/>
      <c r="F284"/>
      <c r="G284"/>
    </row>
    <row r="285" spans="2:7" ht="12.75">
      <c r="B285"/>
      <c r="C285"/>
      <c r="D285"/>
      <c r="E285"/>
      <c r="F285"/>
      <c r="G285"/>
    </row>
    <row r="286" spans="2:7" ht="13.5" thickBot="1">
      <c r="B286"/>
      <c r="C286"/>
      <c r="D286"/>
      <c r="E286"/>
      <c r="F286"/>
      <c r="G286"/>
    </row>
    <row r="287" spans="2:21" ht="24.75" customHeight="1" thickBot="1">
      <c r="B287" s="1268" t="s">
        <v>359</v>
      </c>
      <c r="C287" s="1285" t="s">
        <v>360</v>
      </c>
      <c r="D287" s="1288" t="s">
        <v>1131</v>
      </c>
      <c r="E287" s="1289"/>
      <c r="F287" s="1289"/>
      <c r="G287" s="1289"/>
      <c r="H287" s="1289"/>
      <c r="I287" s="1289"/>
      <c r="J287" s="1289"/>
      <c r="K287" s="1289"/>
      <c r="L287" s="1289"/>
      <c r="M287" s="1289"/>
      <c r="N287" s="1289"/>
      <c r="O287" s="1289"/>
      <c r="P287" s="1289"/>
      <c r="Q287" s="1289"/>
      <c r="R287" s="1290"/>
      <c r="S287" s="1290"/>
      <c r="T287" s="1290"/>
      <c r="U287" s="1291"/>
    </row>
    <row r="288" spans="2:40" ht="13.5" thickBot="1">
      <c r="B288" s="1283"/>
      <c r="C288" s="1286"/>
      <c r="D288" s="1277" t="s">
        <v>843</v>
      </c>
      <c r="E288" s="1278"/>
      <c r="F288" s="1277" t="s">
        <v>1125</v>
      </c>
      <c r="G288" s="1278"/>
      <c r="H288" s="1277" t="s">
        <v>1132</v>
      </c>
      <c r="I288" s="1278"/>
      <c r="J288" s="1277" t="s">
        <v>1147</v>
      </c>
      <c r="K288" s="1278"/>
      <c r="L288" s="1277" t="s">
        <v>1151</v>
      </c>
      <c r="M288" s="1278"/>
      <c r="N288" s="1277" t="s">
        <v>1157</v>
      </c>
      <c r="O288" s="1278"/>
      <c r="P288" s="1275" t="s">
        <v>1168</v>
      </c>
      <c r="Q288" s="1276"/>
      <c r="R288" s="1275" t="s">
        <v>1182</v>
      </c>
      <c r="S288" s="1276"/>
      <c r="T288" s="1275" t="s">
        <v>1188</v>
      </c>
      <c r="U288" s="1276"/>
      <c r="W288" s="1277" t="s">
        <v>843</v>
      </c>
      <c r="X288" s="1278"/>
      <c r="Y288" s="1277" t="s">
        <v>1125</v>
      </c>
      <c r="Z288" s="1278"/>
      <c r="AA288" s="1277" t="s">
        <v>1132</v>
      </c>
      <c r="AB288" s="1278"/>
      <c r="AC288" s="1277" t="s">
        <v>1147</v>
      </c>
      <c r="AD288" s="1278"/>
      <c r="AE288" s="1277" t="s">
        <v>1151</v>
      </c>
      <c r="AF288" s="1278"/>
      <c r="AG288" s="1277" t="s">
        <v>1157</v>
      </c>
      <c r="AH288" s="1278"/>
      <c r="AI288" s="1275" t="s">
        <v>1168</v>
      </c>
      <c r="AJ288" s="1276"/>
      <c r="AK288" s="1275" t="s">
        <v>1182</v>
      </c>
      <c r="AL288" s="1276"/>
      <c r="AM288" s="1275" t="s">
        <v>1188</v>
      </c>
      <c r="AN288" s="1276"/>
    </row>
    <row r="289" spans="2:23" ht="13.5" thickBot="1">
      <c r="B289" s="1284"/>
      <c r="C289" s="1287"/>
      <c r="D289" s="530" t="s">
        <v>221</v>
      </c>
      <c r="E289" s="531" t="s">
        <v>222</v>
      </c>
      <c r="F289" s="530" t="s">
        <v>221</v>
      </c>
      <c r="G289" s="531" t="s">
        <v>222</v>
      </c>
      <c r="H289" s="530" t="s">
        <v>221</v>
      </c>
      <c r="I289" s="531" t="s">
        <v>222</v>
      </c>
      <c r="J289" s="530" t="s">
        <v>221</v>
      </c>
      <c r="K289" s="531" t="s">
        <v>222</v>
      </c>
      <c r="L289" s="530" t="s">
        <v>221</v>
      </c>
      <c r="M289" s="531" t="s">
        <v>222</v>
      </c>
      <c r="N289" s="530" t="s">
        <v>221</v>
      </c>
      <c r="O289" s="531" t="s">
        <v>222</v>
      </c>
      <c r="P289" s="530" t="s">
        <v>221</v>
      </c>
      <c r="Q289" s="531" t="s">
        <v>222</v>
      </c>
      <c r="R289" s="530" t="s">
        <v>221</v>
      </c>
      <c r="S289" s="531" t="s">
        <v>222</v>
      </c>
      <c r="T289" s="1132" t="s">
        <v>221</v>
      </c>
      <c r="U289" s="1133" t="s">
        <v>222</v>
      </c>
      <c r="W289" s="1205" t="s">
        <v>1199</v>
      </c>
    </row>
    <row r="290" spans="2:21" ht="18.75" thickBot="1">
      <c r="B290" s="356" t="s">
        <v>880</v>
      </c>
      <c r="C290" s="561" t="s">
        <v>965</v>
      </c>
      <c r="D290" s="574">
        <v>1874</v>
      </c>
      <c r="E290" s="573">
        <v>1874</v>
      </c>
      <c r="F290" s="574">
        <v>2015</v>
      </c>
      <c r="G290" s="573">
        <v>2014</v>
      </c>
      <c r="H290" s="574">
        <v>2056</v>
      </c>
      <c r="I290" s="573">
        <v>2053</v>
      </c>
      <c r="J290" s="574">
        <v>2045</v>
      </c>
      <c r="K290" s="573">
        <v>2048</v>
      </c>
      <c r="L290" s="594">
        <f>SUM(L291:L302)</f>
        <v>2375</v>
      </c>
      <c r="M290" s="573">
        <f>SUM(M291:M302)</f>
        <v>2369</v>
      </c>
      <c r="N290" s="1026">
        <f>SUM(N291:N302)</f>
        <v>2340</v>
      </c>
      <c r="O290" s="1027">
        <f>SUM(O291:O302)</f>
        <v>2333</v>
      </c>
      <c r="P290" s="1026">
        <v>3516</v>
      </c>
      <c r="Q290" s="1027">
        <v>3513</v>
      </c>
      <c r="R290" s="1026">
        <v>4470</v>
      </c>
      <c r="S290" s="1027">
        <v>4470</v>
      </c>
      <c r="T290" s="1026">
        <v>4910</v>
      </c>
      <c r="U290" s="1027">
        <v>4905</v>
      </c>
    </row>
    <row r="291" spans="2:21" ht="12.75">
      <c r="B291" s="567" t="s">
        <v>716</v>
      </c>
      <c r="C291" s="568" t="s">
        <v>475</v>
      </c>
      <c r="D291" s="581"/>
      <c r="E291" s="582"/>
      <c r="F291" s="581"/>
      <c r="G291" s="582"/>
      <c r="H291" s="583">
        <v>1</v>
      </c>
      <c r="I291" s="633">
        <v>1</v>
      </c>
      <c r="J291" s="583">
        <v>1</v>
      </c>
      <c r="K291" s="633">
        <v>1</v>
      </c>
      <c r="L291" s="606">
        <v>1</v>
      </c>
      <c r="M291" s="633">
        <v>1</v>
      </c>
      <c r="N291" s="1028">
        <v>1</v>
      </c>
      <c r="O291" s="1036">
        <v>1</v>
      </c>
      <c r="P291" s="1041"/>
      <c r="Q291" s="1029"/>
      <c r="R291" s="1041">
        <v>0</v>
      </c>
      <c r="S291" s="1029">
        <v>0</v>
      </c>
      <c r="T291" s="1041">
        <v>0</v>
      </c>
      <c r="U291" s="1029">
        <v>0</v>
      </c>
    </row>
    <row r="292" spans="2:21" ht="12.75">
      <c r="B292" s="584" t="s">
        <v>719</v>
      </c>
      <c r="C292" s="362" t="s">
        <v>966</v>
      </c>
      <c r="D292" s="579">
        <v>35</v>
      </c>
      <c r="E292" s="580">
        <v>35</v>
      </c>
      <c r="F292" s="579">
        <v>35</v>
      </c>
      <c r="G292" s="580">
        <v>35</v>
      </c>
      <c r="H292" s="579">
        <v>38</v>
      </c>
      <c r="I292" s="580">
        <v>38</v>
      </c>
      <c r="J292" s="579">
        <v>18</v>
      </c>
      <c r="K292" s="580">
        <v>18</v>
      </c>
      <c r="L292" s="579">
        <v>16</v>
      </c>
      <c r="M292" s="580">
        <v>16</v>
      </c>
      <c r="N292" s="1033">
        <v>21</v>
      </c>
      <c r="O292" s="1031">
        <v>21</v>
      </c>
      <c r="P292" s="1033">
        <v>22</v>
      </c>
      <c r="Q292" s="1031">
        <v>22</v>
      </c>
      <c r="R292" s="1033">
        <v>15</v>
      </c>
      <c r="S292" s="1031">
        <v>15</v>
      </c>
      <c r="T292" s="1033">
        <v>12</v>
      </c>
      <c r="U292" s="1031">
        <v>12</v>
      </c>
    </row>
    <row r="293" spans="2:21" ht="22.5">
      <c r="B293" s="584" t="s">
        <v>720</v>
      </c>
      <c r="C293" s="362" t="s">
        <v>1126</v>
      </c>
      <c r="D293" s="579"/>
      <c r="E293" s="580"/>
      <c r="F293" s="579">
        <v>4</v>
      </c>
      <c r="G293" s="580">
        <v>4</v>
      </c>
      <c r="H293" s="579"/>
      <c r="I293" s="580"/>
      <c r="J293" s="579">
        <v>3</v>
      </c>
      <c r="K293" s="580">
        <v>3</v>
      </c>
      <c r="L293" s="579">
        <v>1</v>
      </c>
      <c r="M293" s="580">
        <v>1</v>
      </c>
      <c r="N293" s="1033">
        <v>1</v>
      </c>
      <c r="O293" s="1031">
        <v>1</v>
      </c>
      <c r="P293" s="1033">
        <v>4</v>
      </c>
      <c r="Q293" s="1031">
        <v>4</v>
      </c>
      <c r="R293" s="1033">
        <v>3</v>
      </c>
      <c r="S293" s="1031">
        <v>3</v>
      </c>
      <c r="T293" s="1033">
        <v>0</v>
      </c>
      <c r="U293" s="1031">
        <v>0</v>
      </c>
    </row>
    <row r="294" spans="2:21" ht="12.75">
      <c r="B294" s="584" t="s">
        <v>846</v>
      </c>
      <c r="C294" s="362" t="s">
        <v>967</v>
      </c>
      <c r="D294" s="579">
        <v>934</v>
      </c>
      <c r="E294" s="580">
        <v>935</v>
      </c>
      <c r="F294" s="579">
        <v>948</v>
      </c>
      <c r="G294" s="580">
        <v>948</v>
      </c>
      <c r="H294" s="579">
        <v>722</v>
      </c>
      <c r="I294" s="580">
        <v>720</v>
      </c>
      <c r="J294" s="579">
        <v>649</v>
      </c>
      <c r="K294" s="580">
        <v>650</v>
      </c>
      <c r="L294" s="579">
        <v>579</v>
      </c>
      <c r="M294" s="580">
        <v>578</v>
      </c>
      <c r="N294" s="1033">
        <v>492</v>
      </c>
      <c r="O294" s="1031">
        <v>492</v>
      </c>
      <c r="P294" s="1033">
        <v>569</v>
      </c>
      <c r="Q294" s="1031">
        <v>569</v>
      </c>
      <c r="R294" s="1033">
        <v>495</v>
      </c>
      <c r="S294" s="1031">
        <v>496</v>
      </c>
      <c r="T294" s="1033">
        <v>647</v>
      </c>
      <c r="U294" s="1031">
        <v>647</v>
      </c>
    </row>
    <row r="295" spans="2:21" ht="22.5">
      <c r="B295" s="584" t="s">
        <v>722</v>
      </c>
      <c r="C295" s="362" t="s">
        <v>968</v>
      </c>
      <c r="D295" s="579">
        <v>62</v>
      </c>
      <c r="E295" s="580">
        <v>62</v>
      </c>
      <c r="F295" s="579">
        <v>43</v>
      </c>
      <c r="G295" s="580">
        <v>43</v>
      </c>
      <c r="H295" s="579">
        <v>48</v>
      </c>
      <c r="I295" s="580">
        <v>48</v>
      </c>
      <c r="J295" s="579">
        <v>40</v>
      </c>
      <c r="K295" s="580">
        <v>40</v>
      </c>
      <c r="L295" s="579">
        <v>62</v>
      </c>
      <c r="M295" s="580">
        <v>62</v>
      </c>
      <c r="N295" s="1033">
        <v>71</v>
      </c>
      <c r="O295" s="1031">
        <v>71</v>
      </c>
      <c r="P295" s="1033">
        <v>72</v>
      </c>
      <c r="Q295" s="1031">
        <v>72</v>
      </c>
      <c r="R295" s="1033">
        <v>130</v>
      </c>
      <c r="S295" s="1031">
        <v>130</v>
      </c>
      <c r="T295" s="1033">
        <v>134</v>
      </c>
      <c r="U295" s="1031">
        <v>134</v>
      </c>
    </row>
    <row r="296" spans="2:21" ht="12.75">
      <c r="B296" s="584" t="s">
        <v>723</v>
      </c>
      <c r="C296" s="362" t="s">
        <v>969</v>
      </c>
      <c r="D296" s="579">
        <v>17</v>
      </c>
      <c r="E296" s="580">
        <v>17</v>
      </c>
      <c r="F296" s="579">
        <v>8</v>
      </c>
      <c r="G296" s="580">
        <v>8</v>
      </c>
      <c r="H296" s="579">
        <v>22</v>
      </c>
      <c r="I296" s="580">
        <v>22</v>
      </c>
      <c r="J296" s="579">
        <v>13</v>
      </c>
      <c r="K296" s="580">
        <v>13</v>
      </c>
      <c r="L296" s="579">
        <v>4</v>
      </c>
      <c r="M296" s="580">
        <v>4</v>
      </c>
      <c r="N296" s="1033">
        <v>8</v>
      </c>
      <c r="O296" s="1031">
        <v>8</v>
      </c>
      <c r="P296" s="1033">
        <v>15</v>
      </c>
      <c r="Q296" s="1031">
        <v>15</v>
      </c>
      <c r="R296" s="1033">
        <v>5</v>
      </c>
      <c r="S296" s="1031">
        <v>5</v>
      </c>
      <c r="T296" s="1033">
        <v>8</v>
      </c>
      <c r="U296" s="1031">
        <v>8</v>
      </c>
    </row>
    <row r="297" spans="2:21" ht="12.75">
      <c r="B297" s="584" t="s">
        <v>724</v>
      </c>
      <c r="C297" s="362" t="s">
        <v>1166</v>
      </c>
      <c r="D297" s="579"/>
      <c r="E297" s="580"/>
      <c r="F297" s="579"/>
      <c r="G297" s="580"/>
      <c r="H297" s="579"/>
      <c r="I297" s="580"/>
      <c r="J297" s="579"/>
      <c r="K297" s="580"/>
      <c r="L297" s="579"/>
      <c r="M297" s="580"/>
      <c r="N297" s="1033">
        <v>1</v>
      </c>
      <c r="O297" s="1031">
        <v>1</v>
      </c>
      <c r="P297" s="1033">
        <v>1</v>
      </c>
      <c r="Q297" s="1031">
        <v>1</v>
      </c>
      <c r="R297" s="1033">
        <v>1</v>
      </c>
      <c r="S297" s="1031">
        <v>1</v>
      </c>
      <c r="T297" s="1033">
        <v>0</v>
      </c>
      <c r="U297" s="1031">
        <v>0</v>
      </c>
    </row>
    <row r="298" spans="2:21" ht="12.75">
      <c r="B298" s="584" t="s">
        <v>558</v>
      </c>
      <c r="C298" s="362" t="s">
        <v>970</v>
      </c>
      <c r="D298" s="579">
        <v>4</v>
      </c>
      <c r="E298" s="580">
        <v>3</v>
      </c>
      <c r="F298" s="579">
        <v>2</v>
      </c>
      <c r="G298" s="580">
        <v>2</v>
      </c>
      <c r="H298" s="579">
        <v>1</v>
      </c>
      <c r="I298" s="580">
        <v>1</v>
      </c>
      <c r="J298" s="579"/>
      <c r="K298" s="580"/>
      <c r="L298" s="579">
        <v>2</v>
      </c>
      <c r="M298" s="580">
        <v>2</v>
      </c>
      <c r="N298" s="1033">
        <v>3</v>
      </c>
      <c r="O298" s="1031">
        <v>3</v>
      </c>
      <c r="P298" s="1033">
        <v>11</v>
      </c>
      <c r="Q298" s="1031">
        <v>11</v>
      </c>
      <c r="R298" s="1033">
        <v>5</v>
      </c>
      <c r="S298" s="1031">
        <v>5</v>
      </c>
      <c r="T298" s="1033">
        <v>5</v>
      </c>
      <c r="U298" s="1031">
        <v>4</v>
      </c>
    </row>
    <row r="299" spans="2:21" ht="12.75">
      <c r="B299" s="584" t="s">
        <v>725</v>
      </c>
      <c r="C299" s="585" t="s">
        <v>971</v>
      </c>
      <c r="D299" s="579">
        <v>802</v>
      </c>
      <c r="E299" s="580">
        <v>802</v>
      </c>
      <c r="F299" s="579">
        <v>939</v>
      </c>
      <c r="G299" s="580">
        <v>938</v>
      </c>
      <c r="H299" s="579">
        <v>1056</v>
      </c>
      <c r="I299" s="580">
        <v>1055</v>
      </c>
      <c r="J299" s="579">
        <v>964</v>
      </c>
      <c r="K299" s="580">
        <v>964</v>
      </c>
      <c r="L299" s="579">
        <v>1125</v>
      </c>
      <c r="M299" s="580">
        <v>1123</v>
      </c>
      <c r="N299" s="1033">
        <v>1096</v>
      </c>
      <c r="O299" s="1031">
        <v>1092</v>
      </c>
      <c r="P299" s="1033">
        <v>1661</v>
      </c>
      <c r="Q299" s="1031">
        <v>1665</v>
      </c>
      <c r="R299" s="1033">
        <v>2208</v>
      </c>
      <c r="S299" s="1031">
        <v>2209</v>
      </c>
      <c r="T299" s="1033">
        <v>2424</v>
      </c>
      <c r="U299" s="1031">
        <v>2424</v>
      </c>
    </row>
    <row r="300" spans="2:21" ht="12.75">
      <c r="B300" s="584" t="s">
        <v>726</v>
      </c>
      <c r="C300" s="585" t="s">
        <v>972</v>
      </c>
      <c r="D300" s="579">
        <v>11</v>
      </c>
      <c r="E300" s="580">
        <v>11</v>
      </c>
      <c r="F300" s="579">
        <v>35</v>
      </c>
      <c r="G300" s="580">
        <v>35</v>
      </c>
      <c r="H300" s="579">
        <v>23</v>
      </c>
      <c r="I300" s="580">
        <v>23</v>
      </c>
      <c r="J300" s="579">
        <v>25</v>
      </c>
      <c r="K300" s="580">
        <v>25</v>
      </c>
      <c r="L300" s="579">
        <v>29</v>
      </c>
      <c r="M300" s="580">
        <v>25</v>
      </c>
      <c r="N300" s="1033">
        <v>17</v>
      </c>
      <c r="O300" s="1031">
        <v>16</v>
      </c>
      <c r="P300" s="1033">
        <v>27</v>
      </c>
      <c r="Q300" s="1031">
        <v>22</v>
      </c>
      <c r="R300" s="1033">
        <v>30</v>
      </c>
      <c r="S300" s="1031">
        <v>28</v>
      </c>
      <c r="T300" s="1033">
        <v>19</v>
      </c>
      <c r="U300" s="1031">
        <v>15</v>
      </c>
    </row>
    <row r="301" spans="2:21" ht="12.75">
      <c r="B301" s="584" t="s">
        <v>881</v>
      </c>
      <c r="C301" s="585" t="s">
        <v>973</v>
      </c>
      <c r="D301" s="579">
        <v>9</v>
      </c>
      <c r="E301" s="580">
        <v>9</v>
      </c>
      <c r="F301" s="579">
        <v>1</v>
      </c>
      <c r="G301" s="580">
        <v>1</v>
      </c>
      <c r="H301" s="579">
        <v>1</v>
      </c>
      <c r="I301" s="580">
        <v>1</v>
      </c>
      <c r="J301" s="579">
        <v>2</v>
      </c>
      <c r="K301" s="580">
        <v>2</v>
      </c>
      <c r="L301" s="579">
        <v>4</v>
      </c>
      <c r="M301" s="580">
        <v>4</v>
      </c>
      <c r="N301" s="1033">
        <v>6</v>
      </c>
      <c r="O301" s="1031">
        <v>6</v>
      </c>
      <c r="P301" s="1033">
        <v>0</v>
      </c>
      <c r="Q301" s="1031">
        <v>0</v>
      </c>
      <c r="R301" s="1033">
        <v>0</v>
      </c>
      <c r="S301" s="1031">
        <v>0</v>
      </c>
      <c r="T301" s="1033">
        <v>0</v>
      </c>
      <c r="U301" s="1031">
        <v>0</v>
      </c>
    </row>
    <row r="302" spans="2:21" ht="13.5" thickBot="1">
      <c r="B302" s="600" t="s">
        <v>1133</v>
      </c>
      <c r="C302" s="632" t="s">
        <v>1138</v>
      </c>
      <c r="D302" s="601"/>
      <c r="E302" s="602"/>
      <c r="F302" s="601"/>
      <c r="G302" s="602"/>
      <c r="H302" s="601">
        <v>145</v>
      </c>
      <c r="I302" s="602">
        <v>145</v>
      </c>
      <c r="J302" s="601">
        <v>330</v>
      </c>
      <c r="K302" s="602">
        <v>332</v>
      </c>
      <c r="L302" s="601">
        <v>552</v>
      </c>
      <c r="M302" s="602">
        <v>553</v>
      </c>
      <c r="N302" s="1041">
        <v>623</v>
      </c>
      <c r="O302" s="1029">
        <v>621</v>
      </c>
      <c r="P302" s="1041">
        <v>1134</v>
      </c>
      <c r="Q302" s="1029">
        <v>1132</v>
      </c>
      <c r="R302" s="1041">
        <v>1578</v>
      </c>
      <c r="S302" s="1029">
        <v>1578</v>
      </c>
      <c r="T302" s="1041">
        <v>1661</v>
      </c>
      <c r="U302" s="1029">
        <v>1661</v>
      </c>
    </row>
    <row r="303" spans="2:21" ht="18.75" thickBot="1">
      <c r="B303" s="356" t="s">
        <v>882</v>
      </c>
      <c r="C303" s="361" t="s">
        <v>974</v>
      </c>
      <c r="D303" s="574">
        <v>2738</v>
      </c>
      <c r="E303" s="573">
        <v>2733</v>
      </c>
      <c r="F303" s="574">
        <v>2810</v>
      </c>
      <c r="G303" s="573">
        <v>2805</v>
      </c>
      <c r="H303" s="574">
        <v>2884</v>
      </c>
      <c r="I303" s="573">
        <v>2876</v>
      </c>
      <c r="J303" s="574">
        <v>2843</v>
      </c>
      <c r="K303" s="573">
        <v>2836</v>
      </c>
      <c r="L303" s="594">
        <f>SUM(L304:L313)</f>
        <v>2594</v>
      </c>
      <c r="M303" s="573">
        <f>SUM(M304:M313)</f>
        <v>2589</v>
      </c>
      <c r="N303" s="1026">
        <f>SUM(N304:N313)</f>
        <v>2279</v>
      </c>
      <c r="O303" s="1027">
        <f>SUM(O304:O313)</f>
        <v>2277</v>
      </c>
      <c r="P303" s="1026">
        <v>2877</v>
      </c>
      <c r="Q303" s="1027">
        <v>2866</v>
      </c>
      <c r="R303" s="1026">
        <v>2723</v>
      </c>
      <c r="S303" s="1027">
        <v>2717</v>
      </c>
      <c r="T303" s="1026">
        <v>2560</v>
      </c>
      <c r="U303" s="1027">
        <v>2554</v>
      </c>
    </row>
    <row r="304" spans="2:21" ht="22.5">
      <c r="B304" s="584" t="s">
        <v>883</v>
      </c>
      <c r="C304" s="362" t="s">
        <v>1139</v>
      </c>
      <c r="D304" s="604"/>
      <c r="E304" s="603"/>
      <c r="F304" s="604"/>
      <c r="G304" s="603"/>
      <c r="H304" s="577">
        <v>1</v>
      </c>
      <c r="I304" s="578">
        <v>1</v>
      </c>
      <c r="J304" s="577"/>
      <c r="K304" s="578"/>
      <c r="L304" s="601">
        <v>0</v>
      </c>
      <c r="M304" s="578">
        <v>0</v>
      </c>
      <c r="N304" s="1041"/>
      <c r="O304" s="1029"/>
      <c r="P304" s="1041"/>
      <c r="Q304" s="1029"/>
      <c r="R304" s="1041">
        <v>76</v>
      </c>
      <c r="S304" s="1029">
        <v>76</v>
      </c>
      <c r="T304" s="1041">
        <v>224</v>
      </c>
      <c r="U304" s="1029">
        <v>224</v>
      </c>
    </row>
    <row r="305" spans="2:21" ht="12.75">
      <c r="B305" s="584" t="s">
        <v>727</v>
      </c>
      <c r="C305" s="362" t="s">
        <v>975</v>
      </c>
      <c r="D305" s="579">
        <v>19</v>
      </c>
      <c r="E305" s="580">
        <v>19</v>
      </c>
      <c r="F305" s="579">
        <v>7</v>
      </c>
      <c r="G305" s="580">
        <v>7</v>
      </c>
      <c r="H305" s="579">
        <v>3</v>
      </c>
      <c r="I305" s="580">
        <v>3</v>
      </c>
      <c r="J305" s="579">
        <v>4</v>
      </c>
      <c r="K305" s="580">
        <v>4</v>
      </c>
      <c r="L305" s="579">
        <v>2</v>
      </c>
      <c r="M305" s="580">
        <v>2</v>
      </c>
      <c r="N305" s="1033">
        <v>1</v>
      </c>
      <c r="O305" s="1031">
        <v>1</v>
      </c>
      <c r="P305" s="1033">
        <v>1</v>
      </c>
      <c r="Q305" s="1031">
        <v>1</v>
      </c>
      <c r="R305" s="1033">
        <v>1</v>
      </c>
      <c r="S305" s="1031">
        <v>1</v>
      </c>
      <c r="T305" s="1033">
        <v>1</v>
      </c>
      <c r="U305" s="1031">
        <v>1</v>
      </c>
    </row>
    <row r="306" spans="2:21" ht="12.75">
      <c r="B306" s="584" t="s">
        <v>884</v>
      </c>
      <c r="C306" s="362" t="s">
        <v>1176</v>
      </c>
      <c r="D306" s="579"/>
      <c r="E306" s="580"/>
      <c r="F306" s="579"/>
      <c r="G306" s="580"/>
      <c r="H306" s="579"/>
      <c r="I306" s="580"/>
      <c r="J306" s="579"/>
      <c r="K306" s="580"/>
      <c r="L306" s="579"/>
      <c r="M306" s="580"/>
      <c r="N306" s="1033"/>
      <c r="O306" s="1031"/>
      <c r="P306" s="1033">
        <v>1</v>
      </c>
      <c r="Q306" s="1031">
        <v>1</v>
      </c>
      <c r="R306" s="1033">
        <v>0</v>
      </c>
      <c r="S306" s="1031">
        <v>0</v>
      </c>
      <c r="T306" s="1033">
        <v>0</v>
      </c>
      <c r="U306" s="1031">
        <v>0</v>
      </c>
    </row>
    <row r="307" spans="2:21" ht="12.75">
      <c r="B307" s="584" t="s">
        <v>885</v>
      </c>
      <c r="C307" s="362" t="s">
        <v>976</v>
      </c>
      <c r="D307" s="579">
        <v>5</v>
      </c>
      <c r="E307" s="580">
        <v>5</v>
      </c>
      <c r="F307" s="579">
        <v>67</v>
      </c>
      <c r="G307" s="580">
        <v>67</v>
      </c>
      <c r="H307" s="579"/>
      <c r="I307" s="580"/>
      <c r="J307" s="579"/>
      <c r="K307" s="580"/>
      <c r="L307" s="579">
        <v>1</v>
      </c>
      <c r="M307" s="580">
        <v>1</v>
      </c>
      <c r="N307" s="1033"/>
      <c r="O307" s="1031"/>
      <c r="P307" s="1033">
        <v>2</v>
      </c>
      <c r="Q307" s="1031">
        <v>2</v>
      </c>
      <c r="R307" s="1033">
        <v>1</v>
      </c>
      <c r="S307" s="1031">
        <v>1</v>
      </c>
      <c r="T307" s="1033">
        <v>1</v>
      </c>
      <c r="U307" s="1031">
        <v>1</v>
      </c>
    </row>
    <row r="308" spans="2:21" ht="22.5">
      <c r="B308" s="584" t="s">
        <v>886</v>
      </c>
      <c r="C308" s="362" t="s">
        <v>977</v>
      </c>
      <c r="D308" s="579">
        <v>1</v>
      </c>
      <c r="E308" s="580">
        <v>1</v>
      </c>
      <c r="F308" s="579">
        <v>7</v>
      </c>
      <c r="G308" s="580">
        <v>7</v>
      </c>
      <c r="H308" s="579">
        <v>1</v>
      </c>
      <c r="I308" s="580">
        <v>1</v>
      </c>
      <c r="J308" s="579"/>
      <c r="K308" s="580"/>
      <c r="L308" s="579">
        <v>2</v>
      </c>
      <c r="M308" s="580">
        <v>2</v>
      </c>
      <c r="N308" s="1033">
        <v>2</v>
      </c>
      <c r="O308" s="1031">
        <v>2</v>
      </c>
      <c r="P308" s="1033">
        <v>2</v>
      </c>
      <c r="Q308" s="1031">
        <v>2</v>
      </c>
      <c r="R308" s="1033">
        <v>0</v>
      </c>
      <c r="S308" s="1031">
        <v>0</v>
      </c>
      <c r="T308" s="1033">
        <v>0</v>
      </c>
      <c r="U308" s="1031">
        <v>0</v>
      </c>
    </row>
    <row r="309" spans="2:21" ht="22.5">
      <c r="B309" s="634" t="s">
        <v>729</v>
      </c>
      <c r="C309" s="362" t="s">
        <v>1146</v>
      </c>
      <c r="D309" s="579"/>
      <c r="E309" s="580"/>
      <c r="F309" s="579"/>
      <c r="G309" s="580"/>
      <c r="H309" s="579">
        <v>1</v>
      </c>
      <c r="I309" s="580">
        <v>1</v>
      </c>
      <c r="J309" s="579">
        <v>1</v>
      </c>
      <c r="K309" s="580">
        <v>1</v>
      </c>
      <c r="L309" s="579">
        <v>0</v>
      </c>
      <c r="M309" s="580"/>
      <c r="N309" s="1033">
        <v>2</v>
      </c>
      <c r="O309" s="1031">
        <v>2</v>
      </c>
      <c r="P309" s="1033"/>
      <c r="Q309" s="1031"/>
      <c r="R309" s="1033">
        <v>0</v>
      </c>
      <c r="S309" s="1031">
        <v>0</v>
      </c>
      <c r="T309" s="1033">
        <v>0</v>
      </c>
      <c r="U309" s="1031">
        <v>0</v>
      </c>
    </row>
    <row r="310" spans="2:21" ht="22.5">
      <c r="B310" s="584" t="s">
        <v>731</v>
      </c>
      <c r="C310" s="362" t="s">
        <v>978</v>
      </c>
      <c r="D310" s="579"/>
      <c r="E310" s="580"/>
      <c r="F310" s="579"/>
      <c r="G310" s="580"/>
      <c r="H310" s="579">
        <v>1</v>
      </c>
      <c r="I310" s="580">
        <v>1</v>
      </c>
      <c r="J310" s="579"/>
      <c r="K310" s="580"/>
      <c r="L310" s="579">
        <v>0</v>
      </c>
      <c r="M310" s="580"/>
      <c r="N310" s="1033"/>
      <c r="O310" s="1031"/>
      <c r="P310" s="1033"/>
      <c r="Q310" s="1031"/>
      <c r="R310" s="1033">
        <v>0</v>
      </c>
      <c r="S310" s="1031">
        <v>0</v>
      </c>
      <c r="T310" s="1033">
        <v>0</v>
      </c>
      <c r="U310" s="1031">
        <v>0</v>
      </c>
    </row>
    <row r="311" spans="2:21" ht="33.75">
      <c r="B311" s="584" t="s">
        <v>732</v>
      </c>
      <c r="C311" s="362" t="s">
        <v>979</v>
      </c>
      <c r="D311" s="579">
        <v>2081</v>
      </c>
      <c r="E311" s="580">
        <v>2077</v>
      </c>
      <c r="F311" s="579">
        <v>2017</v>
      </c>
      <c r="G311" s="580">
        <v>2012</v>
      </c>
      <c r="H311" s="579">
        <v>2284</v>
      </c>
      <c r="I311" s="580">
        <v>2277</v>
      </c>
      <c r="J311" s="579">
        <v>2235</v>
      </c>
      <c r="K311" s="580">
        <v>2231</v>
      </c>
      <c r="L311" s="579">
        <v>2093</v>
      </c>
      <c r="M311" s="580">
        <v>2088</v>
      </c>
      <c r="N311" s="1033">
        <v>1880</v>
      </c>
      <c r="O311" s="1031">
        <v>1878</v>
      </c>
      <c r="P311" s="1033">
        <v>2437</v>
      </c>
      <c r="Q311" s="1031">
        <v>2427</v>
      </c>
      <c r="R311" s="1033">
        <v>2285</v>
      </c>
      <c r="S311" s="1031">
        <v>2278</v>
      </c>
      <c r="T311" s="1033">
        <v>1994</v>
      </c>
      <c r="U311" s="1031">
        <v>1988</v>
      </c>
    </row>
    <row r="312" spans="2:21" ht="22.5">
      <c r="B312" s="584" t="s">
        <v>733</v>
      </c>
      <c r="C312" s="585" t="s">
        <v>980</v>
      </c>
      <c r="D312" s="579">
        <v>602</v>
      </c>
      <c r="E312" s="580">
        <v>602</v>
      </c>
      <c r="F312" s="579">
        <v>690</v>
      </c>
      <c r="G312" s="580">
        <v>690</v>
      </c>
      <c r="H312" s="579">
        <v>558</v>
      </c>
      <c r="I312" s="580">
        <v>558</v>
      </c>
      <c r="J312" s="579">
        <v>594</v>
      </c>
      <c r="K312" s="580">
        <v>591</v>
      </c>
      <c r="L312" s="579">
        <v>491</v>
      </c>
      <c r="M312" s="580">
        <v>491</v>
      </c>
      <c r="N312" s="1033">
        <v>388</v>
      </c>
      <c r="O312" s="1031">
        <v>388</v>
      </c>
      <c r="P312" s="1033">
        <v>430</v>
      </c>
      <c r="Q312" s="1031">
        <v>429</v>
      </c>
      <c r="R312" s="1033">
        <v>351</v>
      </c>
      <c r="S312" s="1031">
        <v>352</v>
      </c>
      <c r="T312" s="1033">
        <v>330</v>
      </c>
      <c r="U312" s="1031">
        <v>330</v>
      </c>
    </row>
    <row r="313" spans="2:21" ht="23.25" thickBot="1">
      <c r="B313" s="626" t="s">
        <v>887</v>
      </c>
      <c r="C313" s="635" t="s">
        <v>1108</v>
      </c>
      <c r="D313" s="579">
        <v>30</v>
      </c>
      <c r="E313" s="580">
        <v>29</v>
      </c>
      <c r="F313" s="579">
        <v>22</v>
      </c>
      <c r="G313" s="580">
        <v>22</v>
      </c>
      <c r="H313" s="579">
        <v>36</v>
      </c>
      <c r="I313" s="580">
        <v>35</v>
      </c>
      <c r="J313" s="579">
        <v>9</v>
      </c>
      <c r="K313" s="580">
        <v>9</v>
      </c>
      <c r="L313" s="579">
        <v>5</v>
      </c>
      <c r="M313" s="580">
        <v>5</v>
      </c>
      <c r="N313" s="1033">
        <v>6</v>
      </c>
      <c r="O313" s="1031">
        <v>6</v>
      </c>
      <c r="P313" s="1033">
        <v>4</v>
      </c>
      <c r="Q313" s="1031">
        <v>4</v>
      </c>
      <c r="R313" s="1033">
        <v>9</v>
      </c>
      <c r="S313" s="1031">
        <v>9</v>
      </c>
      <c r="T313" s="1033">
        <v>10</v>
      </c>
      <c r="U313" s="1031">
        <v>10</v>
      </c>
    </row>
    <row r="314" spans="2:21" ht="18.75" thickBot="1">
      <c r="B314" s="356" t="s">
        <v>888</v>
      </c>
      <c r="C314" s="361" t="s">
        <v>981</v>
      </c>
      <c r="D314" s="574">
        <v>389</v>
      </c>
      <c r="E314" s="573">
        <v>292</v>
      </c>
      <c r="F314" s="574">
        <v>369</v>
      </c>
      <c r="G314" s="573">
        <v>280</v>
      </c>
      <c r="H314" s="574">
        <v>258</v>
      </c>
      <c r="I314" s="573">
        <v>196</v>
      </c>
      <c r="J314" s="574">
        <v>178</v>
      </c>
      <c r="K314" s="573">
        <v>131</v>
      </c>
      <c r="L314" s="594">
        <f>SUM(L315:L327)</f>
        <v>129</v>
      </c>
      <c r="M314" s="573">
        <f>SUM(M315:M327)</f>
        <v>86</v>
      </c>
      <c r="N314" s="1026">
        <f>SUM(N315:N327)</f>
        <v>181</v>
      </c>
      <c r="O314" s="1027">
        <f>SUM(O315:O327)</f>
        <v>117</v>
      </c>
      <c r="P314" s="1026">
        <v>196</v>
      </c>
      <c r="Q314" s="1027">
        <v>132</v>
      </c>
      <c r="R314" s="1026">
        <v>242</v>
      </c>
      <c r="S314" s="1027">
        <v>156</v>
      </c>
      <c r="T314" s="1026">
        <v>258</v>
      </c>
      <c r="U314" s="1027">
        <v>176</v>
      </c>
    </row>
    <row r="315" spans="2:21" ht="12.75">
      <c r="B315" s="605" t="s">
        <v>735</v>
      </c>
      <c r="C315" s="362" t="s">
        <v>982</v>
      </c>
      <c r="D315" s="606">
        <v>3</v>
      </c>
      <c r="E315" s="607">
        <v>3</v>
      </c>
      <c r="F315" s="606">
        <v>2</v>
      </c>
      <c r="G315" s="607">
        <v>1</v>
      </c>
      <c r="H315" s="606">
        <v>3</v>
      </c>
      <c r="I315" s="607">
        <v>3</v>
      </c>
      <c r="J315" s="606">
        <v>1</v>
      </c>
      <c r="K315" s="607">
        <v>1</v>
      </c>
      <c r="L315" s="606">
        <v>2</v>
      </c>
      <c r="M315" s="607">
        <v>2</v>
      </c>
      <c r="N315" s="1028">
        <v>1</v>
      </c>
      <c r="O315" s="1036">
        <v>1</v>
      </c>
      <c r="P315" s="1028"/>
      <c r="Q315" s="1036"/>
      <c r="R315" s="1028">
        <v>10</v>
      </c>
      <c r="S315" s="1036">
        <v>5</v>
      </c>
      <c r="T315" s="1028">
        <v>1</v>
      </c>
      <c r="U315" s="1036">
        <v>4</v>
      </c>
    </row>
    <row r="316" spans="2:21" ht="12.75">
      <c r="B316" s="584" t="s">
        <v>738</v>
      </c>
      <c r="C316" s="362" t="s">
        <v>983</v>
      </c>
      <c r="D316" s="579">
        <v>5</v>
      </c>
      <c r="E316" s="580">
        <v>5</v>
      </c>
      <c r="F316" s="579">
        <v>6</v>
      </c>
      <c r="G316" s="580">
        <v>7</v>
      </c>
      <c r="H316" s="579">
        <v>18</v>
      </c>
      <c r="I316" s="580">
        <v>18</v>
      </c>
      <c r="J316" s="579">
        <v>3</v>
      </c>
      <c r="K316" s="580">
        <v>3</v>
      </c>
      <c r="L316" s="579">
        <v>0</v>
      </c>
      <c r="M316" s="580">
        <v>0</v>
      </c>
      <c r="N316" s="1033">
        <v>3</v>
      </c>
      <c r="O316" s="1031">
        <v>2</v>
      </c>
      <c r="P316" s="1033">
        <v>5</v>
      </c>
      <c r="Q316" s="1031">
        <v>4</v>
      </c>
      <c r="R316" s="1033">
        <v>15</v>
      </c>
      <c r="S316" s="1031">
        <v>15</v>
      </c>
      <c r="T316" s="1033">
        <v>14</v>
      </c>
      <c r="U316" s="1031">
        <v>14</v>
      </c>
    </row>
    <row r="317" spans="2:21" ht="22.5">
      <c r="B317" s="597" t="s">
        <v>739</v>
      </c>
      <c r="C317" s="588" t="s">
        <v>1184</v>
      </c>
      <c r="D317" s="579"/>
      <c r="E317" s="580"/>
      <c r="F317" s="579"/>
      <c r="G317" s="580"/>
      <c r="H317" s="579"/>
      <c r="I317" s="580"/>
      <c r="J317" s="579"/>
      <c r="K317" s="580"/>
      <c r="L317" s="579"/>
      <c r="M317" s="580"/>
      <c r="N317" s="1033"/>
      <c r="O317" s="1031"/>
      <c r="P317" s="1033"/>
      <c r="Q317" s="1031"/>
      <c r="R317" s="1033">
        <v>2</v>
      </c>
      <c r="S317" s="1031">
        <v>2</v>
      </c>
      <c r="T317" s="1033">
        <v>0</v>
      </c>
      <c r="U317" s="1031">
        <v>0</v>
      </c>
    </row>
    <row r="318" spans="2:21" ht="12.75">
      <c r="B318" s="584" t="s">
        <v>743</v>
      </c>
      <c r="C318" s="362" t="s">
        <v>984</v>
      </c>
      <c r="D318" s="579">
        <v>41</v>
      </c>
      <c r="E318" s="580">
        <v>39</v>
      </c>
      <c r="F318" s="579">
        <v>10</v>
      </c>
      <c r="G318" s="580">
        <v>9</v>
      </c>
      <c r="H318" s="579">
        <v>16</v>
      </c>
      <c r="I318" s="580">
        <v>16</v>
      </c>
      <c r="J318" s="579">
        <v>11</v>
      </c>
      <c r="K318" s="580">
        <v>11</v>
      </c>
      <c r="L318" s="579">
        <v>11</v>
      </c>
      <c r="M318" s="580">
        <v>9</v>
      </c>
      <c r="N318" s="1033">
        <v>9</v>
      </c>
      <c r="O318" s="1031">
        <v>8</v>
      </c>
      <c r="P318" s="1033">
        <v>11</v>
      </c>
      <c r="Q318" s="1031">
        <v>10</v>
      </c>
      <c r="R318" s="1033">
        <v>9</v>
      </c>
      <c r="S318" s="1031">
        <v>8</v>
      </c>
      <c r="T318" s="1033">
        <v>5</v>
      </c>
      <c r="U318" s="1031">
        <v>3</v>
      </c>
    </row>
    <row r="319" spans="2:21" ht="12.75">
      <c r="B319" s="584" t="s">
        <v>447</v>
      </c>
      <c r="C319" s="362" t="s">
        <v>985</v>
      </c>
      <c r="D319" s="579">
        <v>2</v>
      </c>
      <c r="E319" s="580">
        <v>1</v>
      </c>
      <c r="F319" s="579">
        <v>1</v>
      </c>
      <c r="G319" s="580"/>
      <c r="H319" s="579">
        <v>1</v>
      </c>
      <c r="I319" s="580">
        <v>1</v>
      </c>
      <c r="J319" s="579"/>
      <c r="K319" s="580"/>
      <c r="L319" s="579">
        <v>0</v>
      </c>
      <c r="M319" s="580">
        <v>0</v>
      </c>
      <c r="N319" s="1033"/>
      <c r="O319" s="1031"/>
      <c r="P319" s="1033"/>
      <c r="Q319" s="1031"/>
      <c r="R319" s="1033">
        <v>0</v>
      </c>
      <c r="S319" s="1031">
        <v>0</v>
      </c>
      <c r="T319" s="1033">
        <v>0</v>
      </c>
      <c r="U319" s="1031">
        <v>0</v>
      </c>
    </row>
    <row r="320" spans="2:21" ht="12.75">
      <c r="B320" s="584" t="s">
        <v>889</v>
      </c>
      <c r="C320" s="362" t="s">
        <v>986</v>
      </c>
      <c r="D320" s="579">
        <v>8</v>
      </c>
      <c r="E320" s="580">
        <v>8</v>
      </c>
      <c r="F320" s="579">
        <v>5</v>
      </c>
      <c r="G320" s="580">
        <v>5</v>
      </c>
      <c r="H320" s="579">
        <v>34</v>
      </c>
      <c r="I320" s="580">
        <v>34</v>
      </c>
      <c r="J320" s="579">
        <v>7</v>
      </c>
      <c r="K320" s="580">
        <v>7</v>
      </c>
      <c r="L320" s="579">
        <v>1</v>
      </c>
      <c r="M320" s="580">
        <v>1</v>
      </c>
      <c r="N320" s="1033">
        <v>2</v>
      </c>
      <c r="O320" s="1031">
        <v>2</v>
      </c>
      <c r="P320" s="1033">
        <v>1</v>
      </c>
      <c r="Q320" s="1031">
        <v>1</v>
      </c>
      <c r="R320" s="1033">
        <v>1</v>
      </c>
      <c r="S320" s="1031">
        <v>1</v>
      </c>
      <c r="T320" s="1033">
        <v>8</v>
      </c>
      <c r="U320" s="1031">
        <v>8</v>
      </c>
    </row>
    <row r="321" spans="2:21" ht="22.5">
      <c r="B321" s="584" t="s">
        <v>890</v>
      </c>
      <c r="C321" s="362" t="s">
        <v>1177</v>
      </c>
      <c r="D321" s="579"/>
      <c r="E321" s="580"/>
      <c r="F321" s="579"/>
      <c r="G321" s="580"/>
      <c r="H321" s="579"/>
      <c r="I321" s="580"/>
      <c r="J321" s="579"/>
      <c r="K321" s="580"/>
      <c r="L321" s="579"/>
      <c r="M321" s="580"/>
      <c r="N321" s="1033"/>
      <c r="O321" s="1031"/>
      <c r="P321" s="1033">
        <v>0</v>
      </c>
      <c r="Q321" s="1031">
        <v>0</v>
      </c>
      <c r="R321" s="1033">
        <v>0</v>
      </c>
      <c r="S321" s="1031">
        <v>0</v>
      </c>
      <c r="T321" s="1033">
        <v>0</v>
      </c>
      <c r="U321" s="1031">
        <v>0</v>
      </c>
    </row>
    <row r="322" spans="2:21" ht="12.75">
      <c r="B322" s="584" t="s">
        <v>891</v>
      </c>
      <c r="C322" s="362" t="s">
        <v>987</v>
      </c>
      <c r="D322" s="579">
        <v>174</v>
      </c>
      <c r="E322" s="580">
        <v>102</v>
      </c>
      <c r="F322" s="579">
        <v>122</v>
      </c>
      <c r="G322" s="580">
        <v>60</v>
      </c>
      <c r="H322" s="579">
        <v>116</v>
      </c>
      <c r="I322" s="580">
        <v>67</v>
      </c>
      <c r="J322" s="579">
        <v>76</v>
      </c>
      <c r="K322" s="580">
        <v>42</v>
      </c>
      <c r="L322" s="579">
        <v>56</v>
      </c>
      <c r="M322" s="580">
        <v>28</v>
      </c>
      <c r="N322" s="1033">
        <v>55</v>
      </c>
      <c r="O322" s="1031">
        <v>27</v>
      </c>
      <c r="P322" s="1033">
        <v>58</v>
      </c>
      <c r="Q322" s="1031">
        <v>35</v>
      </c>
      <c r="R322" s="1033">
        <v>71</v>
      </c>
      <c r="S322" s="1031">
        <v>38</v>
      </c>
      <c r="T322" s="1033">
        <v>64</v>
      </c>
      <c r="U322" s="1031">
        <v>32</v>
      </c>
    </row>
    <row r="323" spans="2:21" ht="12.75">
      <c r="B323" s="584" t="s">
        <v>892</v>
      </c>
      <c r="C323" s="362" t="s">
        <v>988</v>
      </c>
      <c r="D323" s="579">
        <v>114</v>
      </c>
      <c r="E323" s="580">
        <v>93</v>
      </c>
      <c r="F323" s="579">
        <v>75</v>
      </c>
      <c r="G323" s="580">
        <v>50</v>
      </c>
      <c r="H323" s="579">
        <v>56</v>
      </c>
      <c r="I323" s="580">
        <v>44</v>
      </c>
      <c r="J323" s="579">
        <v>60</v>
      </c>
      <c r="K323" s="580">
        <v>47</v>
      </c>
      <c r="L323" s="579">
        <v>59</v>
      </c>
      <c r="M323" s="580">
        <v>46</v>
      </c>
      <c r="N323" s="1033">
        <v>111</v>
      </c>
      <c r="O323" s="1031">
        <v>77</v>
      </c>
      <c r="P323" s="1033">
        <v>94</v>
      </c>
      <c r="Q323" s="1031">
        <v>56</v>
      </c>
      <c r="R323" s="1033">
        <v>100</v>
      </c>
      <c r="S323" s="1031">
        <v>53</v>
      </c>
      <c r="T323" s="1033">
        <v>111</v>
      </c>
      <c r="U323" s="1031">
        <v>60</v>
      </c>
    </row>
    <row r="327" ht="13.5" thickBot="1"/>
    <row r="328" spans="2:21" ht="24.75" customHeight="1" thickBot="1">
      <c r="B328" s="1268" t="s">
        <v>359</v>
      </c>
      <c r="C328" s="1285" t="s">
        <v>360</v>
      </c>
      <c r="D328" s="1288" t="s">
        <v>1131</v>
      </c>
      <c r="E328" s="1289"/>
      <c r="F328" s="1289"/>
      <c r="G328" s="1289"/>
      <c r="H328" s="1289"/>
      <c r="I328" s="1289"/>
      <c r="J328" s="1289"/>
      <c r="K328" s="1289"/>
      <c r="L328" s="1289"/>
      <c r="M328" s="1289"/>
      <c r="N328" s="1289"/>
      <c r="O328" s="1289"/>
      <c r="P328" s="1289"/>
      <c r="Q328" s="1289"/>
      <c r="R328" s="1290"/>
      <c r="S328" s="1290"/>
      <c r="T328" s="1290"/>
      <c r="U328" s="1291"/>
    </row>
    <row r="329" spans="2:40" ht="13.5" thickBot="1">
      <c r="B329" s="1283"/>
      <c r="C329" s="1286"/>
      <c r="D329" s="1277" t="s">
        <v>843</v>
      </c>
      <c r="E329" s="1278"/>
      <c r="F329" s="1277" t="s">
        <v>1125</v>
      </c>
      <c r="G329" s="1278"/>
      <c r="H329" s="1277" t="s">
        <v>1132</v>
      </c>
      <c r="I329" s="1278"/>
      <c r="J329" s="1277" t="s">
        <v>1147</v>
      </c>
      <c r="K329" s="1278"/>
      <c r="L329" s="1277" t="s">
        <v>1151</v>
      </c>
      <c r="M329" s="1278"/>
      <c r="N329" s="1277" t="s">
        <v>1157</v>
      </c>
      <c r="O329" s="1278"/>
      <c r="P329" s="1275" t="s">
        <v>1168</v>
      </c>
      <c r="Q329" s="1276"/>
      <c r="R329" s="1275" t="s">
        <v>1182</v>
      </c>
      <c r="S329" s="1276"/>
      <c r="T329" s="1275" t="s">
        <v>1188</v>
      </c>
      <c r="U329" s="1276"/>
      <c r="W329" s="1277" t="s">
        <v>843</v>
      </c>
      <c r="X329" s="1278"/>
      <c r="Y329" s="1277" t="s">
        <v>1125</v>
      </c>
      <c r="Z329" s="1278"/>
      <c r="AA329" s="1277" t="s">
        <v>1132</v>
      </c>
      <c r="AB329" s="1278"/>
      <c r="AC329" s="1277" t="s">
        <v>1147</v>
      </c>
      <c r="AD329" s="1278"/>
      <c r="AE329" s="1277" t="s">
        <v>1151</v>
      </c>
      <c r="AF329" s="1278"/>
      <c r="AG329" s="1277" t="s">
        <v>1157</v>
      </c>
      <c r="AH329" s="1278"/>
      <c r="AI329" s="1275" t="s">
        <v>1168</v>
      </c>
      <c r="AJ329" s="1276"/>
      <c r="AK329" s="1275" t="s">
        <v>1182</v>
      </c>
      <c r="AL329" s="1276"/>
      <c r="AM329" s="1275" t="s">
        <v>1188</v>
      </c>
      <c r="AN329" s="1276"/>
    </row>
    <row r="330" spans="2:23" ht="13.5" thickBot="1">
      <c r="B330" s="1284"/>
      <c r="C330" s="1287"/>
      <c r="D330" s="530" t="s">
        <v>221</v>
      </c>
      <c r="E330" s="531" t="s">
        <v>222</v>
      </c>
      <c r="F330" s="530" t="s">
        <v>221</v>
      </c>
      <c r="G330" s="531" t="s">
        <v>222</v>
      </c>
      <c r="H330" s="530" t="s">
        <v>221</v>
      </c>
      <c r="I330" s="531" t="s">
        <v>222</v>
      </c>
      <c r="J330" s="530" t="s">
        <v>221</v>
      </c>
      <c r="K330" s="531" t="s">
        <v>222</v>
      </c>
      <c r="L330" s="530" t="s">
        <v>221</v>
      </c>
      <c r="M330" s="531" t="s">
        <v>222</v>
      </c>
      <c r="N330" s="530" t="s">
        <v>221</v>
      </c>
      <c r="O330" s="531" t="s">
        <v>222</v>
      </c>
      <c r="P330" s="530" t="s">
        <v>221</v>
      </c>
      <c r="Q330" s="531" t="s">
        <v>222</v>
      </c>
      <c r="R330" s="530" t="s">
        <v>221</v>
      </c>
      <c r="S330" s="531" t="s">
        <v>222</v>
      </c>
      <c r="T330" s="1132" t="s">
        <v>221</v>
      </c>
      <c r="U330" s="1133" t="s">
        <v>222</v>
      </c>
      <c r="W330" s="1205" t="s">
        <v>1199</v>
      </c>
    </row>
    <row r="331" spans="2:21" ht="12.75">
      <c r="B331" s="584" t="s">
        <v>745</v>
      </c>
      <c r="C331" s="362" t="s">
        <v>989</v>
      </c>
      <c r="D331" s="579">
        <v>1</v>
      </c>
      <c r="E331" s="580">
        <v>1</v>
      </c>
      <c r="F331" s="579"/>
      <c r="G331" s="580"/>
      <c r="H331" s="579"/>
      <c r="I331" s="580"/>
      <c r="J331" s="579"/>
      <c r="K331" s="580"/>
      <c r="L331" s="579">
        <v>0</v>
      </c>
      <c r="M331" s="580">
        <v>0</v>
      </c>
      <c r="N331" s="1033"/>
      <c r="O331" s="1031"/>
      <c r="P331" s="1033"/>
      <c r="Q331" s="1031"/>
      <c r="R331" s="1033">
        <v>0</v>
      </c>
      <c r="S331" s="1031">
        <v>0</v>
      </c>
      <c r="T331" s="1033">
        <v>0</v>
      </c>
      <c r="U331" s="1031">
        <v>0</v>
      </c>
    </row>
    <row r="332" spans="2:21" ht="12.75">
      <c r="B332" s="589" t="s">
        <v>746</v>
      </c>
      <c r="C332" s="362" t="s">
        <v>990</v>
      </c>
      <c r="D332" s="590">
        <v>5</v>
      </c>
      <c r="E332" s="591">
        <v>4</v>
      </c>
      <c r="F332" s="590">
        <v>8</v>
      </c>
      <c r="G332" s="591">
        <v>8</v>
      </c>
      <c r="H332" s="590">
        <v>5</v>
      </c>
      <c r="I332" s="591">
        <v>4</v>
      </c>
      <c r="J332" s="590">
        <v>2</v>
      </c>
      <c r="K332" s="591">
        <v>2</v>
      </c>
      <c r="L332" s="590">
        <v>9</v>
      </c>
      <c r="M332" s="591">
        <v>7</v>
      </c>
      <c r="N332" s="1034">
        <v>6</v>
      </c>
      <c r="O332" s="1035">
        <v>4</v>
      </c>
      <c r="P332" s="1034">
        <v>8</v>
      </c>
      <c r="Q332" s="1035">
        <v>7</v>
      </c>
      <c r="R332" s="1034">
        <v>19</v>
      </c>
      <c r="S332" s="1035">
        <v>19</v>
      </c>
      <c r="T332" s="1034">
        <v>31</v>
      </c>
      <c r="U332" s="1035">
        <v>31</v>
      </c>
    </row>
    <row r="333" spans="2:21" ht="12.75">
      <c r="B333" s="589" t="s">
        <v>748</v>
      </c>
      <c r="C333" s="362" t="s">
        <v>991</v>
      </c>
      <c r="D333" s="590">
        <v>10</v>
      </c>
      <c r="E333" s="591">
        <v>10</v>
      </c>
      <c r="F333" s="590">
        <v>134</v>
      </c>
      <c r="G333" s="591">
        <v>134</v>
      </c>
      <c r="H333" s="590">
        <v>1</v>
      </c>
      <c r="I333" s="591">
        <v>1</v>
      </c>
      <c r="J333" s="590">
        <v>3</v>
      </c>
      <c r="K333" s="591">
        <v>3</v>
      </c>
      <c r="L333" s="590">
        <v>116</v>
      </c>
      <c r="M333" s="591">
        <v>115</v>
      </c>
      <c r="N333" s="1034">
        <v>2</v>
      </c>
      <c r="O333" s="1035">
        <v>2</v>
      </c>
      <c r="P333" s="1034">
        <v>7</v>
      </c>
      <c r="Q333" s="1035">
        <v>7</v>
      </c>
      <c r="R333" s="1034">
        <v>3</v>
      </c>
      <c r="S333" s="1035">
        <v>3</v>
      </c>
      <c r="T333" s="1034">
        <v>9</v>
      </c>
      <c r="U333" s="1035">
        <v>9</v>
      </c>
    </row>
    <row r="334" spans="2:21" ht="13.5" thickBot="1">
      <c r="B334" s="589" t="s">
        <v>749</v>
      </c>
      <c r="C334" s="362" t="s">
        <v>992</v>
      </c>
      <c r="D334" s="590">
        <v>26</v>
      </c>
      <c r="E334" s="591">
        <v>26</v>
      </c>
      <c r="F334" s="590">
        <v>6</v>
      </c>
      <c r="G334" s="591">
        <v>6</v>
      </c>
      <c r="H334" s="590">
        <v>8</v>
      </c>
      <c r="I334" s="591">
        <v>8</v>
      </c>
      <c r="J334" s="590">
        <v>15</v>
      </c>
      <c r="K334" s="591">
        <v>15</v>
      </c>
      <c r="L334" s="590">
        <v>11</v>
      </c>
      <c r="M334" s="591">
        <v>11</v>
      </c>
      <c r="N334" s="1034">
        <v>11</v>
      </c>
      <c r="O334" s="1035">
        <v>11</v>
      </c>
      <c r="P334" s="1034">
        <v>12</v>
      </c>
      <c r="Q334" s="1035">
        <v>12</v>
      </c>
      <c r="R334" s="1034">
        <v>12</v>
      </c>
      <c r="S334" s="1035">
        <v>12</v>
      </c>
      <c r="T334" s="1034">
        <v>15</v>
      </c>
      <c r="U334" s="1035">
        <v>15</v>
      </c>
    </row>
    <row r="335" spans="2:21" ht="13.5" thickBot="1">
      <c r="B335" s="356" t="s">
        <v>893</v>
      </c>
      <c r="C335" s="361" t="s">
        <v>993</v>
      </c>
      <c r="D335" s="574">
        <v>363</v>
      </c>
      <c r="E335" s="573">
        <v>278</v>
      </c>
      <c r="F335" s="574">
        <v>273</v>
      </c>
      <c r="G335" s="573">
        <v>216</v>
      </c>
      <c r="H335" s="574">
        <v>298</v>
      </c>
      <c r="I335" s="573">
        <v>237</v>
      </c>
      <c r="J335" s="574">
        <v>275</v>
      </c>
      <c r="K335" s="573">
        <v>197</v>
      </c>
      <c r="L335" s="594">
        <f>SUM(L336:L342)</f>
        <v>336</v>
      </c>
      <c r="M335" s="573">
        <f>SUM(M336:M342)</f>
        <v>267</v>
      </c>
      <c r="N335" s="1026">
        <f>SUM(N336:N342)</f>
        <v>267</v>
      </c>
      <c r="O335" s="1027">
        <f>SUM(O336:O342)</f>
        <v>201</v>
      </c>
      <c r="P335" s="1026">
        <v>343</v>
      </c>
      <c r="Q335" s="1027">
        <v>260</v>
      </c>
      <c r="R335" s="1026">
        <v>360</v>
      </c>
      <c r="S335" s="1027">
        <v>300</v>
      </c>
      <c r="T335" s="1026">
        <v>311</v>
      </c>
      <c r="U335" s="1027">
        <v>242</v>
      </c>
    </row>
    <row r="336" spans="2:21" ht="22.5">
      <c r="B336" s="587" t="s">
        <v>752</v>
      </c>
      <c r="C336" s="362" t="s">
        <v>994</v>
      </c>
      <c r="D336" s="559">
        <v>297</v>
      </c>
      <c r="E336" s="560">
        <v>232</v>
      </c>
      <c r="F336" s="559">
        <v>228</v>
      </c>
      <c r="G336" s="560">
        <v>187</v>
      </c>
      <c r="H336" s="559">
        <v>262</v>
      </c>
      <c r="I336" s="560">
        <v>213</v>
      </c>
      <c r="J336" s="559">
        <v>232</v>
      </c>
      <c r="K336" s="560">
        <v>163</v>
      </c>
      <c r="L336" s="559">
        <v>303</v>
      </c>
      <c r="M336" s="560">
        <v>242</v>
      </c>
      <c r="N336" s="1030">
        <v>257</v>
      </c>
      <c r="O336" s="1032">
        <v>195</v>
      </c>
      <c r="P336" s="1030">
        <v>314</v>
      </c>
      <c r="Q336" s="1032">
        <v>234</v>
      </c>
      <c r="R336" s="1030">
        <v>324</v>
      </c>
      <c r="S336" s="1032">
        <v>270</v>
      </c>
      <c r="T336" s="1030">
        <v>277</v>
      </c>
      <c r="U336" s="1032">
        <v>212</v>
      </c>
    </row>
    <row r="337" spans="2:21" ht="22.5">
      <c r="B337" s="584" t="s">
        <v>754</v>
      </c>
      <c r="C337" s="362" t="s">
        <v>995</v>
      </c>
      <c r="D337" s="579">
        <v>24</v>
      </c>
      <c r="E337" s="580">
        <v>17</v>
      </c>
      <c r="F337" s="579">
        <v>20</v>
      </c>
      <c r="G337" s="580">
        <v>14</v>
      </c>
      <c r="H337" s="579">
        <v>8</v>
      </c>
      <c r="I337" s="580">
        <v>3</v>
      </c>
      <c r="J337" s="579">
        <v>17</v>
      </c>
      <c r="K337" s="580">
        <v>14</v>
      </c>
      <c r="L337" s="579">
        <v>13</v>
      </c>
      <c r="M337" s="580">
        <v>10</v>
      </c>
      <c r="N337" s="1033">
        <v>3</v>
      </c>
      <c r="O337" s="1031">
        <v>2</v>
      </c>
      <c r="P337" s="1033">
        <v>9</v>
      </c>
      <c r="Q337" s="1031">
        <v>7</v>
      </c>
      <c r="R337" s="1033">
        <v>10</v>
      </c>
      <c r="S337" s="1031">
        <v>7</v>
      </c>
      <c r="T337" s="1033">
        <v>13</v>
      </c>
      <c r="U337" s="1031">
        <v>11</v>
      </c>
    </row>
    <row r="338" spans="2:21" ht="22.5">
      <c r="B338" s="584" t="s">
        <v>755</v>
      </c>
      <c r="C338" s="362" t="s">
        <v>996</v>
      </c>
      <c r="D338" s="579">
        <v>3</v>
      </c>
      <c r="E338" s="580">
        <v>3</v>
      </c>
      <c r="F338" s="579">
        <v>1</v>
      </c>
      <c r="G338" s="580">
        <v>1</v>
      </c>
      <c r="H338" s="579"/>
      <c r="I338" s="580"/>
      <c r="J338" s="579">
        <v>3</v>
      </c>
      <c r="K338" s="580">
        <v>3</v>
      </c>
      <c r="L338" s="579">
        <v>1</v>
      </c>
      <c r="M338" s="580">
        <v>1</v>
      </c>
      <c r="N338" s="1033"/>
      <c r="O338" s="1031"/>
      <c r="P338" s="1033">
        <v>1</v>
      </c>
      <c r="Q338" s="1031">
        <v>1</v>
      </c>
      <c r="R338" s="1033">
        <v>1</v>
      </c>
      <c r="S338" s="1031">
        <v>1</v>
      </c>
      <c r="T338" s="1033">
        <v>1</v>
      </c>
      <c r="U338" s="1031">
        <v>1</v>
      </c>
    </row>
    <row r="339" spans="2:21" ht="22.5">
      <c r="B339" s="584" t="s">
        <v>756</v>
      </c>
      <c r="C339" s="362" t="s">
        <v>997</v>
      </c>
      <c r="D339" s="579">
        <v>21</v>
      </c>
      <c r="E339" s="580">
        <v>7</v>
      </c>
      <c r="F339" s="579">
        <v>19</v>
      </c>
      <c r="G339" s="580">
        <v>8</v>
      </c>
      <c r="H339" s="579">
        <v>15</v>
      </c>
      <c r="I339" s="580">
        <v>8</v>
      </c>
      <c r="J339" s="579">
        <v>13</v>
      </c>
      <c r="K339" s="580">
        <v>7</v>
      </c>
      <c r="L339" s="579">
        <v>6</v>
      </c>
      <c r="M339" s="580"/>
      <c r="N339" s="1033">
        <v>3</v>
      </c>
      <c r="O339" s="1031"/>
      <c r="P339" s="1033">
        <v>2</v>
      </c>
      <c r="Q339" s="1031">
        <v>1</v>
      </c>
      <c r="R339" s="1033">
        <v>5</v>
      </c>
      <c r="S339" s="1031">
        <v>2</v>
      </c>
      <c r="T339" s="1033">
        <v>4</v>
      </c>
      <c r="U339" s="1031">
        <v>1</v>
      </c>
    </row>
    <row r="340" spans="2:21" ht="12.75">
      <c r="B340" s="584" t="s">
        <v>758</v>
      </c>
      <c r="C340" s="362" t="s">
        <v>998</v>
      </c>
      <c r="D340" s="579">
        <v>1</v>
      </c>
      <c r="E340" s="580">
        <v>1</v>
      </c>
      <c r="F340" s="579"/>
      <c r="G340" s="580"/>
      <c r="H340" s="579"/>
      <c r="I340" s="580"/>
      <c r="J340" s="579">
        <v>1</v>
      </c>
      <c r="K340" s="580">
        <v>1</v>
      </c>
      <c r="L340" s="579"/>
      <c r="M340" s="580"/>
      <c r="N340" s="1033"/>
      <c r="O340" s="1031"/>
      <c r="P340" s="1033">
        <v>0</v>
      </c>
      <c r="Q340" s="1031">
        <v>0</v>
      </c>
      <c r="R340" s="1033">
        <v>0</v>
      </c>
      <c r="S340" s="1031">
        <v>0</v>
      </c>
      <c r="T340" s="1033">
        <v>1</v>
      </c>
      <c r="U340" s="1031">
        <v>1</v>
      </c>
    </row>
    <row r="341" spans="2:21" ht="12.75">
      <c r="B341" s="584" t="s">
        <v>759</v>
      </c>
      <c r="C341" s="362" t="s">
        <v>999</v>
      </c>
      <c r="D341" s="579">
        <v>17</v>
      </c>
      <c r="E341" s="580">
        <v>17</v>
      </c>
      <c r="F341" s="579">
        <v>5</v>
      </c>
      <c r="G341" s="580">
        <v>5</v>
      </c>
      <c r="H341" s="579">
        <v>13</v>
      </c>
      <c r="I341" s="580">
        <v>13</v>
      </c>
      <c r="J341" s="579">
        <v>9</v>
      </c>
      <c r="K341" s="580">
        <v>9</v>
      </c>
      <c r="L341" s="579">
        <v>13</v>
      </c>
      <c r="M341" s="580">
        <v>14</v>
      </c>
      <c r="N341" s="1033">
        <v>4</v>
      </c>
      <c r="O341" s="1031">
        <v>4</v>
      </c>
      <c r="P341" s="1033">
        <v>1</v>
      </c>
      <c r="Q341" s="1031">
        <v>1</v>
      </c>
      <c r="R341" s="1033">
        <v>20</v>
      </c>
      <c r="S341" s="1031">
        <v>20</v>
      </c>
      <c r="T341" s="1033">
        <v>15</v>
      </c>
      <c r="U341" s="1031">
        <v>16</v>
      </c>
    </row>
    <row r="342" spans="2:21" ht="23.25" thickBot="1">
      <c r="B342" s="600" t="s">
        <v>760</v>
      </c>
      <c r="C342" s="632" t="s">
        <v>1000</v>
      </c>
      <c r="D342" s="601"/>
      <c r="E342" s="602">
        <v>1</v>
      </c>
      <c r="F342" s="601"/>
      <c r="G342" s="602">
        <v>1</v>
      </c>
      <c r="H342" s="601"/>
      <c r="I342" s="602"/>
      <c r="J342" s="601"/>
      <c r="K342" s="602"/>
      <c r="L342" s="601"/>
      <c r="M342" s="602"/>
      <c r="N342" s="1041"/>
      <c r="O342" s="1029"/>
      <c r="P342" s="1041">
        <v>16</v>
      </c>
      <c r="Q342" s="1029">
        <v>16</v>
      </c>
      <c r="R342" s="1041">
        <v>0</v>
      </c>
      <c r="S342" s="1029">
        <v>0</v>
      </c>
      <c r="T342" s="1041">
        <v>0</v>
      </c>
      <c r="U342" s="1029">
        <v>0</v>
      </c>
    </row>
    <row r="343" spans="2:21" ht="13.5" thickBot="1">
      <c r="B343" s="356" t="s">
        <v>894</v>
      </c>
      <c r="C343" s="361" t="s">
        <v>1001</v>
      </c>
      <c r="D343" s="574">
        <v>1537</v>
      </c>
      <c r="E343" s="573">
        <v>1514</v>
      </c>
      <c r="F343" s="574">
        <v>1319</v>
      </c>
      <c r="G343" s="573">
        <v>1301</v>
      </c>
      <c r="H343" s="574">
        <v>1457</v>
      </c>
      <c r="I343" s="573">
        <v>1438</v>
      </c>
      <c r="J343" s="574">
        <v>1448</v>
      </c>
      <c r="K343" s="573">
        <v>1432</v>
      </c>
      <c r="L343" s="594">
        <f>SUM(L344:L347)</f>
        <v>1465</v>
      </c>
      <c r="M343" s="573">
        <f>SUM(M344:M347)</f>
        <v>1460</v>
      </c>
      <c r="N343" s="1026">
        <f>SUM(N344:N347)</f>
        <v>1458</v>
      </c>
      <c r="O343" s="1027">
        <f>SUM(O344:O347)</f>
        <v>1447</v>
      </c>
      <c r="P343" s="1026">
        <v>1281</v>
      </c>
      <c r="Q343" s="1027">
        <v>1272</v>
      </c>
      <c r="R343" s="1026">
        <v>1154</v>
      </c>
      <c r="S343" s="1027">
        <v>1144</v>
      </c>
      <c r="T343" s="1026">
        <v>1272</v>
      </c>
      <c r="U343" s="1027">
        <v>1264</v>
      </c>
    </row>
    <row r="344" spans="2:21" ht="22.5">
      <c r="B344" s="584" t="s">
        <v>762</v>
      </c>
      <c r="C344" s="362" t="s">
        <v>1002</v>
      </c>
      <c r="D344" s="579">
        <v>23</v>
      </c>
      <c r="E344" s="580">
        <v>16</v>
      </c>
      <c r="F344" s="579">
        <v>13</v>
      </c>
      <c r="G344" s="580">
        <v>8</v>
      </c>
      <c r="H344" s="579">
        <v>7</v>
      </c>
      <c r="I344" s="580">
        <v>6</v>
      </c>
      <c r="J344" s="579">
        <v>7</v>
      </c>
      <c r="K344" s="580">
        <v>4</v>
      </c>
      <c r="L344" s="579">
        <v>6</v>
      </c>
      <c r="M344" s="580">
        <v>6</v>
      </c>
      <c r="N344" s="1033">
        <v>6</v>
      </c>
      <c r="O344" s="1031">
        <v>6</v>
      </c>
      <c r="P344" s="1033">
        <v>2</v>
      </c>
      <c r="Q344" s="1031">
        <v>2</v>
      </c>
      <c r="R344" s="1033">
        <v>2</v>
      </c>
      <c r="S344" s="1031">
        <v>2</v>
      </c>
      <c r="T344" s="1033">
        <v>7</v>
      </c>
      <c r="U344" s="1031">
        <v>7</v>
      </c>
    </row>
    <row r="345" spans="2:21" ht="12.75">
      <c r="B345" s="584" t="s">
        <v>895</v>
      </c>
      <c r="C345" s="585" t="s">
        <v>1003</v>
      </c>
      <c r="D345" s="579">
        <v>10</v>
      </c>
      <c r="E345" s="580">
        <v>10</v>
      </c>
      <c r="F345" s="579">
        <v>9</v>
      </c>
      <c r="G345" s="580">
        <v>9</v>
      </c>
      <c r="H345" s="579">
        <v>5</v>
      </c>
      <c r="I345" s="580">
        <v>3</v>
      </c>
      <c r="J345" s="579">
        <v>8</v>
      </c>
      <c r="K345" s="580">
        <v>8</v>
      </c>
      <c r="L345" s="579">
        <v>11</v>
      </c>
      <c r="M345" s="580">
        <v>11</v>
      </c>
      <c r="N345" s="1033">
        <v>7</v>
      </c>
      <c r="O345" s="1031">
        <v>7</v>
      </c>
      <c r="P345" s="1033">
        <v>3</v>
      </c>
      <c r="Q345" s="1031">
        <v>3</v>
      </c>
      <c r="R345" s="1033">
        <v>5</v>
      </c>
      <c r="S345" s="1031">
        <v>5</v>
      </c>
      <c r="T345" s="1033">
        <v>8</v>
      </c>
      <c r="U345" s="1031">
        <v>8</v>
      </c>
    </row>
    <row r="346" spans="2:21" ht="12.75">
      <c r="B346" s="584" t="s">
        <v>764</v>
      </c>
      <c r="C346" s="585" t="s">
        <v>1004</v>
      </c>
      <c r="D346" s="579">
        <v>38</v>
      </c>
      <c r="E346" s="580">
        <v>38</v>
      </c>
      <c r="F346" s="579">
        <v>22</v>
      </c>
      <c r="G346" s="580">
        <v>22</v>
      </c>
      <c r="H346" s="579">
        <v>37</v>
      </c>
      <c r="I346" s="580">
        <v>37</v>
      </c>
      <c r="J346" s="579">
        <v>34</v>
      </c>
      <c r="K346" s="580">
        <v>34</v>
      </c>
      <c r="L346" s="579">
        <v>34</v>
      </c>
      <c r="M346" s="580">
        <v>34</v>
      </c>
      <c r="N346" s="1033">
        <v>22</v>
      </c>
      <c r="O346" s="1031">
        <v>22</v>
      </c>
      <c r="P346" s="1033">
        <v>30</v>
      </c>
      <c r="Q346" s="1031">
        <v>30</v>
      </c>
      <c r="R346" s="1033">
        <v>21</v>
      </c>
      <c r="S346" s="1031">
        <v>21</v>
      </c>
      <c r="T346" s="1033">
        <v>28</v>
      </c>
      <c r="U346" s="1031">
        <v>27</v>
      </c>
    </row>
    <row r="347" spans="2:21" ht="13.5" thickBot="1">
      <c r="B347" s="584" t="s">
        <v>765</v>
      </c>
      <c r="C347" s="585" t="s">
        <v>1005</v>
      </c>
      <c r="D347" s="579">
        <v>1466</v>
      </c>
      <c r="E347" s="580">
        <v>1450</v>
      </c>
      <c r="F347" s="579">
        <v>1275</v>
      </c>
      <c r="G347" s="580">
        <v>1262</v>
      </c>
      <c r="H347" s="579">
        <v>1408</v>
      </c>
      <c r="I347" s="580">
        <v>1392</v>
      </c>
      <c r="J347" s="579">
        <v>1399</v>
      </c>
      <c r="K347" s="580">
        <v>1386</v>
      </c>
      <c r="L347" s="579">
        <v>1414</v>
      </c>
      <c r="M347" s="580">
        <v>1409</v>
      </c>
      <c r="N347" s="1033">
        <v>1423</v>
      </c>
      <c r="O347" s="1031">
        <v>1412</v>
      </c>
      <c r="P347" s="1033">
        <v>1246</v>
      </c>
      <c r="Q347" s="1031">
        <v>1237</v>
      </c>
      <c r="R347" s="1033">
        <v>1126</v>
      </c>
      <c r="S347" s="1031">
        <v>1116</v>
      </c>
      <c r="T347" s="1033">
        <v>1229</v>
      </c>
      <c r="U347" s="1031">
        <v>1222</v>
      </c>
    </row>
    <row r="348" spans="2:21" ht="13.5" thickBot="1">
      <c r="B348" s="356" t="s">
        <v>896</v>
      </c>
      <c r="C348" s="361" t="s">
        <v>1007</v>
      </c>
      <c r="D348" s="574">
        <v>39346</v>
      </c>
      <c r="E348" s="573">
        <v>14870</v>
      </c>
      <c r="F348" s="574">
        <v>33338</v>
      </c>
      <c r="G348" s="573">
        <v>11792</v>
      </c>
      <c r="H348" s="574">
        <v>35044</v>
      </c>
      <c r="I348" s="573">
        <v>12536</v>
      </c>
      <c r="J348" s="574">
        <v>32159</v>
      </c>
      <c r="K348" s="573">
        <v>12257</v>
      </c>
      <c r="L348" s="594">
        <f>SUM(L349:L365)</f>
        <v>30171</v>
      </c>
      <c r="M348" s="573">
        <f>SUM(M349:M365)</f>
        <v>10222</v>
      </c>
      <c r="N348" s="1026">
        <f>SUM(N349:N365)</f>
        <v>27997</v>
      </c>
      <c r="O348" s="1027">
        <f>SUM(O349:O365)</f>
        <v>10013</v>
      </c>
      <c r="P348" s="1026">
        <v>27792</v>
      </c>
      <c r="Q348" s="1027">
        <v>9843</v>
      </c>
      <c r="R348" s="1026">
        <v>24306</v>
      </c>
      <c r="S348" s="1027">
        <v>9843</v>
      </c>
      <c r="T348" s="1026">
        <v>23154</v>
      </c>
      <c r="U348" s="1027">
        <v>9460</v>
      </c>
    </row>
    <row r="349" spans="2:21" ht="12.75">
      <c r="B349" s="587" t="s">
        <v>766</v>
      </c>
      <c r="C349" s="362" t="s">
        <v>1006</v>
      </c>
      <c r="D349" s="559">
        <v>13266</v>
      </c>
      <c r="E349" s="560">
        <v>4028</v>
      </c>
      <c r="F349" s="559">
        <v>11333</v>
      </c>
      <c r="G349" s="560">
        <v>3212</v>
      </c>
      <c r="H349" s="559">
        <v>13155</v>
      </c>
      <c r="I349" s="560">
        <v>3746</v>
      </c>
      <c r="J349" s="559">
        <v>12739</v>
      </c>
      <c r="K349" s="560">
        <v>3968</v>
      </c>
      <c r="L349" s="559">
        <v>12413</v>
      </c>
      <c r="M349" s="560">
        <v>3513</v>
      </c>
      <c r="N349" s="1030">
        <v>11481</v>
      </c>
      <c r="O349" s="1032">
        <v>3643</v>
      </c>
      <c r="P349" s="1030">
        <v>11115</v>
      </c>
      <c r="Q349" s="1032">
        <v>3395</v>
      </c>
      <c r="R349" s="1030">
        <v>9833</v>
      </c>
      <c r="S349" s="1032">
        <v>3390</v>
      </c>
      <c r="T349" s="1030">
        <v>9695</v>
      </c>
      <c r="U349" s="1032">
        <v>3202</v>
      </c>
    </row>
    <row r="350" spans="2:21" ht="12.75">
      <c r="B350" s="584" t="s">
        <v>767</v>
      </c>
      <c r="C350" s="585" t="s">
        <v>1008</v>
      </c>
      <c r="D350" s="579">
        <v>20134</v>
      </c>
      <c r="E350" s="580">
        <v>6412</v>
      </c>
      <c r="F350" s="579">
        <v>16645</v>
      </c>
      <c r="G350" s="580">
        <v>4596</v>
      </c>
      <c r="H350" s="579">
        <v>16067</v>
      </c>
      <c r="I350" s="580">
        <v>4388</v>
      </c>
      <c r="J350" s="579">
        <v>13327</v>
      </c>
      <c r="K350" s="580">
        <v>3512</v>
      </c>
      <c r="L350" s="579">
        <v>12821</v>
      </c>
      <c r="M350" s="580">
        <v>3011</v>
      </c>
      <c r="N350" s="1033">
        <v>11615</v>
      </c>
      <c r="O350" s="1031">
        <v>2626</v>
      </c>
      <c r="P350" s="1033">
        <v>11579</v>
      </c>
      <c r="Q350" s="1031">
        <v>2781</v>
      </c>
      <c r="R350" s="1033">
        <v>9521</v>
      </c>
      <c r="S350" s="1031">
        <v>2694</v>
      </c>
      <c r="T350" s="1033">
        <v>8224</v>
      </c>
      <c r="U350" s="1031">
        <v>2433</v>
      </c>
    </row>
    <row r="351" spans="2:21" ht="12.75">
      <c r="B351" s="584" t="s">
        <v>768</v>
      </c>
      <c r="C351" s="585" t="s">
        <v>235</v>
      </c>
      <c r="D351" s="579">
        <v>1389</v>
      </c>
      <c r="E351" s="580">
        <v>598</v>
      </c>
      <c r="F351" s="579">
        <v>1122</v>
      </c>
      <c r="G351" s="580">
        <v>498</v>
      </c>
      <c r="H351" s="579">
        <v>1158</v>
      </c>
      <c r="I351" s="580">
        <v>491</v>
      </c>
      <c r="J351" s="579">
        <v>918</v>
      </c>
      <c r="K351" s="580">
        <v>420</v>
      </c>
      <c r="L351" s="579">
        <v>690</v>
      </c>
      <c r="M351" s="580">
        <v>303</v>
      </c>
      <c r="N351" s="1033">
        <v>647</v>
      </c>
      <c r="O351" s="1031">
        <v>349</v>
      </c>
      <c r="P351" s="1033">
        <v>670</v>
      </c>
      <c r="Q351" s="1031">
        <v>306</v>
      </c>
      <c r="R351" s="1033">
        <v>521</v>
      </c>
      <c r="S351" s="1031">
        <v>339</v>
      </c>
      <c r="T351" s="1033">
        <v>468</v>
      </c>
      <c r="U351" s="1031">
        <v>247</v>
      </c>
    </row>
    <row r="352" spans="2:21" ht="12.75">
      <c r="B352" s="584" t="s">
        <v>769</v>
      </c>
      <c r="C352" s="585" t="s">
        <v>1009</v>
      </c>
      <c r="D352" s="579">
        <v>134</v>
      </c>
      <c r="E352" s="580">
        <v>88</v>
      </c>
      <c r="F352" s="579">
        <v>146</v>
      </c>
      <c r="G352" s="580">
        <v>98</v>
      </c>
      <c r="H352" s="579">
        <v>153</v>
      </c>
      <c r="I352" s="580">
        <v>114</v>
      </c>
      <c r="J352" s="579">
        <v>150</v>
      </c>
      <c r="K352" s="580">
        <v>111</v>
      </c>
      <c r="L352" s="579">
        <v>174</v>
      </c>
      <c r="M352" s="580">
        <v>126</v>
      </c>
      <c r="N352" s="1033">
        <v>132</v>
      </c>
      <c r="O352" s="1031">
        <v>107</v>
      </c>
      <c r="P352" s="1033">
        <v>168</v>
      </c>
      <c r="Q352" s="1031">
        <v>115</v>
      </c>
      <c r="R352" s="1033">
        <v>111</v>
      </c>
      <c r="S352" s="1031">
        <v>86</v>
      </c>
      <c r="T352" s="1033">
        <v>136</v>
      </c>
      <c r="U352" s="1031">
        <v>94</v>
      </c>
    </row>
    <row r="353" spans="2:21" ht="12.75">
      <c r="B353" s="584" t="s">
        <v>770</v>
      </c>
      <c r="C353" s="585" t="s">
        <v>496</v>
      </c>
      <c r="D353" s="579">
        <v>167</v>
      </c>
      <c r="E353" s="580">
        <v>156</v>
      </c>
      <c r="F353" s="579">
        <v>147</v>
      </c>
      <c r="G353" s="580">
        <v>134</v>
      </c>
      <c r="H353" s="579">
        <v>79</v>
      </c>
      <c r="I353" s="580">
        <v>73</v>
      </c>
      <c r="J353" s="579">
        <v>57</v>
      </c>
      <c r="K353" s="580">
        <v>55</v>
      </c>
      <c r="L353" s="579">
        <v>45</v>
      </c>
      <c r="M353" s="580">
        <v>40</v>
      </c>
      <c r="N353" s="1033">
        <v>51</v>
      </c>
      <c r="O353" s="1031">
        <v>39</v>
      </c>
      <c r="P353" s="1033">
        <v>63</v>
      </c>
      <c r="Q353" s="1031">
        <v>54</v>
      </c>
      <c r="R353" s="1033">
        <v>59</v>
      </c>
      <c r="S353" s="1031">
        <v>54</v>
      </c>
      <c r="T353" s="1033">
        <v>61</v>
      </c>
      <c r="U353" s="1031">
        <v>55</v>
      </c>
    </row>
    <row r="354" spans="2:21" ht="12.75">
      <c r="B354" s="584" t="s">
        <v>771</v>
      </c>
      <c r="C354" s="585" t="s">
        <v>1010</v>
      </c>
      <c r="D354" s="579">
        <v>489</v>
      </c>
      <c r="E354" s="580">
        <v>488</v>
      </c>
      <c r="F354" s="579">
        <v>282</v>
      </c>
      <c r="G354" s="580">
        <v>277</v>
      </c>
      <c r="H354" s="579">
        <v>359</v>
      </c>
      <c r="I354" s="580">
        <v>358</v>
      </c>
      <c r="J354" s="579">
        <v>370</v>
      </c>
      <c r="K354" s="580">
        <v>365</v>
      </c>
      <c r="L354" s="579">
        <v>542</v>
      </c>
      <c r="M354" s="580">
        <v>534</v>
      </c>
      <c r="N354" s="1033">
        <v>444</v>
      </c>
      <c r="O354" s="1031">
        <v>447</v>
      </c>
      <c r="P354" s="1033">
        <v>478</v>
      </c>
      <c r="Q354" s="1031">
        <v>469</v>
      </c>
      <c r="R354" s="1033">
        <v>387</v>
      </c>
      <c r="S354" s="1031">
        <v>377</v>
      </c>
      <c r="T354" s="1033">
        <v>280</v>
      </c>
      <c r="U354" s="1031">
        <v>271</v>
      </c>
    </row>
    <row r="355" spans="2:21" ht="22.5">
      <c r="B355" s="584" t="s">
        <v>772</v>
      </c>
      <c r="C355" s="585" t="s">
        <v>1011</v>
      </c>
      <c r="D355" s="579">
        <v>233</v>
      </c>
      <c r="E355" s="580">
        <v>135</v>
      </c>
      <c r="F355" s="579">
        <v>247</v>
      </c>
      <c r="G355" s="580">
        <v>176</v>
      </c>
      <c r="H355" s="579">
        <v>199</v>
      </c>
      <c r="I355" s="580">
        <v>127</v>
      </c>
      <c r="J355" s="579">
        <v>206</v>
      </c>
      <c r="K355" s="580">
        <v>129</v>
      </c>
      <c r="L355" s="579">
        <v>196</v>
      </c>
      <c r="M355" s="580">
        <v>122</v>
      </c>
      <c r="N355" s="1033">
        <v>207</v>
      </c>
      <c r="O355" s="1031">
        <v>111</v>
      </c>
      <c r="P355" s="1033">
        <v>253</v>
      </c>
      <c r="Q355" s="1031">
        <v>135</v>
      </c>
      <c r="R355" s="1033">
        <v>141</v>
      </c>
      <c r="S355" s="1031">
        <v>109</v>
      </c>
      <c r="T355" s="1033">
        <v>151</v>
      </c>
      <c r="U355" s="1031">
        <v>114</v>
      </c>
    </row>
    <row r="356" spans="2:21" ht="12.75">
      <c r="B356" s="584" t="s">
        <v>773</v>
      </c>
      <c r="C356" s="585" t="s">
        <v>1012</v>
      </c>
      <c r="D356" s="579">
        <v>1214</v>
      </c>
      <c r="E356" s="580">
        <v>762</v>
      </c>
      <c r="F356" s="579">
        <v>1201</v>
      </c>
      <c r="G356" s="580">
        <v>738</v>
      </c>
      <c r="H356" s="579">
        <v>1281</v>
      </c>
      <c r="I356" s="580">
        <v>848</v>
      </c>
      <c r="J356" s="579">
        <v>1355</v>
      </c>
      <c r="K356" s="580">
        <v>922</v>
      </c>
      <c r="L356" s="579">
        <v>1313</v>
      </c>
      <c r="M356" s="580">
        <v>855</v>
      </c>
      <c r="N356" s="1033">
        <v>1323</v>
      </c>
      <c r="O356" s="1031">
        <v>826</v>
      </c>
      <c r="P356" s="1033">
        <v>1593</v>
      </c>
      <c r="Q356" s="1031">
        <v>951</v>
      </c>
      <c r="R356" s="1033">
        <v>1784</v>
      </c>
      <c r="S356" s="1031">
        <v>1151</v>
      </c>
      <c r="T356" s="1033">
        <v>2058</v>
      </c>
      <c r="U356" s="1031">
        <v>1254</v>
      </c>
    </row>
    <row r="357" spans="2:21" ht="12.75">
      <c r="B357" s="584" t="s">
        <v>774</v>
      </c>
      <c r="C357" s="585" t="s">
        <v>501</v>
      </c>
      <c r="D357" s="579">
        <v>1649</v>
      </c>
      <c r="E357" s="580">
        <v>1542</v>
      </c>
      <c r="F357" s="579">
        <v>1528</v>
      </c>
      <c r="G357" s="580">
        <v>1377</v>
      </c>
      <c r="H357" s="579">
        <v>2006</v>
      </c>
      <c r="I357" s="580">
        <v>1798</v>
      </c>
      <c r="J357" s="579">
        <v>2408</v>
      </c>
      <c r="K357" s="580">
        <v>2161</v>
      </c>
      <c r="L357" s="579">
        <v>1490</v>
      </c>
      <c r="M357" s="580">
        <v>1249</v>
      </c>
      <c r="N357" s="1033">
        <v>1677</v>
      </c>
      <c r="O357" s="1031">
        <v>1463</v>
      </c>
      <c r="P357" s="1033">
        <v>1496</v>
      </c>
      <c r="Q357" s="1031">
        <v>1274</v>
      </c>
      <c r="R357" s="1033">
        <v>1515</v>
      </c>
      <c r="S357" s="1031">
        <v>1227</v>
      </c>
      <c r="T357" s="1033">
        <v>1760</v>
      </c>
      <c r="U357" s="1031">
        <v>1481</v>
      </c>
    </row>
    <row r="358" spans="2:21" ht="12.75">
      <c r="B358" s="584" t="s">
        <v>897</v>
      </c>
      <c r="C358" s="585" t="s">
        <v>1013</v>
      </c>
      <c r="D358" s="579">
        <v>31</v>
      </c>
      <c r="E358" s="580">
        <v>31</v>
      </c>
      <c r="F358" s="579">
        <v>159</v>
      </c>
      <c r="G358" s="580">
        <v>161</v>
      </c>
      <c r="H358" s="579">
        <v>108</v>
      </c>
      <c r="I358" s="580">
        <v>110</v>
      </c>
      <c r="J358" s="579">
        <v>141</v>
      </c>
      <c r="K358" s="580">
        <v>143</v>
      </c>
      <c r="L358" s="579">
        <v>109</v>
      </c>
      <c r="M358" s="580">
        <v>108</v>
      </c>
      <c r="N358" s="1033">
        <v>48</v>
      </c>
      <c r="O358" s="1031">
        <v>48</v>
      </c>
      <c r="P358" s="1033">
        <v>36</v>
      </c>
      <c r="Q358" s="1031">
        <v>36</v>
      </c>
      <c r="R358" s="1033">
        <v>21</v>
      </c>
      <c r="S358" s="1031">
        <v>21</v>
      </c>
      <c r="T358" s="1033">
        <v>4</v>
      </c>
      <c r="U358" s="1031">
        <v>4</v>
      </c>
    </row>
    <row r="359" spans="2:21" ht="12.75">
      <c r="B359" s="584" t="s">
        <v>775</v>
      </c>
      <c r="C359" s="585" t="s">
        <v>1014</v>
      </c>
      <c r="D359" s="579">
        <v>3</v>
      </c>
      <c r="E359" s="580">
        <v>3</v>
      </c>
      <c r="F359" s="579">
        <v>10</v>
      </c>
      <c r="G359" s="580">
        <v>10</v>
      </c>
      <c r="H359" s="579">
        <v>4</v>
      </c>
      <c r="I359" s="580">
        <v>4</v>
      </c>
      <c r="J359" s="579">
        <v>102</v>
      </c>
      <c r="K359" s="580">
        <v>101</v>
      </c>
      <c r="L359" s="579">
        <v>11</v>
      </c>
      <c r="M359" s="580">
        <v>12</v>
      </c>
      <c r="N359" s="1033">
        <v>2</v>
      </c>
      <c r="O359" s="1031">
        <v>2</v>
      </c>
      <c r="P359" s="1033">
        <v>2</v>
      </c>
      <c r="Q359" s="1031">
        <v>2</v>
      </c>
      <c r="R359" s="1033">
        <v>21</v>
      </c>
      <c r="S359" s="1031">
        <v>21</v>
      </c>
      <c r="T359" s="1033">
        <v>14</v>
      </c>
      <c r="U359" s="1031">
        <v>14</v>
      </c>
    </row>
    <row r="360" spans="2:21" ht="12.75">
      <c r="B360" s="584" t="s">
        <v>101</v>
      </c>
      <c r="C360" s="585" t="s">
        <v>1015</v>
      </c>
      <c r="D360" s="579">
        <v>15</v>
      </c>
      <c r="E360" s="580">
        <v>14</v>
      </c>
      <c r="F360" s="579">
        <v>16</v>
      </c>
      <c r="G360" s="580">
        <v>16</v>
      </c>
      <c r="H360" s="579">
        <v>16</v>
      </c>
      <c r="I360" s="580">
        <v>16</v>
      </c>
      <c r="J360" s="579">
        <v>13</v>
      </c>
      <c r="K360" s="580">
        <v>12</v>
      </c>
      <c r="L360" s="579">
        <v>9</v>
      </c>
      <c r="M360" s="580">
        <v>9</v>
      </c>
      <c r="N360" s="1033">
        <v>81</v>
      </c>
      <c r="O360" s="1031">
        <v>79</v>
      </c>
      <c r="P360" s="1033">
        <v>4</v>
      </c>
      <c r="Q360" s="1031">
        <v>4</v>
      </c>
      <c r="R360" s="1033">
        <v>6</v>
      </c>
      <c r="S360" s="1031">
        <v>6</v>
      </c>
      <c r="T360" s="1033">
        <v>0</v>
      </c>
      <c r="U360" s="1031">
        <v>0</v>
      </c>
    </row>
    <row r="361" spans="2:21" ht="12.75">
      <c r="B361" s="584" t="s">
        <v>776</v>
      </c>
      <c r="C361" s="585" t="s">
        <v>1016</v>
      </c>
      <c r="D361" s="579">
        <v>23</v>
      </c>
      <c r="E361" s="580">
        <v>23</v>
      </c>
      <c r="F361" s="579">
        <v>7</v>
      </c>
      <c r="G361" s="580">
        <v>7</v>
      </c>
      <c r="H361" s="579">
        <v>5</v>
      </c>
      <c r="I361" s="580">
        <v>5</v>
      </c>
      <c r="J361" s="579">
        <v>3</v>
      </c>
      <c r="K361" s="580">
        <v>3</v>
      </c>
      <c r="L361" s="579">
        <v>8</v>
      </c>
      <c r="M361" s="580">
        <v>8</v>
      </c>
      <c r="N361" s="1033">
        <v>6</v>
      </c>
      <c r="O361" s="1031">
        <v>6</v>
      </c>
      <c r="P361" s="1033">
        <v>9</v>
      </c>
      <c r="Q361" s="1031">
        <v>9</v>
      </c>
      <c r="R361" s="1033">
        <v>2</v>
      </c>
      <c r="S361" s="1031">
        <v>2</v>
      </c>
      <c r="T361" s="1033">
        <v>11</v>
      </c>
      <c r="U361" s="1031">
        <v>10</v>
      </c>
    </row>
    <row r="362" spans="2:21" ht="12.75">
      <c r="B362" s="584" t="s">
        <v>898</v>
      </c>
      <c r="C362" s="585" t="s">
        <v>1017</v>
      </c>
      <c r="D362" s="579">
        <v>24</v>
      </c>
      <c r="E362" s="580">
        <v>24</v>
      </c>
      <c r="F362" s="579">
        <v>27</v>
      </c>
      <c r="G362" s="580">
        <v>27</v>
      </c>
      <c r="H362" s="579">
        <v>25</v>
      </c>
      <c r="I362" s="580">
        <v>25</v>
      </c>
      <c r="J362" s="579">
        <v>11</v>
      </c>
      <c r="K362" s="580">
        <v>12</v>
      </c>
      <c r="L362" s="579">
        <v>17</v>
      </c>
      <c r="M362" s="580">
        <v>17</v>
      </c>
      <c r="N362" s="1033">
        <v>11</v>
      </c>
      <c r="O362" s="1031">
        <v>11</v>
      </c>
      <c r="P362" s="1033">
        <v>15</v>
      </c>
      <c r="Q362" s="1031">
        <v>15</v>
      </c>
      <c r="R362" s="1033">
        <v>11</v>
      </c>
      <c r="S362" s="1031">
        <v>12</v>
      </c>
      <c r="T362" s="1033">
        <v>17</v>
      </c>
      <c r="U362" s="1031">
        <v>17</v>
      </c>
    </row>
    <row r="363" spans="2:21" ht="12.75">
      <c r="B363" s="584" t="s">
        <v>777</v>
      </c>
      <c r="C363" s="585" t="s">
        <v>1018</v>
      </c>
      <c r="D363" s="579">
        <v>38</v>
      </c>
      <c r="E363" s="580">
        <v>38</v>
      </c>
      <c r="F363" s="579">
        <v>16</v>
      </c>
      <c r="G363" s="580">
        <v>17</v>
      </c>
      <c r="H363" s="579">
        <v>17</v>
      </c>
      <c r="I363" s="580">
        <v>17</v>
      </c>
      <c r="J363" s="579">
        <v>63</v>
      </c>
      <c r="K363" s="580">
        <v>63</v>
      </c>
      <c r="L363" s="579">
        <v>7</v>
      </c>
      <c r="M363" s="580">
        <v>7</v>
      </c>
      <c r="N363" s="1033">
        <v>3</v>
      </c>
      <c r="O363" s="1031">
        <v>3</v>
      </c>
      <c r="P363" s="1033">
        <v>19</v>
      </c>
      <c r="Q363" s="1031">
        <v>19</v>
      </c>
      <c r="R363" s="1033">
        <v>11</v>
      </c>
      <c r="S363" s="1031">
        <v>11</v>
      </c>
      <c r="T363" s="1033">
        <v>8</v>
      </c>
      <c r="U363" s="1031">
        <v>8</v>
      </c>
    </row>
    <row r="364" spans="2:21" ht="12.75">
      <c r="B364" s="584" t="s">
        <v>778</v>
      </c>
      <c r="C364" s="362" t="s">
        <v>1019</v>
      </c>
      <c r="D364" s="579">
        <v>172</v>
      </c>
      <c r="E364" s="580">
        <v>163</v>
      </c>
      <c r="F364" s="579">
        <v>181</v>
      </c>
      <c r="G364" s="580">
        <v>173</v>
      </c>
      <c r="H364" s="579">
        <v>162</v>
      </c>
      <c r="I364" s="580">
        <v>163</v>
      </c>
      <c r="J364" s="579">
        <v>164</v>
      </c>
      <c r="K364" s="580">
        <v>147</v>
      </c>
      <c r="L364" s="579">
        <v>215</v>
      </c>
      <c r="M364" s="580">
        <v>195</v>
      </c>
      <c r="N364" s="1033">
        <v>181</v>
      </c>
      <c r="O364" s="1031">
        <v>164</v>
      </c>
      <c r="P364" s="1033">
        <v>206</v>
      </c>
      <c r="Q364" s="1031">
        <v>192</v>
      </c>
      <c r="R364" s="1033">
        <v>250</v>
      </c>
      <c r="S364" s="1031">
        <v>230</v>
      </c>
      <c r="T364" s="1033">
        <v>187</v>
      </c>
      <c r="U364" s="1031">
        <v>170</v>
      </c>
    </row>
    <row r="365" spans="2:21" ht="12.75">
      <c r="B365" s="584" t="s">
        <v>779</v>
      </c>
      <c r="C365" s="362" t="s">
        <v>1020</v>
      </c>
      <c r="D365" s="579">
        <v>365</v>
      </c>
      <c r="E365" s="580">
        <v>365</v>
      </c>
      <c r="F365" s="579">
        <v>271</v>
      </c>
      <c r="G365" s="580">
        <v>275</v>
      </c>
      <c r="H365" s="579">
        <v>250</v>
      </c>
      <c r="I365" s="580">
        <v>253</v>
      </c>
      <c r="J365" s="579">
        <v>132</v>
      </c>
      <c r="K365" s="580">
        <v>133</v>
      </c>
      <c r="L365" s="579">
        <v>111</v>
      </c>
      <c r="M365" s="580">
        <v>113</v>
      </c>
      <c r="N365" s="1033">
        <v>88</v>
      </c>
      <c r="O365" s="1031">
        <v>89</v>
      </c>
      <c r="P365" s="1033">
        <v>86</v>
      </c>
      <c r="Q365" s="1031">
        <v>86</v>
      </c>
      <c r="R365" s="1033">
        <v>112</v>
      </c>
      <c r="S365" s="1031">
        <v>113</v>
      </c>
      <c r="T365" s="1033">
        <v>74</v>
      </c>
      <c r="U365" s="1031">
        <v>81</v>
      </c>
    </row>
    <row r="366" spans="2:21" ht="22.5">
      <c r="B366" s="597" t="s">
        <v>1190</v>
      </c>
      <c r="C366" s="1212" t="s">
        <v>1201</v>
      </c>
      <c r="D366" s="1222"/>
      <c r="E366" s="1223"/>
      <c r="F366" s="1222"/>
      <c r="G366" s="1223"/>
      <c r="H366" s="1222"/>
      <c r="I366" s="1223"/>
      <c r="J366" s="1222"/>
      <c r="K366" s="1223"/>
      <c r="L366" s="1222"/>
      <c r="M366" s="1223"/>
      <c r="N366" s="1224"/>
      <c r="O366" s="1225"/>
      <c r="P366" s="1224"/>
      <c r="Q366" s="1225"/>
      <c r="R366" s="1224"/>
      <c r="S366" s="1225"/>
      <c r="T366" s="1030">
        <v>6</v>
      </c>
      <c r="U366" s="1032">
        <v>5</v>
      </c>
    </row>
    <row r="371" ht="13.5" thickBot="1"/>
    <row r="372" spans="2:21" ht="24.75" customHeight="1" thickBot="1">
      <c r="B372" s="1268" t="s">
        <v>359</v>
      </c>
      <c r="C372" s="1285" t="s">
        <v>360</v>
      </c>
      <c r="D372" s="1288" t="s">
        <v>1131</v>
      </c>
      <c r="E372" s="1289"/>
      <c r="F372" s="1289"/>
      <c r="G372" s="1289"/>
      <c r="H372" s="1289"/>
      <c r="I372" s="1289"/>
      <c r="J372" s="1289"/>
      <c r="K372" s="1289"/>
      <c r="L372" s="1289"/>
      <c r="M372" s="1289"/>
      <c r="N372" s="1289"/>
      <c r="O372" s="1289"/>
      <c r="P372" s="1289"/>
      <c r="Q372" s="1289"/>
      <c r="R372" s="1290"/>
      <c r="S372" s="1290"/>
      <c r="T372" s="1290"/>
      <c r="U372" s="1291"/>
    </row>
    <row r="373" spans="2:40" ht="13.5" thickBot="1">
      <c r="B373" s="1283"/>
      <c r="C373" s="1286"/>
      <c r="D373" s="1277" t="s">
        <v>843</v>
      </c>
      <c r="E373" s="1278"/>
      <c r="F373" s="1277" t="s">
        <v>1125</v>
      </c>
      <c r="G373" s="1278"/>
      <c r="H373" s="1277" t="s">
        <v>1132</v>
      </c>
      <c r="I373" s="1278"/>
      <c r="J373" s="1277" t="s">
        <v>1147</v>
      </c>
      <c r="K373" s="1278"/>
      <c r="L373" s="1277" t="s">
        <v>1151</v>
      </c>
      <c r="M373" s="1278"/>
      <c r="N373" s="1277" t="s">
        <v>1157</v>
      </c>
      <c r="O373" s="1278"/>
      <c r="P373" s="1275" t="s">
        <v>1168</v>
      </c>
      <c r="Q373" s="1276"/>
      <c r="R373" s="1275" t="s">
        <v>1182</v>
      </c>
      <c r="S373" s="1276"/>
      <c r="T373" s="1275" t="s">
        <v>1188</v>
      </c>
      <c r="U373" s="1276"/>
      <c r="W373" s="1277" t="s">
        <v>843</v>
      </c>
      <c r="X373" s="1278"/>
      <c r="Y373" s="1277" t="s">
        <v>1125</v>
      </c>
      <c r="Z373" s="1278"/>
      <c r="AA373" s="1277" t="s">
        <v>1132</v>
      </c>
      <c r="AB373" s="1278"/>
      <c r="AC373" s="1277" t="s">
        <v>1147</v>
      </c>
      <c r="AD373" s="1278"/>
      <c r="AE373" s="1277" t="s">
        <v>1151</v>
      </c>
      <c r="AF373" s="1278"/>
      <c r="AG373" s="1277" t="s">
        <v>1157</v>
      </c>
      <c r="AH373" s="1278"/>
      <c r="AI373" s="1275" t="s">
        <v>1168</v>
      </c>
      <c r="AJ373" s="1276"/>
      <c r="AK373" s="1275" t="s">
        <v>1182</v>
      </c>
      <c r="AL373" s="1276"/>
      <c r="AM373" s="1275" t="s">
        <v>1188</v>
      </c>
      <c r="AN373" s="1276"/>
    </row>
    <row r="374" spans="2:23" ht="13.5" thickBot="1">
      <c r="B374" s="1284"/>
      <c r="C374" s="1287"/>
      <c r="D374" s="530" t="s">
        <v>221</v>
      </c>
      <c r="E374" s="531" t="s">
        <v>222</v>
      </c>
      <c r="F374" s="530" t="s">
        <v>221</v>
      </c>
      <c r="G374" s="531" t="s">
        <v>222</v>
      </c>
      <c r="H374" s="530" t="s">
        <v>221</v>
      </c>
      <c r="I374" s="531" t="s">
        <v>222</v>
      </c>
      <c r="J374" s="530" t="s">
        <v>221</v>
      </c>
      <c r="K374" s="531" t="s">
        <v>222</v>
      </c>
      <c r="L374" s="530" t="s">
        <v>221</v>
      </c>
      <c r="M374" s="531" t="s">
        <v>222</v>
      </c>
      <c r="N374" s="530" t="s">
        <v>221</v>
      </c>
      <c r="O374" s="531" t="s">
        <v>222</v>
      </c>
      <c r="P374" s="530" t="s">
        <v>221</v>
      </c>
      <c r="Q374" s="531" t="s">
        <v>222</v>
      </c>
      <c r="R374" s="530" t="s">
        <v>221</v>
      </c>
      <c r="S374" s="531" t="s">
        <v>222</v>
      </c>
      <c r="T374" s="1132" t="s">
        <v>221</v>
      </c>
      <c r="U374" s="1133" t="s">
        <v>222</v>
      </c>
      <c r="W374" s="1205" t="s">
        <v>1199</v>
      </c>
    </row>
    <row r="375" spans="2:21" ht="13.5" thickBot="1">
      <c r="B375" s="356" t="s">
        <v>899</v>
      </c>
      <c r="C375" s="358"/>
      <c r="D375" s="574">
        <v>1694</v>
      </c>
      <c r="E375" s="573">
        <v>1690</v>
      </c>
      <c r="F375" s="574">
        <v>1634</v>
      </c>
      <c r="G375" s="573">
        <v>1629</v>
      </c>
      <c r="H375" s="574">
        <v>1479</v>
      </c>
      <c r="I375" s="573">
        <v>1474</v>
      </c>
      <c r="J375" s="574">
        <v>1856</v>
      </c>
      <c r="K375" s="573">
        <v>1862</v>
      </c>
      <c r="L375" s="594">
        <f>SUM(L376:L394)</f>
        <v>1480</v>
      </c>
      <c r="M375" s="573">
        <f>SUM(M376:M394)</f>
        <v>1477</v>
      </c>
      <c r="N375" s="1026">
        <f>SUM(N376:N394)</f>
        <v>1807</v>
      </c>
      <c r="O375" s="1027">
        <f>SUM(O376:O394)</f>
        <v>1805</v>
      </c>
      <c r="P375" s="1026">
        <v>1867</v>
      </c>
      <c r="Q375" s="1027">
        <v>1871</v>
      </c>
      <c r="R375" s="1026">
        <v>2268</v>
      </c>
      <c r="S375" s="1027">
        <v>2265</v>
      </c>
      <c r="T375" s="1026">
        <v>2377</v>
      </c>
      <c r="U375" s="1027">
        <v>2407</v>
      </c>
    </row>
    <row r="376" spans="2:21" ht="12.75">
      <c r="B376" s="608" t="s">
        <v>781</v>
      </c>
      <c r="C376" s="362" t="s">
        <v>1021</v>
      </c>
      <c r="D376" s="559">
        <v>213</v>
      </c>
      <c r="E376" s="560">
        <v>213</v>
      </c>
      <c r="F376" s="559">
        <v>374</v>
      </c>
      <c r="G376" s="560">
        <v>374</v>
      </c>
      <c r="H376" s="559">
        <v>393</v>
      </c>
      <c r="I376" s="560">
        <v>392</v>
      </c>
      <c r="J376" s="559">
        <v>355</v>
      </c>
      <c r="K376" s="560">
        <v>357</v>
      </c>
      <c r="L376" s="559">
        <v>418</v>
      </c>
      <c r="M376" s="560">
        <v>418</v>
      </c>
      <c r="N376" s="1030">
        <v>480</v>
      </c>
      <c r="O376" s="1032">
        <v>481</v>
      </c>
      <c r="P376" s="1030">
        <v>401</v>
      </c>
      <c r="Q376" s="1032">
        <v>404</v>
      </c>
      <c r="R376" s="1030">
        <v>650</v>
      </c>
      <c r="S376" s="1032">
        <v>653</v>
      </c>
      <c r="T376" s="1030">
        <v>923</v>
      </c>
      <c r="U376" s="1032">
        <v>925</v>
      </c>
    </row>
    <row r="377" spans="2:21" ht="12.75">
      <c r="B377" s="609" t="s">
        <v>782</v>
      </c>
      <c r="C377" s="585" t="s">
        <v>1022</v>
      </c>
      <c r="D377" s="579">
        <v>408</v>
      </c>
      <c r="E377" s="580">
        <v>407</v>
      </c>
      <c r="F377" s="579">
        <v>338</v>
      </c>
      <c r="G377" s="580">
        <v>338</v>
      </c>
      <c r="H377" s="579">
        <v>239</v>
      </c>
      <c r="I377" s="580">
        <v>239</v>
      </c>
      <c r="J377" s="579">
        <v>262</v>
      </c>
      <c r="K377" s="580">
        <v>263</v>
      </c>
      <c r="L377" s="579">
        <v>170</v>
      </c>
      <c r="M377" s="580">
        <v>171</v>
      </c>
      <c r="N377" s="1033">
        <v>263</v>
      </c>
      <c r="O377" s="1031">
        <v>259</v>
      </c>
      <c r="P377" s="1033">
        <v>276</v>
      </c>
      <c r="Q377" s="1031">
        <v>275</v>
      </c>
      <c r="R377" s="1033">
        <v>243</v>
      </c>
      <c r="S377" s="1031">
        <v>236</v>
      </c>
      <c r="T377" s="1033">
        <v>216</v>
      </c>
      <c r="U377" s="1031">
        <v>213</v>
      </c>
    </row>
    <row r="378" spans="2:21" ht="22.5">
      <c r="B378" s="609" t="s">
        <v>783</v>
      </c>
      <c r="C378" s="362" t="s">
        <v>1023</v>
      </c>
      <c r="D378" s="579">
        <v>82</v>
      </c>
      <c r="E378" s="580">
        <v>82</v>
      </c>
      <c r="F378" s="579">
        <v>84</v>
      </c>
      <c r="G378" s="580">
        <v>84</v>
      </c>
      <c r="H378" s="579">
        <v>67</v>
      </c>
      <c r="I378" s="580">
        <v>67</v>
      </c>
      <c r="J378" s="579">
        <v>85</v>
      </c>
      <c r="K378" s="580">
        <v>85</v>
      </c>
      <c r="L378" s="579">
        <v>82</v>
      </c>
      <c r="M378" s="580">
        <v>82</v>
      </c>
      <c r="N378" s="1033">
        <v>107</v>
      </c>
      <c r="O378" s="1031">
        <v>107</v>
      </c>
      <c r="P378" s="1033">
        <v>97</v>
      </c>
      <c r="Q378" s="1031">
        <v>98</v>
      </c>
      <c r="R378" s="1033">
        <v>129</v>
      </c>
      <c r="S378" s="1031">
        <v>129</v>
      </c>
      <c r="T378" s="1033">
        <v>194</v>
      </c>
      <c r="U378" s="1031">
        <v>203</v>
      </c>
    </row>
    <row r="379" spans="2:21" ht="22.5">
      <c r="B379" s="609" t="s">
        <v>117</v>
      </c>
      <c r="C379" s="362" t="s">
        <v>1024</v>
      </c>
      <c r="D379" s="579">
        <v>6</v>
      </c>
      <c r="E379" s="580">
        <v>6</v>
      </c>
      <c r="F379" s="579">
        <v>15</v>
      </c>
      <c r="G379" s="580">
        <v>15</v>
      </c>
      <c r="H379" s="579">
        <v>9</v>
      </c>
      <c r="I379" s="580">
        <v>9</v>
      </c>
      <c r="J379" s="579">
        <v>39</v>
      </c>
      <c r="K379" s="580">
        <v>39</v>
      </c>
      <c r="L379" s="579">
        <v>21</v>
      </c>
      <c r="M379" s="580">
        <v>21</v>
      </c>
      <c r="N379" s="1033">
        <v>14</v>
      </c>
      <c r="O379" s="1031">
        <v>14</v>
      </c>
      <c r="P379" s="1033">
        <v>10</v>
      </c>
      <c r="Q379" s="1031">
        <v>10</v>
      </c>
      <c r="R379" s="1033">
        <v>26</v>
      </c>
      <c r="S379" s="1031">
        <v>26</v>
      </c>
      <c r="T379" s="1033">
        <v>23</v>
      </c>
      <c r="U379" s="1031">
        <v>24</v>
      </c>
    </row>
    <row r="380" spans="2:21" ht="12.75">
      <c r="B380" s="609" t="s">
        <v>784</v>
      </c>
      <c r="C380" s="362" t="s">
        <v>1025</v>
      </c>
      <c r="D380" s="579">
        <v>18</v>
      </c>
      <c r="E380" s="580">
        <v>18</v>
      </c>
      <c r="F380" s="579">
        <v>35</v>
      </c>
      <c r="G380" s="580">
        <v>35</v>
      </c>
      <c r="H380" s="579">
        <v>19</v>
      </c>
      <c r="I380" s="580">
        <v>19</v>
      </c>
      <c r="J380" s="579">
        <v>92</v>
      </c>
      <c r="K380" s="580">
        <v>92</v>
      </c>
      <c r="L380" s="579">
        <v>167</v>
      </c>
      <c r="M380" s="580">
        <v>167</v>
      </c>
      <c r="N380" s="1033">
        <v>81</v>
      </c>
      <c r="O380" s="1031">
        <v>81</v>
      </c>
      <c r="P380" s="1033">
        <v>8</v>
      </c>
      <c r="Q380" s="1031">
        <v>8</v>
      </c>
      <c r="R380" s="1033">
        <v>10</v>
      </c>
      <c r="S380" s="1031">
        <v>10</v>
      </c>
      <c r="T380" s="1033">
        <v>17</v>
      </c>
      <c r="U380" s="1031">
        <v>17</v>
      </c>
    </row>
    <row r="381" spans="2:21" ht="22.5">
      <c r="B381" s="609" t="s">
        <v>900</v>
      </c>
      <c r="C381" s="362" t="s">
        <v>1153</v>
      </c>
      <c r="D381" s="579"/>
      <c r="E381" s="580"/>
      <c r="F381" s="579"/>
      <c r="G381" s="580"/>
      <c r="H381" s="579"/>
      <c r="I381" s="580"/>
      <c r="J381" s="579"/>
      <c r="K381" s="580"/>
      <c r="L381" s="579">
        <v>1</v>
      </c>
      <c r="M381" s="580"/>
      <c r="N381" s="1033"/>
      <c r="O381" s="1031"/>
      <c r="P381" s="1033">
        <v>0</v>
      </c>
      <c r="Q381" s="1031">
        <v>0</v>
      </c>
      <c r="R381" s="1033">
        <v>0</v>
      </c>
      <c r="S381" s="1031">
        <v>0</v>
      </c>
      <c r="T381" s="1033">
        <v>0</v>
      </c>
      <c r="U381" s="1031">
        <v>0</v>
      </c>
    </row>
    <row r="382" spans="2:21" ht="12.75">
      <c r="B382" s="609" t="s">
        <v>785</v>
      </c>
      <c r="C382" s="362" t="s">
        <v>1026</v>
      </c>
      <c r="D382" s="579">
        <v>1</v>
      </c>
      <c r="E382" s="580">
        <v>1</v>
      </c>
      <c r="F382" s="579">
        <v>2</v>
      </c>
      <c r="G382" s="580">
        <v>2</v>
      </c>
      <c r="H382" s="579"/>
      <c r="I382" s="580"/>
      <c r="J382" s="579">
        <v>1</v>
      </c>
      <c r="K382" s="580">
        <v>1</v>
      </c>
      <c r="L382" s="579">
        <v>11</v>
      </c>
      <c r="M382" s="580">
        <v>11</v>
      </c>
      <c r="N382" s="1033"/>
      <c r="O382" s="1031"/>
      <c r="P382" s="1033">
        <v>131</v>
      </c>
      <c r="Q382" s="1031">
        <v>131</v>
      </c>
      <c r="R382" s="1033">
        <v>0</v>
      </c>
      <c r="S382" s="1031">
        <v>0</v>
      </c>
      <c r="T382" s="1033">
        <v>15</v>
      </c>
      <c r="U382" s="1031">
        <v>15</v>
      </c>
    </row>
    <row r="383" spans="2:21" ht="12.75">
      <c r="B383" s="609" t="s">
        <v>901</v>
      </c>
      <c r="C383" s="362" t="s">
        <v>1027</v>
      </c>
      <c r="D383" s="579">
        <v>1</v>
      </c>
      <c r="E383" s="580">
        <v>1</v>
      </c>
      <c r="F383" s="579"/>
      <c r="G383" s="580"/>
      <c r="H383" s="579"/>
      <c r="I383" s="580"/>
      <c r="J383" s="579">
        <v>1</v>
      </c>
      <c r="K383" s="580">
        <v>1</v>
      </c>
      <c r="L383" s="579"/>
      <c r="M383" s="580"/>
      <c r="N383" s="1033"/>
      <c r="O383" s="1031"/>
      <c r="P383" s="1033">
        <v>131</v>
      </c>
      <c r="Q383" s="1031">
        <v>131</v>
      </c>
      <c r="R383" s="1033">
        <v>0</v>
      </c>
      <c r="S383" s="1031">
        <v>0</v>
      </c>
      <c r="T383" s="1033">
        <v>14</v>
      </c>
      <c r="U383" s="1031">
        <v>14</v>
      </c>
    </row>
    <row r="384" spans="2:21" ht="12.75">
      <c r="B384" s="609" t="s">
        <v>787</v>
      </c>
      <c r="C384" s="362" t="s">
        <v>1028</v>
      </c>
      <c r="D384" s="579"/>
      <c r="E384" s="580"/>
      <c r="F384" s="579"/>
      <c r="G384" s="580"/>
      <c r="H384" s="579">
        <v>3</v>
      </c>
      <c r="I384" s="580">
        <v>3</v>
      </c>
      <c r="J384" s="579">
        <v>25</v>
      </c>
      <c r="K384" s="580">
        <v>25</v>
      </c>
      <c r="L384" s="579"/>
      <c r="M384" s="580"/>
      <c r="N384" s="1033">
        <v>1</v>
      </c>
      <c r="O384" s="1031">
        <v>1</v>
      </c>
      <c r="P384" s="1033">
        <v>1</v>
      </c>
      <c r="Q384" s="1031">
        <v>1</v>
      </c>
      <c r="R384" s="1033">
        <v>0</v>
      </c>
      <c r="S384" s="1031">
        <v>0</v>
      </c>
      <c r="T384" s="1033">
        <v>0</v>
      </c>
      <c r="U384" s="1031">
        <v>0</v>
      </c>
    </row>
    <row r="385" spans="2:21" ht="12.75">
      <c r="B385" s="609" t="s">
        <v>788</v>
      </c>
      <c r="C385" s="362" t="s">
        <v>1029</v>
      </c>
      <c r="D385" s="579"/>
      <c r="E385" s="580"/>
      <c r="F385" s="579">
        <v>1</v>
      </c>
      <c r="G385" s="580">
        <v>1</v>
      </c>
      <c r="H385" s="579"/>
      <c r="I385" s="580"/>
      <c r="J385" s="579"/>
      <c r="K385" s="580"/>
      <c r="L385" s="579">
        <v>1</v>
      </c>
      <c r="M385" s="580">
        <v>1</v>
      </c>
      <c r="N385" s="1033"/>
      <c r="O385" s="1031"/>
      <c r="P385" s="1033"/>
      <c r="Q385" s="1031"/>
      <c r="R385" s="1033">
        <v>0</v>
      </c>
      <c r="S385" s="1031">
        <v>0</v>
      </c>
      <c r="T385" s="1033">
        <v>1</v>
      </c>
      <c r="U385" s="1031">
        <v>1</v>
      </c>
    </row>
    <row r="386" spans="2:21" ht="12.75">
      <c r="B386" s="609" t="s">
        <v>902</v>
      </c>
      <c r="C386" s="362" t="s">
        <v>1030</v>
      </c>
      <c r="D386" s="579">
        <v>139</v>
      </c>
      <c r="E386" s="580">
        <v>140</v>
      </c>
      <c r="F386" s="579">
        <v>165</v>
      </c>
      <c r="G386" s="580">
        <v>166</v>
      </c>
      <c r="H386" s="579">
        <v>141</v>
      </c>
      <c r="I386" s="580">
        <v>141</v>
      </c>
      <c r="J386" s="579">
        <v>404</v>
      </c>
      <c r="K386" s="580">
        <v>409</v>
      </c>
      <c r="L386" s="579">
        <v>148</v>
      </c>
      <c r="M386" s="580">
        <v>148</v>
      </c>
      <c r="N386" s="1033">
        <v>292</v>
      </c>
      <c r="O386" s="1031">
        <v>293</v>
      </c>
      <c r="P386" s="1033">
        <v>531</v>
      </c>
      <c r="Q386" s="1031">
        <v>533</v>
      </c>
      <c r="R386" s="1033">
        <v>604</v>
      </c>
      <c r="S386" s="1031">
        <v>604</v>
      </c>
      <c r="T386" s="1033">
        <v>241</v>
      </c>
      <c r="U386" s="1031">
        <v>261</v>
      </c>
    </row>
    <row r="387" spans="2:21" ht="12.75">
      <c r="B387" s="609" t="s">
        <v>789</v>
      </c>
      <c r="C387" s="362" t="s">
        <v>1031</v>
      </c>
      <c r="D387" s="579">
        <v>131</v>
      </c>
      <c r="E387" s="580">
        <v>124</v>
      </c>
      <c r="F387" s="579">
        <v>101</v>
      </c>
      <c r="G387" s="580">
        <v>99</v>
      </c>
      <c r="H387" s="579">
        <v>147</v>
      </c>
      <c r="I387" s="580">
        <v>140</v>
      </c>
      <c r="J387" s="579">
        <v>89</v>
      </c>
      <c r="K387" s="580">
        <v>87</v>
      </c>
      <c r="L387" s="579">
        <v>50</v>
      </c>
      <c r="M387" s="580">
        <v>48</v>
      </c>
      <c r="N387" s="1033">
        <v>61</v>
      </c>
      <c r="O387" s="1031">
        <v>59</v>
      </c>
      <c r="P387" s="1033">
        <v>25</v>
      </c>
      <c r="Q387" s="1031">
        <v>25</v>
      </c>
      <c r="R387" s="1033">
        <v>41</v>
      </c>
      <c r="S387" s="1031">
        <v>41</v>
      </c>
      <c r="T387" s="1033">
        <v>128</v>
      </c>
      <c r="U387" s="1031">
        <v>128</v>
      </c>
    </row>
    <row r="388" spans="2:21" ht="12.75">
      <c r="B388" s="609" t="s">
        <v>790</v>
      </c>
      <c r="C388" s="362" t="s">
        <v>1032</v>
      </c>
      <c r="D388" s="579">
        <v>2</v>
      </c>
      <c r="E388" s="580">
        <v>2</v>
      </c>
      <c r="F388" s="579">
        <v>15</v>
      </c>
      <c r="G388" s="580">
        <v>15</v>
      </c>
      <c r="H388" s="579">
        <v>3</v>
      </c>
      <c r="I388" s="580">
        <v>3</v>
      </c>
      <c r="J388" s="579">
        <v>17</v>
      </c>
      <c r="K388" s="580">
        <v>17</v>
      </c>
      <c r="L388" s="579">
        <v>19</v>
      </c>
      <c r="M388" s="580">
        <v>19</v>
      </c>
      <c r="N388" s="1033">
        <v>19</v>
      </c>
      <c r="O388" s="1031">
        <v>19</v>
      </c>
      <c r="P388" s="1033">
        <v>7</v>
      </c>
      <c r="Q388" s="1031">
        <v>7</v>
      </c>
      <c r="R388" s="1033">
        <v>23</v>
      </c>
      <c r="S388" s="1031">
        <v>23</v>
      </c>
      <c r="T388" s="1033">
        <v>25</v>
      </c>
      <c r="U388" s="1031">
        <v>25</v>
      </c>
    </row>
    <row r="389" spans="2:21" ht="12.75">
      <c r="B389" s="609" t="s">
        <v>791</v>
      </c>
      <c r="C389" s="362" t="s">
        <v>1033</v>
      </c>
      <c r="D389" s="579"/>
      <c r="E389" s="580"/>
      <c r="F389" s="579"/>
      <c r="G389" s="580"/>
      <c r="H389" s="579">
        <v>1</v>
      </c>
      <c r="I389" s="580">
        <v>1</v>
      </c>
      <c r="J389" s="579">
        <v>1</v>
      </c>
      <c r="K389" s="580">
        <v>1</v>
      </c>
      <c r="L389" s="579"/>
      <c r="M389" s="580"/>
      <c r="N389" s="1033"/>
      <c r="O389" s="1031"/>
      <c r="P389" s="1033"/>
      <c r="Q389" s="1031"/>
      <c r="R389" s="1033">
        <v>0</v>
      </c>
      <c r="S389" s="1031">
        <v>0</v>
      </c>
      <c r="T389" s="1033">
        <v>0</v>
      </c>
      <c r="U389" s="1031">
        <v>0</v>
      </c>
    </row>
    <row r="390" spans="2:21" ht="12.75">
      <c r="B390" s="609" t="s">
        <v>793</v>
      </c>
      <c r="C390" s="362" t="s">
        <v>1034</v>
      </c>
      <c r="D390" s="579">
        <v>3</v>
      </c>
      <c r="E390" s="580">
        <v>3</v>
      </c>
      <c r="F390" s="579">
        <v>17</v>
      </c>
      <c r="G390" s="580">
        <v>14</v>
      </c>
      <c r="H390" s="579">
        <v>20</v>
      </c>
      <c r="I390" s="580">
        <v>20</v>
      </c>
      <c r="J390" s="579">
        <v>25</v>
      </c>
      <c r="K390" s="580">
        <v>24</v>
      </c>
      <c r="L390" s="579">
        <v>27</v>
      </c>
      <c r="M390" s="580">
        <v>27</v>
      </c>
      <c r="N390" s="1033">
        <v>3</v>
      </c>
      <c r="O390" s="1031">
        <v>3</v>
      </c>
      <c r="P390" s="1033">
        <v>3</v>
      </c>
      <c r="Q390" s="1031">
        <v>3</v>
      </c>
      <c r="R390" s="1033">
        <v>19</v>
      </c>
      <c r="S390" s="1031">
        <v>19</v>
      </c>
      <c r="T390" s="1033">
        <v>2</v>
      </c>
      <c r="U390" s="1031">
        <v>2</v>
      </c>
    </row>
    <row r="391" spans="2:21" ht="22.5">
      <c r="B391" s="609" t="s">
        <v>102</v>
      </c>
      <c r="C391" s="362" t="s">
        <v>1035</v>
      </c>
      <c r="D391" s="579">
        <v>1</v>
      </c>
      <c r="E391" s="580">
        <v>1</v>
      </c>
      <c r="F391" s="579"/>
      <c r="G391" s="580"/>
      <c r="H391" s="579">
        <v>1</v>
      </c>
      <c r="I391" s="580">
        <v>1</v>
      </c>
      <c r="J391" s="579"/>
      <c r="K391" s="580"/>
      <c r="L391" s="579"/>
      <c r="M391" s="580"/>
      <c r="N391" s="1033">
        <v>1</v>
      </c>
      <c r="O391" s="1031">
        <v>1</v>
      </c>
      <c r="P391" s="1033">
        <v>1</v>
      </c>
      <c r="Q391" s="1031">
        <v>1</v>
      </c>
      <c r="R391" s="1033">
        <v>1</v>
      </c>
      <c r="S391" s="1031">
        <v>1</v>
      </c>
      <c r="T391" s="1033">
        <v>0</v>
      </c>
      <c r="U391" s="1031">
        <v>0</v>
      </c>
    </row>
    <row r="392" spans="2:21" ht="12.75">
      <c r="B392" s="609" t="s">
        <v>795</v>
      </c>
      <c r="C392" s="585" t="s">
        <v>1154</v>
      </c>
      <c r="D392" s="579">
        <v>1</v>
      </c>
      <c r="E392" s="580">
        <v>1</v>
      </c>
      <c r="F392" s="579">
        <v>5</v>
      </c>
      <c r="G392" s="580">
        <v>4</v>
      </c>
      <c r="H392" s="579">
        <v>2</v>
      </c>
      <c r="I392" s="580">
        <v>2</v>
      </c>
      <c r="J392" s="579">
        <v>3</v>
      </c>
      <c r="K392" s="580">
        <v>3</v>
      </c>
      <c r="L392" s="579">
        <v>2</v>
      </c>
      <c r="M392" s="580">
        <v>2</v>
      </c>
      <c r="N392" s="1033">
        <v>2</v>
      </c>
      <c r="O392" s="1031">
        <v>2</v>
      </c>
      <c r="P392" s="1033"/>
      <c r="Q392" s="1031"/>
      <c r="R392" s="1033">
        <v>1</v>
      </c>
      <c r="S392" s="1031">
        <v>1</v>
      </c>
      <c r="T392" s="1033">
        <v>0</v>
      </c>
      <c r="U392" s="1031">
        <v>0</v>
      </c>
    </row>
    <row r="393" spans="2:21" ht="12.75">
      <c r="B393" s="609" t="s">
        <v>796</v>
      </c>
      <c r="C393" s="362" t="s">
        <v>1036</v>
      </c>
      <c r="D393" s="579">
        <v>685</v>
      </c>
      <c r="E393" s="580">
        <v>688</v>
      </c>
      <c r="F393" s="579">
        <v>453</v>
      </c>
      <c r="G393" s="580">
        <v>453</v>
      </c>
      <c r="H393" s="579">
        <v>401</v>
      </c>
      <c r="I393" s="580">
        <v>403</v>
      </c>
      <c r="J393" s="579">
        <v>399</v>
      </c>
      <c r="K393" s="580">
        <v>400</v>
      </c>
      <c r="L393" s="579">
        <v>357</v>
      </c>
      <c r="M393" s="580">
        <v>356</v>
      </c>
      <c r="N393" s="1033">
        <v>430</v>
      </c>
      <c r="O393" s="1031">
        <v>432</v>
      </c>
      <c r="P393" s="1033">
        <v>204</v>
      </c>
      <c r="Q393" s="1031">
        <v>203</v>
      </c>
      <c r="R393" s="1033">
        <v>500</v>
      </c>
      <c r="S393" s="1031">
        <v>498</v>
      </c>
      <c r="T393" s="1033">
        <v>526</v>
      </c>
      <c r="U393" s="1031">
        <v>527</v>
      </c>
    </row>
    <row r="394" spans="2:21" ht="13.5" thickBot="1">
      <c r="B394" s="609" t="s">
        <v>797</v>
      </c>
      <c r="C394" s="585" t="s">
        <v>1037</v>
      </c>
      <c r="D394" s="579">
        <v>3</v>
      </c>
      <c r="E394" s="580">
        <v>3</v>
      </c>
      <c r="F394" s="579">
        <v>29</v>
      </c>
      <c r="G394" s="580">
        <v>29</v>
      </c>
      <c r="H394" s="579">
        <v>34</v>
      </c>
      <c r="I394" s="580">
        <v>35</v>
      </c>
      <c r="J394" s="579">
        <v>58</v>
      </c>
      <c r="K394" s="580">
        <v>58</v>
      </c>
      <c r="L394" s="579">
        <v>6</v>
      </c>
      <c r="M394" s="580">
        <v>6</v>
      </c>
      <c r="N394" s="1033">
        <v>53</v>
      </c>
      <c r="O394" s="1031">
        <v>53</v>
      </c>
      <c r="P394" s="1033">
        <v>41</v>
      </c>
      <c r="Q394" s="1031">
        <v>41</v>
      </c>
      <c r="R394" s="1033">
        <v>21</v>
      </c>
      <c r="S394" s="1031">
        <v>24</v>
      </c>
      <c r="T394" s="1033">
        <v>52</v>
      </c>
      <c r="U394" s="1031">
        <v>52</v>
      </c>
    </row>
    <row r="395" spans="2:21" ht="23.25" thickBot="1">
      <c r="B395" s="356" t="s">
        <v>903</v>
      </c>
      <c r="C395" s="358" t="s">
        <v>1143</v>
      </c>
      <c r="D395" s="574">
        <v>707</v>
      </c>
      <c r="E395" s="573">
        <v>642</v>
      </c>
      <c r="F395" s="574">
        <v>1172</v>
      </c>
      <c r="G395" s="573">
        <v>1072</v>
      </c>
      <c r="H395" s="574">
        <v>1553</v>
      </c>
      <c r="I395" s="573">
        <v>1396</v>
      </c>
      <c r="J395" s="574">
        <v>1703</v>
      </c>
      <c r="K395" s="573">
        <v>1561</v>
      </c>
      <c r="L395" s="594">
        <f>SUM(L396:L402)</f>
        <v>1186</v>
      </c>
      <c r="M395" s="573">
        <f>SUM(M396:M402)</f>
        <v>979</v>
      </c>
      <c r="N395" s="1026">
        <f>SUM(N396:N402)</f>
        <v>1376</v>
      </c>
      <c r="O395" s="1027">
        <f>SUM(O396:O402)</f>
        <v>1232</v>
      </c>
      <c r="P395" s="1026">
        <v>2812</v>
      </c>
      <c r="Q395" s="1027">
        <v>2650</v>
      </c>
      <c r="R395" s="1026">
        <v>1033</v>
      </c>
      <c r="S395" s="1027">
        <v>629</v>
      </c>
      <c r="T395" s="1026">
        <v>1297</v>
      </c>
      <c r="U395" s="1027">
        <v>734</v>
      </c>
    </row>
    <row r="396" spans="2:21" ht="12.75">
      <c r="B396" s="587" t="s">
        <v>798</v>
      </c>
      <c r="C396" s="362" t="s">
        <v>1038</v>
      </c>
      <c r="D396" s="559">
        <v>16</v>
      </c>
      <c r="E396" s="560">
        <v>12</v>
      </c>
      <c r="F396" s="559">
        <v>16</v>
      </c>
      <c r="G396" s="560">
        <v>13</v>
      </c>
      <c r="H396" s="559">
        <v>29</v>
      </c>
      <c r="I396" s="560">
        <v>21</v>
      </c>
      <c r="J396" s="559">
        <v>115</v>
      </c>
      <c r="K396" s="560">
        <v>110</v>
      </c>
      <c r="L396" s="559">
        <v>7</v>
      </c>
      <c r="M396" s="560">
        <v>5</v>
      </c>
      <c r="N396" s="1030">
        <v>16</v>
      </c>
      <c r="O396" s="1032">
        <v>13</v>
      </c>
      <c r="P396" s="1030">
        <v>15</v>
      </c>
      <c r="Q396" s="1032">
        <v>13</v>
      </c>
      <c r="R396" s="1030">
        <v>19</v>
      </c>
      <c r="S396" s="1032">
        <v>6</v>
      </c>
      <c r="T396" s="1030">
        <v>32</v>
      </c>
      <c r="U396" s="1032">
        <v>6</v>
      </c>
    </row>
    <row r="397" spans="2:21" ht="12.75">
      <c r="B397" s="584" t="s">
        <v>799</v>
      </c>
      <c r="C397" s="362" t="s">
        <v>1039</v>
      </c>
      <c r="D397" s="579">
        <v>4</v>
      </c>
      <c r="E397" s="580">
        <v>3</v>
      </c>
      <c r="F397" s="579">
        <v>1</v>
      </c>
      <c r="G397" s="580">
        <v>1</v>
      </c>
      <c r="H397" s="579">
        <v>2</v>
      </c>
      <c r="I397" s="580">
        <v>2</v>
      </c>
      <c r="J397" s="579">
        <v>4</v>
      </c>
      <c r="K397" s="580">
        <v>2</v>
      </c>
      <c r="L397" s="579">
        <v>11</v>
      </c>
      <c r="M397" s="580">
        <v>10</v>
      </c>
      <c r="N397" s="1033">
        <v>1</v>
      </c>
      <c r="O397" s="1031">
        <v>1</v>
      </c>
      <c r="P397" s="1033">
        <v>8</v>
      </c>
      <c r="Q397" s="1031">
        <v>4</v>
      </c>
      <c r="R397" s="1033">
        <v>7</v>
      </c>
      <c r="S397" s="1031">
        <v>3</v>
      </c>
      <c r="T397" s="1033">
        <v>10</v>
      </c>
      <c r="U397" s="1031">
        <v>4</v>
      </c>
    </row>
    <row r="398" spans="2:21" ht="12.75">
      <c r="B398" s="584" t="s">
        <v>800</v>
      </c>
      <c r="C398" s="362" t="s">
        <v>1040</v>
      </c>
      <c r="D398" s="579">
        <v>2</v>
      </c>
      <c r="E398" s="580">
        <v>2</v>
      </c>
      <c r="F398" s="579">
        <v>4</v>
      </c>
      <c r="G398" s="580">
        <v>4</v>
      </c>
      <c r="H398" s="579">
        <v>7</v>
      </c>
      <c r="I398" s="580">
        <v>3</v>
      </c>
      <c r="J398" s="579">
        <v>6</v>
      </c>
      <c r="K398" s="580">
        <v>2</v>
      </c>
      <c r="L398" s="579">
        <v>7</v>
      </c>
      <c r="M398" s="580">
        <v>7</v>
      </c>
      <c r="N398" s="1033"/>
      <c r="O398" s="1031"/>
      <c r="P398" s="1033">
        <v>5</v>
      </c>
      <c r="Q398" s="1031">
        <v>1</v>
      </c>
      <c r="R398" s="1033">
        <v>12</v>
      </c>
      <c r="S398" s="1031">
        <v>3</v>
      </c>
      <c r="T398" s="1033">
        <v>21</v>
      </c>
      <c r="U398" s="1031">
        <v>1</v>
      </c>
    </row>
    <row r="399" spans="2:21" ht="12.75">
      <c r="B399" s="584" t="s">
        <v>801</v>
      </c>
      <c r="C399" s="362" t="s">
        <v>1041</v>
      </c>
      <c r="D399" s="579">
        <v>4</v>
      </c>
      <c r="E399" s="580">
        <v>4</v>
      </c>
      <c r="F399" s="579">
        <v>3</v>
      </c>
      <c r="G399" s="580">
        <v>3</v>
      </c>
      <c r="H399" s="579">
        <v>5</v>
      </c>
      <c r="I399" s="580">
        <v>4</v>
      </c>
      <c r="J399" s="579">
        <v>1</v>
      </c>
      <c r="K399" s="580">
        <v>1</v>
      </c>
      <c r="L399" s="579">
        <v>1</v>
      </c>
      <c r="M399" s="580">
        <v>0</v>
      </c>
      <c r="N399" s="1033"/>
      <c r="O399" s="1031"/>
      <c r="P399" s="1033">
        <v>2</v>
      </c>
      <c r="Q399" s="1031">
        <v>2</v>
      </c>
      <c r="R399" s="1033">
        <v>1</v>
      </c>
      <c r="S399" s="1031">
        <v>1</v>
      </c>
      <c r="T399" s="1033">
        <v>2</v>
      </c>
      <c r="U399" s="1031">
        <v>1</v>
      </c>
    </row>
    <row r="400" spans="2:21" ht="12.75">
      <c r="B400" s="584" t="s">
        <v>904</v>
      </c>
      <c r="C400" s="362" t="s">
        <v>1042</v>
      </c>
      <c r="D400" s="579">
        <v>86</v>
      </c>
      <c r="E400" s="580">
        <v>86</v>
      </c>
      <c r="F400" s="579">
        <v>169</v>
      </c>
      <c r="G400" s="580">
        <v>169</v>
      </c>
      <c r="H400" s="579">
        <v>80</v>
      </c>
      <c r="I400" s="580">
        <v>82</v>
      </c>
      <c r="J400" s="579">
        <v>52</v>
      </c>
      <c r="K400" s="580">
        <v>51</v>
      </c>
      <c r="L400" s="579">
        <v>37</v>
      </c>
      <c r="M400" s="580">
        <v>35</v>
      </c>
      <c r="N400" s="1033">
        <v>32</v>
      </c>
      <c r="O400" s="1031">
        <v>39</v>
      </c>
      <c r="P400" s="1033">
        <v>946</v>
      </c>
      <c r="Q400" s="1031">
        <v>942</v>
      </c>
      <c r="R400" s="1033">
        <v>26</v>
      </c>
      <c r="S400" s="1031">
        <v>23</v>
      </c>
      <c r="T400" s="1033">
        <v>70</v>
      </c>
      <c r="U400" s="1031">
        <v>67</v>
      </c>
    </row>
    <row r="401" spans="2:21" ht="12.75">
      <c r="B401" s="584" t="s">
        <v>118</v>
      </c>
      <c r="C401" s="362" t="s">
        <v>1043</v>
      </c>
      <c r="D401" s="579">
        <v>583</v>
      </c>
      <c r="E401" s="580">
        <v>525</v>
      </c>
      <c r="F401" s="579">
        <v>960</v>
      </c>
      <c r="G401" s="580">
        <v>864</v>
      </c>
      <c r="H401" s="579">
        <v>1361</v>
      </c>
      <c r="I401" s="580">
        <v>1215</v>
      </c>
      <c r="J401" s="579">
        <v>1365</v>
      </c>
      <c r="K401" s="580">
        <v>1238</v>
      </c>
      <c r="L401" s="579">
        <v>1114</v>
      </c>
      <c r="M401" s="580">
        <v>915</v>
      </c>
      <c r="N401" s="1033">
        <v>1310</v>
      </c>
      <c r="O401" s="1031">
        <v>1162</v>
      </c>
      <c r="P401" s="1033">
        <v>1785</v>
      </c>
      <c r="Q401" s="1031">
        <v>1639</v>
      </c>
      <c r="R401" s="1033">
        <v>951</v>
      </c>
      <c r="S401" s="1031">
        <v>579</v>
      </c>
      <c r="T401" s="1033">
        <v>1158</v>
      </c>
      <c r="U401" s="1031">
        <v>651</v>
      </c>
    </row>
    <row r="402" spans="2:21" ht="13.5" thickBot="1">
      <c r="B402" s="584" t="s">
        <v>802</v>
      </c>
      <c r="C402" s="362" t="s">
        <v>1044</v>
      </c>
      <c r="D402" s="579">
        <v>12</v>
      </c>
      <c r="E402" s="580">
        <v>10</v>
      </c>
      <c r="F402" s="579">
        <v>19</v>
      </c>
      <c r="G402" s="580">
        <v>18</v>
      </c>
      <c r="H402" s="579">
        <v>69</v>
      </c>
      <c r="I402" s="580">
        <v>69</v>
      </c>
      <c r="J402" s="579">
        <v>160</v>
      </c>
      <c r="K402" s="580">
        <v>157</v>
      </c>
      <c r="L402" s="579">
        <v>9</v>
      </c>
      <c r="M402" s="580">
        <v>7</v>
      </c>
      <c r="N402" s="1033">
        <v>17</v>
      </c>
      <c r="O402" s="1031">
        <v>17</v>
      </c>
      <c r="P402" s="1033">
        <v>51</v>
      </c>
      <c r="Q402" s="1031">
        <v>49</v>
      </c>
      <c r="R402" s="1033">
        <v>17</v>
      </c>
      <c r="S402" s="1031">
        <v>14</v>
      </c>
      <c r="T402" s="1033">
        <v>4</v>
      </c>
      <c r="U402" s="1031">
        <v>4</v>
      </c>
    </row>
    <row r="403" spans="2:21" ht="13.5" thickBot="1">
      <c r="B403" s="356" t="s">
        <v>905</v>
      </c>
      <c r="C403" s="358" t="s">
        <v>1045</v>
      </c>
      <c r="D403" s="574">
        <v>3714</v>
      </c>
      <c r="E403" s="573">
        <v>3687</v>
      </c>
      <c r="F403" s="574">
        <v>4157</v>
      </c>
      <c r="G403" s="573">
        <v>4132</v>
      </c>
      <c r="H403" s="574">
        <v>4572</v>
      </c>
      <c r="I403" s="573">
        <v>4558</v>
      </c>
      <c r="J403" s="574">
        <v>4002</v>
      </c>
      <c r="K403" s="573">
        <v>3987</v>
      </c>
      <c r="L403" s="594">
        <f>SUM(L404:L413)</f>
        <v>4234</v>
      </c>
      <c r="M403" s="573">
        <f>SUM(M404:M413)</f>
        <v>4217</v>
      </c>
      <c r="N403" s="1026">
        <f>SUM(N404:N413)</f>
        <v>3621</v>
      </c>
      <c r="O403" s="1027">
        <f>SUM(O404:O413)</f>
        <v>3606</v>
      </c>
      <c r="P403" s="1026">
        <v>3647</v>
      </c>
      <c r="Q403" s="1027">
        <v>3679</v>
      </c>
      <c r="R403" s="1026">
        <v>3876</v>
      </c>
      <c r="S403" s="1027">
        <v>3863</v>
      </c>
      <c r="T403" s="1026">
        <v>4006</v>
      </c>
      <c r="U403" s="1027">
        <v>4046</v>
      </c>
    </row>
    <row r="404" spans="2:21" ht="12.75">
      <c r="B404" s="587" t="s">
        <v>804</v>
      </c>
      <c r="C404" s="362" t="s">
        <v>1046</v>
      </c>
      <c r="D404" s="559">
        <v>204</v>
      </c>
      <c r="E404" s="560">
        <v>196</v>
      </c>
      <c r="F404" s="559">
        <v>113</v>
      </c>
      <c r="G404" s="560">
        <v>98</v>
      </c>
      <c r="H404" s="559">
        <v>187</v>
      </c>
      <c r="I404" s="560">
        <v>179</v>
      </c>
      <c r="J404" s="559">
        <v>67</v>
      </c>
      <c r="K404" s="560">
        <v>55</v>
      </c>
      <c r="L404" s="559">
        <v>135</v>
      </c>
      <c r="M404" s="560">
        <v>127</v>
      </c>
      <c r="N404" s="1030">
        <v>102</v>
      </c>
      <c r="O404" s="1032">
        <v>97</v>
      </c>
      <c r="P404" s="1030">
        <v>93</v>
      </c>
      <c r="Q404" s="1032">
        <v>87</v>
      </c>
      <c r="R404" s="1030">
        <v>67</v>
      </c>
      <c r="S404" s="1032">
        <v>62</v>
      </c>
      <c r="T404" s="1030">
        <v>67</v>
      </c>
      <c r="U404" s="1032">
        <v>61</v>
      </c>
    </row>
    <row r="405" spans="2:21" ht="12.75">
      <c r="B405" s="584" t="s">
        <v>805</v>
      </c>
      <c r="C405" s="585" t="s">
        <v>1047</v>
      </c>
      <c r="D405" s="579">
        <v>2</v>
      </c>
      <c r="E405" s="580">
        <v>2</v>
      </c>
      <c r="F405" s="579"/>
      <c r="G405" s="580"/>
      <c r="H405" s="579"/>
      <c r="I405" s="580"/>
      <c r="J405" s="579"/>
      <c r="K405" s="580"/>
      <c r="L405" s="579">
        <v>2</v>
      </c>
      <c r="M405" s="580">
        <v>2</v>
      </c>
      <c r="N405" s="1033">
        <v>1</v>
      </c>
      <c r="O405" s="1031">
        <v>1</v>
      </c>
      <c r="P405" s="1033"/>
      <c r="Q405" s="1031"/>
      <c r="R405" s="1033">
        <v>0</v>
      </c>
      <c r="S405" s="1031">
        <v>0</v>
      </c>
      <c r="T405" s="1033">
        <v>0</v>
      </c>
      <c r="U405" s="1031">
        <v>0</v>
      </c>
    </row>
    <row r="406" spans="2:21" ht="12.75">
      <c r="B406" s="584" t="s">
        <v>806</v>
      </c>
      <c r="C406" s="585" t="s">
        <v>1048</v>
      </c>
      <c r="D406" s="579">
        <v>18</v>
      </c>
      <c r="E406" s="580">
        <v>18</v>
      </c>
      <c r="F406" s="579">
        <v>9</v>
      </c>
      <c r="G406" s="580">
        <v>8</v>
      </c>
      <c r="H406" s="579">
        <v>8</v>
      </c>
      <c r="I406" s="580">
        <v>8</v>
      </c>
      <c r="J406" s="579">
        <v>4</v>
      </c>
      <c r="K406" s="580">
        <v>4</v>
      </c>
      <c r="L406" s="579">
        <v>6</v>
      </c>
      <c r="M406" s="580">
        <v>6</v>
      </c>
      <c r="N406" s="1033">
        <v>1</v>
      </c>
      <c r="O406" s="1031">
        <v>1</v>
      </c>
      <c r="P406" s="1033"/>
      <c r="Q406" s="1031"/>
      <c r="R406" s="1033">
        <v>0</v>
      </c>
      <c r="S406" s="1031">
        <v>0</v>
      </c>
      <c r="T406" s="1033">
        <v>0</v>
      </c>
      <c r="U406" s="1031">
        <v>0</v>
      </c>
    </row>
    <row r="407" spans="2:21" ht="22.5">
      <c r="B407" s="584" t="s">
        <v>807</v>
      </c>
      <c r="C407" s="585" t="s">
        <v>1049</v>
      </c>
      <c r="D407" s="579">
        <v>2</v>
      </c>
      <c r="E407" s="580">
        <v>2</v>
      </c>
      <c r="F407" s="579">
        <v>2</v>
      </c>
      <c r="G407" s="580">
        <v>2</v>
      </c>
      <c r="H407" s="579">
        <v>6</v>
      </c>
      <c r="I407" s="580">
        <v>6</v>
      </c>
      <c r="J407" s="579">
        <v>2</v>
      </c>
      <c r="K407" s="580">
        <v>2</v>
      </c>
      <c r="L407" s="579">
        <v>1</v>
      </c>
      <c r="M407" s="580">
        <v>1</v>
      </c>
      <c r="N407" s="1033">
        <v>1</v>
      </c>
      <c r="O407" s="1031">
        <v>1</v>
      </c>
      <c r="P407" s="1033">
        <v>2</v>
      </c>
      <c r="Q407" s="1031">
        <v>2</v>
      </c>
      <c r="R407" s="1033">
        <v>8</v>
      </c>
      <c r="S407" s="1031">
        <v>8</v>
      </c>
      <c r="T407" s="1033">
        <v>1</v>
      </c>
      <c r="U407" s="1031">
        <v>1</v>
      </c>
    </row>
    <row r="408" spans="2:21" ht="12.75">
      <c r="B408" s="584" t="s">
        <v>808</v>
      </c>
      <c r="C408" s="585" t="s">
        <v>1050</v>
      </c>
      <c r="D408" s="579">
        <v>2238</v>
      </c>
      <c r="E408" s="580">
        <v>2223</v>
      </c>
      <c r="F408" s="579">
        <v>2154</v>
      </c>
      <c r="G408" s="580">
        <v>2151</v>
      </c>
      <c r="H408" s="579">
        <v>2388</v>
      </c>
      <c r="I408" s="580">
        <v>2382</v>
      </c>
      <c r="J408" s="579">
        <v>1995</v>
      </c>
      <c r="K408" s="580">
        <v>1994</v>
      </c>
      <c r="L408" s="579">
        <v>1767</v>
      </c>
      <c r="M408" s="580">
        <v>1760</v>
      </c>
      <c r="N408" s="1033">
        <v>1952</v>
      </c>
      <c r="O408" s="1031">
        <v>1944</v>
      </c>
      <c r="P408" s="1033">
        <v>2155</v>
      </c>
      <c r="Q408" s="1031">
        <v>2136</v>
      </c>
      <c r="R408" s="1033">
        <v>1743</v>
      </c>
      <c r="S408" s="1031">
        <v>1738</v>
      </c>
      <c r="T408" s="1033">
        <v>1979</v>
      </c>
      <c r="U408" s="1031">
        <v>2008</v>
      </c>
    </row>
    <row r="409" spans="2:21" ht="12.75">
      <c r="B409" s="584" t="s">
        <v>809</v>
      </c>
      <c r="C409" s="585" t="s">
        <v>1051</v>
      </c>
      <c r="D409" s="579">
        <v>1030</v>
      </c>
      <c r="E409" s="580">
        <v>1030</v>
      </c>
      <c r="F409" s="579">
        <v>1653</v>
      </c>
      <c r="G409" s="580">
        <v>1652</v>
      </c>
      <c r="H409" s="579">
        <v>1781</v>
      </c>
      <c r="I409" s="580">
        <v>1784</v>
      </c>
      <c r="J409" s="579">
        <v>1759</v>
      </c>
      <c r="K409" s="580">
        <v>1764</v>
      </c>
      <c r="L409" s="579">
        <v>2323</v>
      </c>
      <c r="M409" s="580">
        <v>2321</v>
      </c>
      <c r="N409" s="1033">
        <v>1564</v>
      </c>
      <c r="O409" s="1031">
        <v>1562</v>
      </c>
      <c r="P409" s="1033">
        <v>1149</v>
      </c>
      <c r="Q409" s="1031">
        <v>1207</v>
      </c>
      <c r="R409" s="1033">
        <v>1362</v>
      </c>
      <c r="S409" s="1031">
        <v>1357</v>
      </c>
      <c r="T409" s="1033">
        <v>1385</v>
      </c>
      <c r="U409" s="1031">
        <v>1400</v>
      </c>
    </row>
    <row r="414" ht="13.5" thickBot="1"/>
    <row r="415" spans="2:21" ht="24.75" customHeight="1" thickBot="1">
      <c r="B415" s="1268" t="s">
        <v>359</v>
      </c>
      <c r="C415" s="1285" t="s">
        <v>360</v>
      </c>
      <c r="D415" s="1288" t="s">
        <v>1131</v>
      </c>
      <c r="E415" s="1289"/>
      <c r="F415" s="1289"/>
      <c r="G415" s="1289"/>
      <c r="H415" s="1289"/>
      <c r="I415" s="1289"/>
      <c r="J415" s="1289"/>
      <c r="K415" s="1289"/>
      <c r="L415" s="1289"/>
      <c r="M415" s="1289"/>
      <c r="N415" s="1289"/>
      <c r="O415" s="1289"/>
      <c r="P415" s="1289"/>
      <c r="Q415" s="1289"/>
      <c r="R415" s="1290"/>
      <c r="S415" s="1290"/>
      <c r="T415" s="1290"/>
      <c r="U415" s="1291"/>
    </row>
    <row r="416" spans="2:40" ht="13.5" thickBot="1">
      <c r="B416" s="1283"/>
      <c r="C416" s="1286"/>
      <c r="D416" s="1277" t="s">
        <v>843</v>
      </c>
      <c r="E416" s="1278"/>
      <c r="F416" s="1277" t="s">
        <v>1125</v>
      </c>
      <c r="G416" s="1278"/>
      <c r="H416" s="1277" t="s">
        <v>1132</v>
      </c>
      <c r="I416" s="1278"/>
      <c r="J416" s="1277" t="s">
        <v>1147</v>
      </c>
      <c r="K416" s="1278"/>
      <c r="L416" s="1277" t="s">
        <v>1151</v>
      </c>
      <c r="M416" s="1278"/>
      <c r="N416" s="1277" t="s">
        <v>1157</v>
      </c>
      <c r="O416" s="1278"/>
      <c r="P416" s="1275" t="s">
        <v>1168</v>
      </c>
      <c r="Q416" s="1276"/>
      <c r="R416" s="1275" t="s">
        <v>1182</v>
      </c>
      <c r="S416" s="1276"/>
      <c r="T416" s="1275" t="s">
        <v>1188</v>
      </c>
      <c r="U416" s="1276"/>
      <c r="W416" s="1277" t="s">
        <v>843</v>
      </c>
      <c r="X416" s="1278"/>
      <c r="Y416" s="1277" t="s">
        <v>1125</v>
      </c>
      <c r="Z416" s="1278"/>
      <c r="AA416" s="1277" t="s">
        <v>1132</v>
      </c>
      <c r="AB416" s="1278"/>
      <c r="AC416" s="1277" t="s">
        <v>1147</v>
      </c>
      <c r="AD416" s="1278"/>
      <c r="AE416" s="1277" t="s">
        <v>1151</v>
      </c>
      <c r="AF416" s="1278"/>
      <c r="AG416" s="1277" t="s">
        <v>1157</v>
      </c>
      <c r="AH416" s="1278"/>
      <c r="AI416" s="1275" t="s">
        <v>1168</v>
      </c>
      <c r="AJ416" s="1276"/>
      <c r="AK416" s="1275" t="s">
        <v>1182</v>
      </c>
      <c r="AL416" s="1276"/>
      <c r="AM416" s="1275" t="s">
        <v>1188</v>
      </c>
      <c r="AN416" s="1276"/>
    </row>
    <row r="417" spans="2:23" ht="13.5" thickBot="1">
      <c r="B417" s="1284"/>
      <c r="C417" s="1287"/>
      <c r="D417" s="530" t="s">
        <v>221</v>
      </c>
      <c r="E417" s="531" t="s">
        <v>222</v>
      </c>
      <c r="F417" s="530" t="s">
        <v>221</v>
      </c>
      <c r="G417" s="531" t="s">
        <v>222</v>
      </c>
      <c r="H417" s="530" t="s">
        <v>221</v>
      </c>
      <c r="I417" s="531" t="s">
        <v>222</v>
      </c>
      <c r="J417" s="530" t="s">
        <v>221</v>
      </c>
      <c r="K417" s="531" t="s">
        <v>222</v>
      </c>
      <c r="L417" s="530" t="s">
        <v>221</v>
      </c>
      <c r="M417" s="531" t="s">
        <v>222</v>
      </c>
      <c r="N417" s="530" t="s">
        <v>221</v>
      </c>
      <c r="O417" s="531" t="s">
        <v>222</v>
      </c>
      <c r="P417" s="530" t="s">
        <v>221</v>
      </c>
      <c r="Q417" s="531" t="s">
        <v>222</v>
      </c>
      <c r="R417" s="530" t="s">
        <v>221</v>
      </c>
      <c r="S417" s="531" t="s">
        <v>222</v>
      </c>
      <c r="T417" s="1132" t="s">
        <v>221</v>
      </c>
      <c r="U417" s="1133" t="s">
        <v>222</v>
      </c>
      <c r="W417" s="1205" t="s">
        <v>1199</v>
      </c>
    </row>
    <row r="418" spans="2:21" ht="12.75">
      <c r="B418" s="584" t="s">
        <v>810</v>
      </c>
      <c r="C418" s="585" t="s">
        <v>1052</v>
      </c>
      <c r="D418" s="579">
        <v>42</v>
      </c>
      <c r="E418" s="580">
        <v>40</v>
      </c>
      <c r="F418" s="579">
        <v>67</v>
      </c>
      <c r="G418" s="580">
        <v>62</v>
      </c>
      <c r="H418" s="579">
        <v>116</v>
      </c>
      <c r="I418" s="580">
        <v>113</v>
      </c>
      <c r="J418" s="579">
        <v>82</v>
      </c>
      <c r="K418" s="580">
        <v>78</v>
      </c>
      <c r="L418" s="579">
        <v>56</v>
      </c>
      <c r="M418" s="580">
        <v>52</v>
      </c>
      <c r="N418" s="1033">
        <v>82</v>
      </c>
      <c r="O418" s="1031">
        <v>83</v>
      </c>
      <c r="P418" s="1033">
        <v>71</v>
      </c>
      <c r="Q418" s="1031">
        <v>71</v>
      </c>
      <c r="R418" s="1033">
        <v>66</v>
      </c>
      <c r="S418" s="1031">
        <v>67</v>
      </c>
      <c r="T418" s="1033">
        <v>89</v>
      </c>
      <c r="U418" s="1031">
        <v>88</v>
      </c>
    </row>
    <row r="419" spans="2:21" ht="12.75">
      <c r="B419" s="584" t="s">
        <v>811</v>
      </c>
      <c r="C419" s="362" t="s">
        <v>1053</v>
      </c>
      <c r="D419" s="579">
        <v>171</v>
      </c>
      <c r="E419" s="580">
        <v>169</v>
      </c>
      <c r="F419" s="579">
        <v>143</v>
      </c>
      <c r="G419" s="580">
        <v>143</v>
      </c>
      <c r="H419" s="579">
        <v>76</v>
      </c>
      <c r="I419" s="580">
        <v>76</v>
      </c>
      <c r="J419" s="579">
        <v>89</v>
      </c>
      <c r="K419" s="580">
        <v>86</v>
      </c>
      <c r="L419" s="579">
        <v>148</v>
      </c>
      <c r="M419" s="580">
        <v>148</v>
      </c>
      <c r="N419" s="1033">
        <v>95</v>
      </c>
      <c r="O419" s="1031">
        <v>96</v>
      </c>
      <c r="P419" s="1033">
        <v>175</v>
      </c>
      <c r="Q419" s="1031">
        <v>174</v>
      </c>
      <c r="R419" s="1033">
        <v>628</v>
      </c>
      <c r="S419" s="1031">
        <v>629</v>
      </c>
      <c r="T419" s="1033">
        <v>483</v>
      </c>
      <c r="U419" s="1031">
        <v>486</v>
      </c>
    </row>
    <row r="420" spans="2:21" ht="22.5">
      <c r="B420" s="584" t="s">
        <v>812</v>
      </c>
      <c r="C420" s="362" t="s">
        <v>1054</v>
      </c>
      <c r="D420" s="579"/>
      <c r="E420" s="580"/>
      <c r="F420" s="579">
        <v>10</v>
      </c>
      <c r="G420" s="580">
        <v>10</v>
      </c>
      <c r="H420" s="579">
        <v>1</v>
      </c>
      <c r="I420" s="580">
        <v>1</v>
      </c>
      <c r="J420" s="579">
        <v>1</v>
      </c>
      <c r="K420" s="580">
        <v>1</v>
      </c>
      <c r="L420" s="579">
        <v>4</v>
      </c>
      <c r="M420" s="580">
        <v>4</v>
      </c>
      <c r="N420" s="1033">
        <v>5</v>
      </c>
      <c r="O420" s="1031">
        <v>5</v>
      </c>
      <c r="P420" s="1033"/>
      <c r="Q420" s="1031"/>
      <c r="R420" s="1033">
        <v>0</v>
      </c>
      <c r="S420" s="1031">
        <v>0</v>
      </c>
      <c r="T420" s="1033">
        <v>1</v>
      </c>
      <c r="U420" s="1031">
        <v>1</v>
      </c>
    </row>
    <row r="421" spans="2:21" ht="23.25" thickBot="1">
      <c r="B421" s="584" t="s">
        <v>813</v>
      </c>
      <c r="C421" s="608" t="s">
        <v>1055</v>
      </c>
      <c r="D421" s="579">
        <v>7</v>
      </c>
      <c r="E421" s="580">
        <v>7</v>
      </c>
      <c r="F421" s="579">
        <v>6</v>
      </c>
      <c r="G421" s="580">
        <v>6</v>
      </c>
      <c r="H421" s="579">
        <v>9</v>
      </c>
      <c r="I421" s="580">
        <v>9</v>
      </c>
      <c r="J421" s="579">
        <v>3</v>
      </c>
      <c r="K421" s="580">
        <v>3</v>
      </c>
      <c r="L421" s="579">
        <v>2</v>
      </c>
      <c r="M421" s="580">
        <v>2</v>
      </c>
      <c r="N421" s="1033"/>
      <c r="O421" s="1031"/>
      <c r="P421" s="1033">
        <v>2</v>
      </c>
      <c r="Q421" s="1031">
        <v>2</v>
      </c>
      <c r="R421" s="1033">
        <v>2</v>
      </c>
      <c r="S421" s="1031">
        <v>2</v>
      </c>
      <c r="T421" s="1033">
        <v>1</v>
      </c>
      <c r="U421" s="1031">
        <v>1</v>
      </c>
    </row>
    <row r="422" spans="2:21" ht="23.25" thickBot="1">
      <c r="B422" s="356" t="s">
        <v>906</v>
      </c>
      <c r="C422" s="358" t="s">
        <v>1056</v>
      </c>
      <c r="D422" s="574">
        <v>107</v>
      </c>
      <c r="E422" s="573">
        <v>106</v>
      </c>
      <c r="F422" s="574">
        <v>45</v>
      </c>
      <c r="G422" s="573">
        <v>45</v>
      </c>
      <c r="H422" s="574">
        <v>41</v>
      </c>
      <c r="I422" s="573">
        <v>41</v>
      </c>
      <c r="J422" s="574">
        <v>8</v>
      </c>
      <c r="K422" s="573">
        <v>8</v>
      </c>
      <c r="L422" s="594">
        <f>SUM(L423:L427)</f>
        <v>82</v>
      </c>
      <c r="M422" s="573">
        <f>SUM(M423:M427)</f>
        <v>82</v>
      </c>
      <c r="N422" s="1026">
        <f>SUM(N423:N427)</f>
        <v>131</v>
      </c>
      <c r="O422" s="1027">
        <f>SUM(O423:O427)</f>
        <v>131</v>
      </c>
      <c r="P422" s="1026">
        <v>18</v>
      </c>
      <c r="Q422" s="1027">
        <v>18</v>
      </c>
      <c r="R422" s="1026">
        <v>13</v>
      </c>
      <c r="S422" s="1027">
        <v>12</v>
      </c>
      <c r="T422" s="1026">
        <v>5</v>
      </c>
      <c r="U422" s="1027">
        <v>4</v>
      </c>
    </row>
    <row r="423" spans="2:21" ht="22.5">
      <c r="B423" s="587" t="s">
        <v>814</v>
      </c>
      <c r="C423" s="362" t="s">
        <v>1057</v>
      </c>
      <c r="D423" s="559">
        <v>2</v>
      </c>
      <c r="E423" s="560">
        <v>2</v>
      </c>
      <c r="F423" s="559">
        <v>3</v>
      </c>
      <c r="G423" s="560">
        <v>3</v>
      </c>
      <c r="H423" s="559"/>
      <c r="I423" s="560"/>
      <c r="J423" s="559"/>
      <c r="K423" s="560"/>
      <c r="L423" s="559"/>
      <c r="M423" s="560"/>
      <c r="N423" s="1030"/>
      <c r="O423" s="1032"/>
      <c r="P423" s="1030"/>
      <c r="Q423" s="1032"/>
      <c r="R423" s="1030">
        <v>0</v>
      </c>
      <c r="S423" s="1032">
        <v>0</v>
      </c>
      <c r="T423" s="1030">
        <v>0</v>
      </c>
      <c r="U423" s="1032">
        <v>0</v>
      </c>
    </row>
    <row r="424" spans="2:21" ht="22.5">
      <c r="B424" s="584" t="s">
        <v>815</v>
      </c>
      <c r="C424" s="585" t="s">
        <v>1058</v>
      </c>
      <c r="D424" s="579">
        <v>42</v>
      </c>
      <c r="E424" s="580">
        <v>42</v>
      </c>
      <c r="F424" s="579">
        <v>14</v>
      </c>
      <c r="G424" s="580">
        <v>14</v>
      </c>
      <c r="H424" s="579">
        <v>6</v>
      </c>
      <c r="I424" s="580">
        <v>6</v>
      </c>
      <c r="J424" s="579">
        <v>3</v>
      </c>
      <c r="K424" s="580">
        <v>3</v>
      </c>
      <c r="L424" s="579">
        <v>2</v>
      </c>
      <c r="M424" s="580">
        <v>2</v>
      </c>
      <c r="N424" s="1033">
        <v>1</v>
      </c>
      <c r="O424" s="1031">
        <v>1</v>
      </c>
      <c r="P424" s="1033">
        <v>2</v>
      </c>
      <c r="Q424" s="1031">
        <v>2</v>
      </c>
      <c r="R424" s="1033">
        <v>1</v>
      </c>
      <c r="S424" s="1031">
        <v>1</v>
      </c>
      <c r="T424" s="1033">
        <v>1</v>
      </c>
      <c r="U424" s="1031">
        <v>0</v>
      </c>
    </row>
    <row r="425" spans="2:21" ht="22.5">
      <c r="B425" s="584" t="s">
        <v>816</v>
      </c>
      <c r="C425" s="362" t="s">
        <v>1059</v>
      </c>
      <c r="D425" s="579">
        <v>10</v>
      </c>
      <c r="E425" s="580">
        <v>10</v>
      </c>
      <c r="F425" s="579">
        <v>6</v>
      </c>
      <c r="G425" s="580">
        <v>6</v>
      </c>
      <c r="H425" s="579">
        <v>13</v>
      </c>
      <c r="I425" s="580">
        <v>13</v>
      </c>
      <c r="J425" s="579"/>
      <c r="K425" s="580"/>
      <c r="L425" s="579"/>
      <c r="M425" s="580"/>
      <c r="N425" s="1033"/>
      <c r="O425" s="1031"/>
      <c r="P425" s="1033"/>
      <c r="Q425" s="1031"/>
      <c r="R425" s="1033">
        <v>0</v>
      </c>
      <c r="S425" s="1031">
        <v>0</v>
      </c>
      <c r="T425" s="1033">
        <v>0</v>
      </c>
      <c r="U425" s="1031">
        <v>0</v>
      </c>
    </row>
    <row r="426" spans="2:21" ht="12.75">
      <c r="B426" s="584" t="s">
        <v>818</v>
      </c>
      <c r="C426" s="362" t="s">
        <v>1060</v>
      </c>
      <c r="D426" s="579">
        <v>53</v>
      </c>
      <c r="E426" s="580">
        <v>52</v>
      </c>
      <c r="F426" s="579">
        <v>21</v>
      </c>
      <c r="G426" s="580">
        <v>21</v>
      </c>
      <c r="H426" s="579">
        <v>21</v>
      </c>
      <c r="I426" s="580">
        <v>21</v>
      </c>
      <c r="J426" s="579">
        <v>5</v>
      </c>
      <c r="K426" s="580">
        <v>5</v>
      </c>
      <c r="L426" s="579">
        <v>80</v>
      </c>
      <c r="M426" s="580">
        <v>80</v>
      </c>
      <c r="N426" s="1033">
        <v>130</v>
      </c>
      <c r="O426" s="1031">
        <v>130</v>
      </c>
      <c r="P426" s="1033">
        <v>16</v>
      </c>
      <c r="Q426" s="1031">
        <v>16</v>
      </c>
      <c r="R426" s="1033">
        <v>12</v>
      </c>
      <c r="S426" s="1031">
        <v>11</v>
      </c>
      <c r="T426" s="1033">
        <v>4</v>
      </c>
      <c r="U426" s="1031">
        <v>4</v>
      </c>
    </row>
    <row r="427" spans="2:21" ht="23.25" thickBot="1">
      <c r="B427" s="600" t="s">
        <v>819</v>
      </c>
      <c r="C427" s="362" t="s">
        <v>1061</v>
      </c>
      <c r="D427" s="601"/>
      <c r="E427" s="602"/>
      <c r="F427" s="601">
        <v>1</v>
      </c>
      <c r="G427" s="602">
        <v>1</v>
      </c>
      <c r="H427" s="601">
        <v>1</v>
      </c>
      <c r="I427" s="602">
        <v>1</v>
      </c>
      <c r="J427" s="601"/>
      <c r="K427" s="602"/>
      <c r="L427" s="601"/>
      <c r="M427" s="602"/>
      <c r="N427" s="1041"/>
      <c r="O427" s="1029"/>
      <c r="P427" s="1041"/>
      <c r="Q427" s="1029"/>
      <c r="R427" s="1041">
        <v>0</v>
      </c>
      <c r="S427" s="1029">
        <v>0</v>
      </c>
      <c r="T427" s="1041">
        <v>0</v>
      </c>
      <c r="U427" s="1029">
        <v>0</v>
      </c>
    </row>
    <row r="428" spans="2:21" ht="23.25" thickBot="1">
      <c r="B428" s="356" t="s">
        <v>907</v>
      </c>
      <c r="C428" s="358" t="s">
        <v>1062</v>
      </c>
      <c r="D428" s="574">
        <v>1942</v>
      </c>
      <c r="E428" s="573">
        <v>1943</v>
      </c>
      <c r="F428" s="574">
        <v>927</v>
      </c>
      <c r="G428" s="573">
        <v>928</v>
      </c>
      <c r="H428" s="574">
        <v>761</v>
      </c>
      <c r="I428" s="573">
        <v>760</v>
      </c>
      <c r="J428" s="574">
        <v>906</v>
      </c>
      <c r="K428" s="573">
        <v>907</v>
      </c>
      <c r="L428" s="594">
        <f>SUM(L429:L436)</f>
        <v>751</v>
      </c>
      <c r="M428" s="573">
        <f>SUM(M429:M436)</f>
        <v>750</v>
      </c>
      <c r="N428" s="1026">
        <f>SUM(N429:N436)</f>
        <v>516</v>
      </c>
      <c r="O428" s="1027">
        <f>SUM(O429:O436)</f>
        <v>516</v>
      </c>
      <c r="P428" s="1026">
        <v>526</v>
      </c>
      <c r="Q428" s="1027">
        <v>525</v>
      </c>
      <c r="R428" s="1026">
        <v>550</v>
      </c>
      <c r="S428" s="1027">
        <v>552</v>
      </c>
      <c r="T428" s="1026">
        <v>885</v>
      </c>
      <c r="U428" s="1027">
        <v>884</v>
      </c>
    </row>
    <row r="429" spans="2:21" ht="12.75">
      <c r="B429" s="589" t="s">
        <v>821</v>
      </c>
      <c r="C429" s="630" t="s">
        <v>1063</v>
      </c>
      <c r="D429" s="590">
        <v>890</v>
      </c>
      <c r="E429" s="591">
        <v>891</v>
      </c>
      <c r="F429" s="590">
        <v>758</v>
      </c>
      <c r="G429" s="591">
        <v>759</v>
      </c>
      <c r="H429" s="590">
        <v>674</v>
      </c>
      <c r="I429" s="591">
        <v>674</v>
      </c>
      <c r="J429" s="590">
        <v>656</v>
      </c>
      <c r="K429" s="591">
        <v>658</v>
      </c>
      <c r="L429" s="590">
        <v>552</v>
      </c>
      <c r="M429" s="591">
        <v>551</v>
      </c>
      <c r="N429" s="1034">
        <v>470</v>
      </c>
      <c r="O429" s="1035">
        <v>470</v>
      </c>
      <c r="P429" s="1034">
        <v>478</v>
      </c>
      <c r="Q429" s="1035">
        <v>477</v>
      </c>
      <c r="R429" s="1034">
        <v>395</v>
      </c>
      <c r="S429" s="1035">
        <v>397</v>
      </c>
      <c r="T429" s="1034">
        <v>719</v>
      </c>
      <c r="U429" s="1035">
        <v>719</v>
      </c>
    </row>
    <row r="430" spans="2:21" ht="12.75">
      <c r="B430" s="589" t="s">
        <v>822</v>
      </c>
      <c r="C430" s="630" t="s">
        <v>1064</v>
      </c>
      <c r="D430" s="590">
        <v>10</v>
      </c>
      <c r="E430" s="591">
        <v>10</v>
      </c>
      <c r="F430" s="590">
        <v>6</v>
      </c>
      <c r="G430" s="591">
        <v>6</v>
      </c>
      <c r="H430" s="590">
        <v>7</v>
      </c>
      <c r="I430" s="591">
        <v>7</v>
      </c>
      <c r="J430" s="590">
        <v>20</v>
      </c>
      <c r="K430" s="591">
        <v>20</v>
      </c>
      <c r="L430" s="590"/>
      <c r="M430" s="591"/>
      <c r="N430" s="1034"/>
      <c r="O430" s="1035"/>
      <c r="P430" s="1034">
        <v>1</v>
      </c>
      <c r="Q430" s="1035">
        <v>1</v>
      </c>
      <c r="R430" s="1034">
        <v>3</v>
      </c>
      <c r="S430" s="1035">
        <v>3</v>
      </c>
      <c r="T430" s="1034">
        <v>17</v>
      </c>
      <c r="U430" s="1035">
        <v>17</v>
      </c>
    </row>
    <row r="431" spans="2:21" ht="12.75">
      <c r="B431" s="589" t="s">
        <v>823</v>
      </c>
      <c r="C431" s="630" t="s">
        <v>1065</v>
      </c>
      <c r="D431" s="590">
        <v>455</v>
      </c>
      <c r="E431" s="591">
        <v>455</v>
      </c>
      <c r="F431" s="590">
        <v>61</v>
      </c>
      <c r="G431" s="591">
        <v>61</v>
      </c>
      <c r="H431" s="590">
        <v>28</v>
      </c>
      <c r="I431" s="591">
        <v>28</v>
      </c>
      <c r="J431" s="590">
        <v>124</v>
      </c>
      <c r="K431" s="591">
        <v>123</v>
      </c>
      <c r="L431" s="590">
        <v>95</v>
      </c>
      <c r="M431" s="591">
        <v>95</v>
      </c>
      <c r="N431" s="1034">
        <v>19</v>
      </c>
      <c r="O431" s="1035">
        <v>19</v>
      </c>
      <c r="P431" s="1034">
        <v>14</v>
      </c>
      <c r="Q431" s="1035">
        <v>14</v>
      </c>
      <c r="R431" s="1034">
        <v>30</v>
      </c>
      <c r="S431" s="1035">
        <v>30</v>
      </c>
      <c r="T431" s="1034">
        <v>49</v>
      </c>
      <c r="U431" s="1035">
        <v>49</v>
      </c>
    </row>
    <row r="432" spans="2:21" ht="12.75">
      <c r="B432" s="589" t="s">
        <v>824</v>
      </c>
      <c r="C432" s="630" t="s">
        <v>1066</v>
      </c>
      <c r="D432" s="590">
        <v>522</v>
      </c>
      <c r="E432" s="591">
        <v>522</v>
      </c>
      <c r="F432" s="590">
        <v>55</v>
      </c>
      <c r="G432" s="591">
        <v>55</v>
      </c>
      <c r="H432" s="590">
        <v>34</v>
      </c>
      <c r="I432" s="591">
        <v>34</v>
      </c>
      <c r="J432" s="590">
        <v>98</v>
      </c>
      <c r="K432" s="591">
        <v>98</v>
      </c>
      <c r="L432" s="590">
        <v>98</v>
      </c>
      <c r="M432" s="591">
        <v>98</v>
      </c>
      <c r="N432" s="1034">
        <v>26</v>
      </c>
      <c r="O432" s="1035">
        <v>26</v>
      </c>
      <c r="P432" s="1034">
        <v>25</v>
      </c>
      <c r="Q432" s="1035">
        <v>25</v>
      </c>
      <c r="R432" s="1034">
        <v>31</v>
      </c>
      <c r="S432" s="1035">
        <v>31</v>
      </c>
      <c r="T432" s="1034">
        <v>54</v>
      </c>
      <c r="U432" s="1035">
        <v>53</v>
      </c>
    </row>
    <row r="433" spans="2:21" ht="12.75">
      <c r="B433" s="589" t="s">
        <v>825</v>
      </c>
      <c r="C433" s="630" t="s">
        <v>1067</v>
      </c>
      <c r="D433" s="590">
        <v>56</v>
      </c>
      <c r="E433" s="591">
        <v>56</v>
      </c>
      <c r="F433" s="590">
        <v>29</v>
      </c>
      <c r="G433" s="591">
        <v>29</v>
      </c>
      <c r="H433" s="590">
        <v>13</v>
      </c>
      <c r="I433" s="591">
        <v>13</v>
      </c>
      <c r="J433" s="590">
        <v>5</v>
      </c>
      <c r="K433" s="591">
        <v>5</v>
      </c>
      <c r="L433" s="590">
        <v>3</v>
      </c>
      <c r="M433" s="591">
        <v>3</v>
      </c>
      <c r="N433" s="1034"/>
      <c r="O433" s="1035"/>
      <c r="P433" s="1034">
        <v>5</v>
      </c>
      <c r="Q433" s="1035">
        <v>5</v>
      </c>
      <c r="R433" s="1034">
        <v>58</v>
      </c>
      <c r="S433" s="1035">
        <v>58</v>
      </c>
      <c r="T433" s="1034">
        <v>32</v>
      </c>
      <c r="U433" s="1035">
        <v>32</v>
      </c>
    </row>
    <row r="434" spans="2:21" ht="12.75">
      <c r="B434" s="589" t="s">
        <v>826</v>
      </c>
      <c r="C434" s="630" t="s">
        <v>1068</v>
      </c>
      <c r="D434" s="590">
        <v>5</v>
      </c>
      <c r="E434" s="591">
        <v>5</v>
      </c>
      <c r="F434" s="590">
        <v>9</v>
      </c>
      <c r="G434" s="591">
        <v>9</v>
      </c>
      <c r="H434" s="590">
        <v>3</v>
      </c>
      <c r="I434" s="591">
        <v>3</v>
      </c>
      <c r="J434" s="590"/>
      <c r="K434" s="591"/>
      <c r="L434" s="590">
        <v>1</v>
      </c>
      <c r="M434" s="591">
        <v>1</v>
      </c>
      <c r="N434" s="1034"/>
      <c r="O434" s="1035"/>
      <c r="P434" s="1034"/>
      <c r="Q434" s="1035"/>
      <c r="R434" s="1034">
        <v>21</v>
      </c>
      <c r="S434" s="1035">
        <v>21</v>
      </c>
      <c r="T434" s="1034">
        <v>8</v>
      </c>
      <c r="U434" s="1035">
        <v>8</v>
      </c>
    </row>
    <row r="435" spans="2:21" ht="12.75">
      <c r="B435" s="589" t="s">
        <v>827</v>
      </c>
      <c r="C435" s="616" t="s">
        <v>1069</v>
      </c>
      <c r="D435" s="590">
        <v>1</v>
      </c>
      <c r="E435" s="591">
        <v>1</v>
      </c>
      <c r="F435" s="590"/>
      <c r="G435" s="591"/>
      <c r="H435" s="590"/>
      <c r="I435" s="591"/>
      <c r="J435" s="590">
        <v>1</v>
      </c>
      <c r="K435" s="591">
        <v>1</v>
      </c>
      <c r="L435" s="590"/>
      <c r="M435" s="591"/>
      <c r="N435" s="1034">
        <v>1</v>
      </c>
      <c r="O435" s="1035">
        <v>1</v>
      </c>
      <c r="P435" s="1034"/>
      <c r="Q435" s="1035"/>
      <c r="R435" s="1034">
        <v>0</v>
      </c>
      <c r="S435" s="1035">
        <v>0</v>
      </c>
      <c r="T435" s="1034"/>
      <c r="U435" s="1035"/>
    </row>
    <row r="436" spans="2:21" ht="13.5" thickBot="1">
      <c r="B436" s="597" t="s">
        <v>830</v>
      </c>
      <c r="C436" s="588" t="s">
        <v>1070</v>
      </c>
      <c r="D436" s="579">
        <v>3</v>
      </c>
      <c r="E436" s="580">
        <v>3</v>
      </c>
      <c r="F436" s="579">
        <v>9</v>
      </c>
      <c r="G436" s="580">
        <v>9</v>
      </c>
      <c r="H436" s="579">
        <v>2</v>
      </c>
      <c r="I436" s="580">
        <v>1</v>
      </c>
      <c r="J436" s="579">
        <v>2</v>
      </c>
      <c r="K436" s="580">
        <v>2</v>
      </c>
      <c r="L436" s="579">
        <v>2</v>
      </c>
      <c r="M436" s="580">
        <v>2</v>
      </c>
      <c r="N436" s="1033"/>
      <c r="O436" s="1031"/>
      <c r="P436" s="1033">
        <v>3</v>
      </c>
      <c r="Q436" s="1031">
        <v>3</v>
      </c>
      <c r="R436" s="1033">
        <v>12</v>
      </c>
      <c r="S436" s="1031">
        <v>12</v>
      </c>
      <c r="T436" s="1033">
        <v>6</v>
      </c>
      <c r="U436" s="1031">
        <v>6</v>
      </c>
    </row>
    <row r="437" spans="2:21" ht="23.25" thickBot="1">
      <c r="B437" s="569" t="s">
        <v>908</v>
      </c>
      <c r="C437" s="636" t="s">
        <v>1071</v>
      </c>
      <c r="D437" s="594">
        <v>257</v>
      </c>
      <c r="E437" s="595">
        <v>259</v>
      </c>
      <c r="F437" s="594">
        <v>253</v>
      </c>
      <c r="G437" s="595">
        <v>257</v>
      </c>
      <c r="H437" s="594">
        <v>254</v>
      </c>
      <c r="I437" s="595">
        <v>253</v>
      </c>
      <c r="J437" s="594">
        <v>247</v>
      </c>
      <c r="K437" s="595">
        <v>247</v>
      </c>
      <c r="L437" s="594">
        <f>SUM(L438:L447)</f>
        <v>252</v>
      </c>
      <c r="M437" s="595">
        <f>SUM(M438:M447)</f>
        <v>254</v>
      </c>
      <c r="N437" s="1026">
        <f>SUM(N438:N447)</f>
        <v>216</v>
      </c>
      <c r="O437" s="1027">
        <f>SUM(O438:O447)</f>
        <v>217</v>
      </c>
      <c r="P437" s="1026">
        <v>237</v>
      </c>
      <c r="Q437" s="1027">
        <v>239</v>
      </c>
      <c r="R437" s="1026">
        <v>290</v>
      </c>
      <c r="S437" s="1027">
        <v>288</v>
      </c>
      <c r="T437" s="1026">
        <v>324</v>
      </c>
      <c r="U437" s="1027">
        <v>328</v>
      </c>
    </row>
    <row r="438" spans="2:21" ht="22.5">
      <c r="B438" s="596" t="s">
        <v>832</v>
      </c>
      <c r="C438" s="608" t="s">
        <v>1072</v>
      </c>
      <c r="D438" s="559">
        <v>2</v>
      </c>
      <c r="E438" s="560">
        <v>2</v>
      </c>
      <c r="F438" s="559">
        <v>3</v>
      </c>
      <c r="G438" s="560">
        <v>3</v>
      </c>
      <c r="H438" s="559">
        <v>4</v>
      </c>
      <c r="I438" s="560">
        <v>3</v>
      </c>
      <c r="J438" s="559">
        <v>4</v>
      </c>
      <c r="K438" s="560">
        <v>4</v>
      </c>
      <c r="L438" s="559">
        <v>6</v>
      </c>
      <c r="M438" s="560">
        <v>6</v>
      </c>
      <c r="N438" s="1030">
        <v>1</v>
      </c>
      <c r="O438" s="1032">
        <v>1</v>
      </c>
      <c r="P438" s="1030"/>
      <c r="Q438" s="1032"/>
      <c r="R438" s="1030">
        <v>4</v>
      </c>
      <c r="S438" s="1032">
        <v>4</v>
      </c>
      <c r="T438" s="1030">
        <v>2</v>
      </c>
      <c r="U438" s="1032">
        <v>2</v>
      </c>
    </row>
    <row r="439" spans="2:21" ht="22.5">
      <c r="B439" s="596" t="s">
        <v>833</v>
      </c>
      <c r="C439" s="608" t="s">
        <v>1073</v>
      </c>
      <c r="D439" s="559">
        <v>11</v>
      </c>
      <c r="E439" s="560">
        <v>11</v>
      </c>
      <c r="F439" s="559">
        <v>9</v>
      </c>
      <c r="G439" s="560">
        <v>9</v>
      </c>
      <c r="H439" s="559">
        <v>4</v>
      </c>
      <c r="I439" s="560">
        <v>4</v>
      </c>
      <c r="J439" s="559">
        <v>3</v>
      </c>
      <c r="K439" s="560">
        <v>3</v>
      </c>
      <c r="L439" s="559">
        <v>10</v>
      </c>
      <c r="M439" s="560">
        <v>10</v>
      </c>
      <c r="N439" s="1030">
        <v>9</v>
      </c>
      <c r="O439" s="1032">
        <v>9</v>
      </c>
      <c r="P439" s="1030">
        <v>9</v>
      </c>
      <c r="Q439" s="1032">
        <v>9</v>
      </c>
      <c r="R439" s="1030">
        <v>4</v>
      </c>
      <c r="S439" s="1032">
        <v>4</v>
      </c>
      <c r="T439" s="1030">
        <v>9</v>
      </c>
      <c r="U439" s="1032">
        <v>9</v>
      </c>
    </row>
    <row r="440" spans="2:21" ht="12.75">
      <c r="B440" s="596" t="s">
        <v>834</v>
      </c>
      <c r="C440" s="608" t="s">
        <v>1074</v>
      </c>
      <c r="D440" s="559">
        <v>137</v>
      </c>
      <c r="E440" s="560">
        <v>136</v>
      </c>
      <c r="F440" s="559">
        <v>130</v>
      </c>
      <c r="G440" s="560">
        <v>131</v>
      </c>
      <c r="H440" s="559">
        <v>130</v>
      </c>
      <c r="I440" s="560">
        <v>129</v>
      </c>
      <c r="J440" s="559">
        <v>122</v>
      </c>
      <c r="K440" s="560">
        <v>121</v>
      </c>
      <c r="L440" s="559">
        <v>100</v>
      </c>
      <c r="M440" s="560">
        <v>102</v>
      </c>
      <c r="N440" s="1030">
        <v>97</v>
      </c>
      <c r="O440" s="1032">
        <v>98</v>
      </c>
      <c r="P440" s="1030">
        <v>89</v>
      </c>
      <c r="Q440" s="1032">
        <v>91</v>
      </c>
      <c r="R440" s="1030">
        <v>94</v>
      </c>
      <c r="S440" s="1032">
        <v>94</v>
      </c>
      <c r="T440" s="1030">
        <v>130</v>
      </c>
      <c r="U440" s="1032">
        <v>132</v>
      </c>
    </row>
    <row r="441" spans="2:21" ht="12.75">
      <c r="B441" s="596" t="s">
        <v>835</v>
      </c>
      <c r="C441" s="608" t="s">
        <v>1075</v>
      </c>
      <c r="D441" s="559">
        <v>62</v>
      </c>
      <c r="E441" s="560">
        <v>63</v>
      </c>
      <c r="F441" s="559">
        <v>62</v>
      </c>
      <c r="G441" s="560">
        <v>62</v>
      </c>
      <c r="H441" s="559">
        <v>68</v>
      </c>
      <c r="I441" s="560">
        <v>68</v>
      </c>
      <c r="J441" s="559">
        <v>67</v>
      </c>
      <c r="K441" s="560">
        <v>68</v>
      </c>
      <c r="L441" s="559">
        <v>72</v>
      </c>
      <c r="M441" s="560">
        <v>72</v>
      </c>
      <c r="N441" s="1030">
        <v>61</v>
      </c>
      <c r="O441" s="1032">
        <v>61</v>
      </c>
      <c r="P441" s="1030">
        <v>66</v>
      </c>
      <c r="Q441" s="1032">
        <v>66</v>
      </c>
      <c r="R441" s="1030">
        <v>75</v>
      </c>
      <c r="S441" s="1032">
        <v>75</v>
      </c>
      <c r="T441" s="1030">
        <v>78</v>
      </c>
      <c r="U441" s="1032">
        <v>80</v>
      </c>
    </row>
    <row r="442" spans="2:21" ht="12.75">
      <c r="B442" s="596" t="s">
        <v>909</v>
      </c>
      <c r="C442" s="608" t="s">
        <v>1076</v>
      </c>
      <c r="D442" s="559">
        <v>20</v>
      </c>
      <c r="E442" s="560">
        <v>20</v>
      </c>
      <c r="F442" s="559">
        <v>29</v>
      </c>
      <c r="G442" s="560">
        <v>29</v>
      </c>
      <c r="H442" s="559">
        <v>29</v>
      </c>
      <c r="I442" s="560">
        <v>30</v>
      </c>
      <c r="J442" s="559">
        <v>22</v>
      </c>
      <c r="K442" s="560">
        <v>22</v>
      </c>
      <c r="L442" s="559">
        <v>35</v>
      </c>
      <c r="M442" s="560">
        <v>35</v>
      </c>
      <c r="N442" s="1030">
        <v>19</v>
      </c>
      <c r="O442" s="1032">
        <v>19</v>
      </c>
      <c r="P442" s="1030">
        <v>35</v>
      </c>
      <c r="Q442" s="1032">
        <v>35</v>
      </c>
      <c r="R442" s="1030">
        <v>48</v>
      </c>
      <c r="S442" s="1032">
        <v>46</v>
      </c>
      <c r="T442" s="1030">
        <v>43</v>
      </c>
      <c r="U442" s="1032">
        <v>43</v>
      </c>
    </row>
    <row r="443" spans="2:21" ht="12.75">
      <c r="B443" s="596" t="s">
        <v>836</v>
      </c>
      <c r="C443" s="608" t="s">
        <v>1127</v>
      </c>
      <c r="D443" s="559"/>
      <c r="E443" s="560"/>
      <c r="F443" s="559">
        <v>3</v>
      </c>
      <c r="G443" s="560">
        <v>3</v>
      </c>
      <c r="H443" s="559">
        <v>6</v>
      </c>
      <c r="I443" s="560">
        <v>6</v>
      </c>
      <c r="J443" s="559">
        <v>8</v>
      </c>
      <c r="K443" s="560">
        <v>8</v>
      </c>
      <c r="L443" s="559">
        <v>2</v>
      </c>
      <c r="M443" s="560">
        <v>2</v>
      </c>
      <c r="N443" s="1030">
        <v>4</v>
      </c>
      <c r="O443" s="1032">
        <v>4</v>
      </c>
      <c r="P443" s="1030">
        <v>7</v>
      </c>
      <c r="Q443" s="1032">
        <v>7</v>
      </c>
      <c r="R443" s="1030">
        <v>15</v>
      </c>
      <c r="S443" s="1032">
        <v>15</v>
      </c>
      <c r="T443" s="1030">
        <v>2</v>
      </c>
      <c r="U443" s="1032">
        <v>2</v>
      </c>
    </row>
    <row r="444" spans="2:21" ht="12.75">
      <c r="B444" s="596" t="s">
        <v>838</v>
      </c>
      <c r="C444" s="608" t="s">
        <v>1167</v>
      </c>
      <c r="D444" s="559"/>
      <c r="E444" s="560"/>
      <c r="F444" s="559"/>
      <c r="G444" s="560"/>
      <c r="H444" s="559"/>
      <c r="I444" s="560"/>
      <c r="J444" s="559"/>
      <c r="K444" s="560"/>
      <c r="L444" s="559"/>
      <c r="M444" s="560"/>
      <c r="N444" s="1030">
        <v>1</v>
      </c>
      <c r="O444" s="1032">
        <v>1</v>
      </c>
      <c r="P444" s="1030"/>
      <c r="Q444" s="1032"/>
      <c r="R444" s="1030">
        <v>1</v>
      </c>
      <c r="S444" s="1032">
        <v>1</v>
      </c>
      <c r="T444" s="1030">
        <v>0</v>
      </c>
      <c r="U444" s="1032">
        <v>0</v>
      </c>
    </row>
    <row r="445" spans="2:21" ht="12.75">
      <c r="B445" s="597" t="s">
        <v>839</v>
      </c>
      <c r="C445" s="608" t="s">
        <v>1077</v>
      </c>
      <c r="D445" s="579">
        <v>22</v>
      </c>
      <c r="E445" s="580">
        <v>24</v>
      </c>
      <c r="F445" s="579">
        <v>15</v>
      </c>
      <c r="G445" s="580">
        <v>18</v>
      </c>
      <c r="H445" s="579">
        <v>9</v>
      </c>
      <c r="I445" s="580">
        <v>9</v>
      </c>
      <c r="J445" s="579">
        <v>18</v>
      </c>
      <c r="K445" s="580">
        <v>18</v>
      </c>
      <c r="L445" s="579">
        <v>25</v>
      </c>
      <c r="M445" s="580">
        <v>25</v>
      </c>
      <c r="N445" s="1033">
        <v>23</v>
      </c>
      <c r="O445" s="1031">
        <v>23</v>
      </c>
      <c r="P445" s="1033">
        <v>27</v>
      </c>
      <c r="Q445" s="1031">
        <v>27</v>
      </c>
      <c r="R445" s="1033">
        <v>46</v>
      </c>
      <c r="S445" s="1031">
        <v>46</v>
      </c>
      <c r="T445" s="1033">
        <v>52</v>
      </c>
      <c r="U445" s="1031">
        <v>52</v>
      </c>
    </row>
    <row r="446" spans="2:21" ht="12.75">
      <c r="B446" s="610" t="s">
        <v>840</v>
      </c>
      <c r="C446" s="608" t="s">
        <v>1078</v>
      </c>
      <c r="D446" s="590">
        <v>2</v>
      </c>
      <c r="E446" s="591">
        <v>2</v>
      </c>
      <c r="F446" s="590">
        <v>2</v>
      </c>
      <c r="G446" s="591">
        <v>2</v>
      </c>
      <c r="H446" s="590">
        <v>4</v>
      </c>
      <c r="I446" s="591">
        <v>4</v>
      </c>
      <c r="J446" s="590">
        <v>2</v>
      </c>
      <c r="K446" s="591">
        <v>2</v>
      </c>
      <c r="L446" s="590">
        <v>0</v>
      </c>
      <c r="M446" s="591"/>
      <c r="N446" s="1034">
        <v>1</v>
      </c>
      <c r="O446" s="1035">
        <v>1</v>
      </c>
      <c r="P446" s="1034">
        <v>2</v>
      </c>
      <c r="Q446" s="1035">
        <v>2</v>
      </c>
      <c r="R446" s="1034">
        <v>0</v>
      </c>
      <c r="S446" s="1035">
        <v>0</v>
      </c>
      <c r="T446" s="1034">
        <v>5</v>
      </c>
      <c r="U446" s="1035">
        <v>5</v>
      </c>
    </row>
    <row r="447" spans="2:21" ht="12.75">
      <c r="B447" s="597" t="s">
        <v>119</v>
      </c>
      <c r="C447" s="608" t="s">
        <v>1079</v>
      </c>
      <c r="D447" s="579">
        <v>1</v>
      </c>
      <c r="E447" s="580">
        <v>1</v>
      </c>
      <c r="F447" s="579"/>
      <c r="G447" s="580"/>
      <c r="H447" s="579"/>
      <c r="I447" s="580"/>
      <c r="J447" s="579">
        <v>1</v>
      </c>
      <c r="K447" s="580">
        <v>1</v>
      </c>
      <c r="L447" s="579">
        <v>2</v>
      </c>
      <c r="M447" s="580">
        <v>2</v>
      </c>
      <c r="N447" s="1033"/>
      <c r="O447" s="1031"/>
      <c r="P447" s="1033">
        <v>2</v>
      </c>
      <c r="Q447" s="1031">
        <v>2</v>
      </c>
      <c r="R447" s="1033">
        <v>3</v>
      </c>
      <c r="S447" s="1031">
        <v>3</v>
      </c>
      <c r="T447" s="1033">
        <v>3</v>
      </c>
      <c r="U447" s="1031">
        <v>3</v>
      </c>
    </row>
    <row r="451" ht="13.5" thickBot="1"/>
    <row r="452" spans="2:21" ht="24.75" customHeight="1" thickBot="1">
      <c r="B452" s="1268" t="s">
        <v>359</v>
      </c>
      <c r="C452" s="1285" t="s">
        <v>360</v>
      </c>
      <c r="D452" s="1288" t="s">
        <v>1131</v>
      </c>
      <c r="E452" s="1289"/>
      <c r="F452" s="1289"/>
      <c r="G452" s="1289"/>
      <c r="H452" s="1289"/>
      <c r="I452" s="1289"/>
      <c r="J452" s="1289"/>
      <c r="K452" s="1289"/>
      <c r="L452" s="1289"/>
      <c r="M452" s="1289"/>
      <c r="N452" s="1289"/>
      <c r="O452" s="1289"/>
      <c r="P452" s="1289"/>
      <c r="Q452" s="1289"/>
      <c r="R452" s="1290"/>
      <c r="S452" s="1290"/>
      <c r="T452" s="1290"/>
      <c r="U452" s="1291"/>
    </row>
    <row r="453" spans="2:40" ht="13.5" thickBot="1">
      <c r="B453" s="1283"/>
      <c r="C453" s="1286"/>
      <c r="D453" s="1277" t="s">
        <v>843</v>
      </c>
      <c r="E453" s="1278"/>
      <c r="F453" s="1277" t="s">
        <v>1125</v>
      </c>
      <c r="G453" s="1278"/>
      <c r="H453" s="1277" t="s">
        <v>1132</v>
      </c>
      <c r="I453" s="1278"/>
      <c r="J453" s="1277" t="s">
        <v>1147</v>
      </c>
      <c r="K453" s="1278"/>
      <c r="L453" s="1277" t="s">
        <v>1151</v>
      </c>
      <c r="M453" s="1278"/>
      <c r="N453" s="1277" t="s">
        <v>1157</v>
      </c>
      <c r="O453" s="1278"/>
      <c r="P453" s="1275" t="s">
        <v>1168</v>
      </c>
      <c r="Q453" s="1276"/>
      <c r="R453" s="1275" t="s">
        <v>1182</v>
      </c>
      <c r="S453" s="1276"/>
      <c r="T453" s="1275" t="s">
        <v>1188</v>
      </c>
      <c r="U453" s="1276"/>
      <c r="W453" s="1277" t="s">
        <v>843</v>
      </c>
      <c r="X453" s="1278"/>
      <c r="Y453" s="1277" t="s">
        <v>1125</v>
      </c>
      <c r="Z453" s="1278"/>
      <c r="AA453" s="1277" t="s">
        <v>1132</v>
      </c>
      <c r="AB453" s="1278"/>
      <c r="AC453" s="1277" t="s">
        <v>1147</v>
      </c>
      <c r="AD453" s="1278"/>
      <c r="AE453" s="1277" t="s">
        <v>1151</v>
      </c>
      <c r="AF453" s="1278"/>
      <c r="AG453" s="1277" t="s">
        <v>1157</v>
      </c>
      <c r="AH453" s="1278"/>
      <c r="AI453" s="1275" t="s">
        <v>1168</v>
      </c>
      <c r="AJ453" s="1276"/>
      <c r="AK453" s="1275" t="s">
        <v>1182</v>
      </c>
      <c r="AL453" s="1276"/>
      <c r="AM453" s="1275" t="s">
        <v>1188</v>
      </c>
      <c r="AN453" s="1276"/>
    </row>
    <row r="454" spans="2:23" ht="13.5" thickBot="1">
      <c r="B454" s="1284"/>
      <c r="C454" s="1287"/>
      <c r="D454" s="530" t="s">
        <v>221</v>
      </c>
      <c r="E454" s="531" t="s">
        <v>222</v>
      </c>
      <c r="F454" s="530" t="s">
        <v>221</v>
      </c>
      <c r="G454" s="531" t="s">
        <v>222</v>
      </c>
      <c r="H454" s="530" t="s">
        <v>221</v>
      </c>
      <c r="I454" s="531" t="s">
        <v>222</v>
      </c>
      <c r="J454" s="530" t="s">
        <v>221</v>
      </c>
      <c r="K454" s="531" t="s">
        <v>222</v>
      </c>
      <c r="L454" s="530" t="s">
        <v>221</v>
      </c>
      <c r="M454" s="531" t="s">
        <v>222</v>
      </c>
      <c r="N454" s="530" t="s">
        <v>221</v>
      </c>
      <c r="O454" s="531" t="s">
        <v>222</v>
      </c>
      <c r="P454" s="530" t="s">
        <v>221</v>
      </c>
      <c r="Q454" s="531" t="s">
        <v>222</v>
      </c>
      <c r="R454" s="530" t="s">
        <v>221</v>
      </c>
      <c r="S454" s="531" t="s">
        <v>222</v>
      </c>
      <c r="T454" s="1132" t="s">
        <v>221</v>
      </c>
      <c r="U454" s="1133" t="s">
        <v>222</v>
      </c>
      <c r="W454" s="1205" t="s">
        <v>1199</v>
      </c>
    </row>
    <row r="455" spans="2:21" ht="23.25" thickBot="1">
      <c r="B455" s="569" t="s">
        <v>910</v>
      </c>
      <c r="C455" s="636" t="s">
        <v>1080</v>
      </c>
      <c r="D455" s="594">
        <v>1848</v>
      </c>
      <c r="E455" s="595">
        <v>1808</v>
      </c>
      <c r="F455" s="594">
        <v>1735</v>
      </c>
      <c r="G455" s="595">
        <v>1700</v>
      </c>
      <c r="H455" s="594">
        <v>1473</v>
      </c>
      <c r="I455" s="595">
        <v>1446</v>
      </c>
      <c r="J455" s="594">
        <v>1174</v>
      </c>
      <c r="K455" s="595">
        <v>1142</v>
      </c>
      <c r="L455" s="594">
        <f>SUM(L456:L475)</f>
        <v>1348</v>
      </c>
      <c r="M455" s="595">
        <f>SUM(M456:M475)</f>
        <v>1308</v>
      </c>
      <c r="N455" s="1026">
        <f>SUM(N456:N475)</f>
        <v>1596</v>
      </c>
      <c r="O455" s="1027">
        <f>SUM(O456:O475)</f>
        <v>1551</v>
      </c>
      <c r="P455" s="1026">
        <v>1945</v>
      </c>
      <c r="Q455" s="1027">
        <v>1930</v>
      </c>
      <c r="R455" s="1026">
        <v>1792</v>
      </c>
      <c r="S455" s="1027">
        <v>1759</v>
      </c>
      <c r="T455" s="1026">
        <v>2017</v>
      </c>
      <c r="U455" s="1027">
        <v>1982</v>
      </c>
    </row>
    <row r="456" spans="2:21" ht="12.75">
      <c r="B456" s="587" t="s">
        <v>841</v>
      </c>
      <c r="C456" s="362" t="s">
        <v>1081</v>
      </c>
      <c r="D456" s="559">
        <v>140</v>
      </c>
      <c r="E456" s="560">
        <v>139</v>
      </c>
      <c r="F456" s="559">
        <v>159</v>
      </c>
      <c r="G456" s="560">
        <v>156</v>
      </c>
      <c r="H456" s="559">
        <v>156</v>
      </c>
      <c r="I456" s="560">
        <v>156</v>
      </c>
      <c r="J456" s="559">
        <v>130</v>
      </c>
      <c r="K456" s="560">
        <v>127</v>
      </c>
      <c r="L456" s="559">
        <v>151</v>
      </c>
      <c r="M456" s="560">
        <v>149</v>
      </c>
      <c r="N456" s="1030">
        <v>154</v>
      </c>
      <c r="O456" s="1032">
        <v>153</v>
      </c>
      <c r="P456" s="1030">
        <v>188</v>
      </c>
      <c r="Q456" s="1032">
        <v>186</v>
      </c>
      <c r="R456" s="1030">
        <v>161</v>
      </c>
      <c r="S456" s="1032">
        <v>161</v>
      </c>
      <c r="T456" s="1030">
        <v>215</v>
      </c>
      <c r="U456" s="1032">
        <v>213</v>
      </c>
    </row>
    <row r="457" spans="2:21" ht="12.75">
      <c r="B457" s="587" t="s">
        <v>842</v>
      </c>
      <c r="C457" s="362" t="s">
        <v>1082</v>
      </c>
      <c r="D457" s="559">
        <v>150</v>
      </c>
      <c r="E457" s="560">
        <v>148</v>
      </c>
      <c r="F457" s="559">
        <v>157</v>
      </c>
      <c r="G457" s="560">
        <v>157</v>
      </c>
      <c r="H457" s="559">
        <v>136</v>
      </c>
      <c r="I457" s="560">
        <v>135</v>
      </c>
      <c r="J457" s="559">
        <v>138</v>
      </c>
      <c r="K457" s="560">
        <v>135</v>
      </c>
      <c r="L457" s="559">
        <v>134</v>
      </c>
      <c r="M457" s="560">
        <v>134</v>
      </c>
      <c r="N457" s="1030">
        <v>109</v>
      </c>
      <c r="O457" s="1032">
        <v>110</v>
      </c>
      <c r="P457" s="1030">
        <v>110</v>
      </c>
      <c r="Q457" s="1032">
        <v>110</v>
      </c>
      <c r="R457" s="1030">
        <v>112</v>
      </c>
      <c r="S457" s="1032">
        <v>110</v>
      </c>
      <c r="T457" s="1030">
        <v>83</v>
      </c>
      <c r="U457" s="1032">
        <v>80</v>
      </c>
    </row>
    <row r="458" spans="2:21" ht="22.5">
      <c r="B458" s="596" t="s">
        <v>1178</v>
      </c>
      <c r="C458" s="588" t="s">
        <v>1186</v>
      </c>
      <c r="D458" s="559"/>
      <c r="E458" s="560"/>
      <c r="F458" s="559"/>
      <c r="G458" s="560"/>
      <c r="H458" s="559"/>
      <c r="I458" s="560"/>
      <c r="J458" s="559"/>
      <c r="K458" s="560"/>
      <c r="L458" s="559"/>
      <c r="M458" s="560"/>
      <c r="N458" s="1030"/>
      <c r="O458" s="1032"/>
      <c r="P458" s="1030">
        <v>9</v>
      </c>
      <c r="Q458" s="1032">
        <v>9</v>
      </c>
      <c r="R458" s="1030">
        <v>11</v>
      </c>
      <c r="S458" s="1032">
        <v>11</v>
      </c>
      <c r="T458" s="1030">
        <v>10</v>
      </c>
      <c r="U458" s="1032">
        <v>10</v>
      </c>
    </row>
    <row r="459" spans="2:21" ht="33.75">
      <c r="B459" s="596" t="s">
        <v>1185</v>
      </c>
      <c r="C459" s="588" t="s">
        <v>1187</v>
      </c>
      <c r="D459" s="559"/>
      <c r="E459" s="560"/>
      <c r="F459" s="559"/>
      <c r="G459" s="560"/>
      <c r="H459" s="559"/>
      <c r="I459" s="560"/>
      <c r="J459" s="559"/>
      <c r="K459" s="560"/>
      <c r="L459" s="559"/>
      <c r="M459" s="560"/>
      <c r="N459" s="1030"/>
      <c r="O459" s="1032"/>
      <c r="P459" s="1030"/>
      <c r="Q459" s="1032"/>
      <c r="R459" s="1030">
        <v>13</v>
      </c>
      <c r="S459" s="1032">
        <v>13</v>
      </c>
      <c r="T459" s="1030">
        <v>20</v>
      </c>
      <c r="U459" s="1032">
        <v>20</v>
      </c>
    </row>
    <row r="460" spans="2:21" ht="12.75">
      <c r="B460" s="587" t="s">
        <v>0</v>
      </c>
      <c r="C460" s="362" t="s">
        <v>1083</v>
      </c>
      <c r="D460" s="559">
        <v>45</v>
      </c>
      <c r="E460" s="560">
        <v>39</v>
      </c>
      <c r="F460" s="559">
        <v>51</v>
      </c>
      <c r="G460" s="560">
        <v>48</v>
      </c>
      <c r="H460" s="559">
        <v>29</v>
      </c>
      <c r="I460" s="560">
        <v>29</v>
      </c>
      <c r="J460" s="559">
        <v>55</v>
      </c>
      <c r="K460" s="560">
        <v>48</v>
      </c>
      <c r="L460" s="559">
        <v>54</v>
      </c>
      <c r="M460" s="560">
        <v>44</v>
      </c>
      <c r="N460" s="1030">
        <v>39</v>
      </c>
      <c r="O460" s="1032">
        <v>35</v>
      </c>
      <c r="P460" s="1030">
        <v>48</v>
      </c>
      <c r="Q460" s="1032">
        <v>45</v>
      </c>
      <c r="R460" s="1030">
        <v>31</v>
      </c>
      <c r="S460" s="1032">
        <v>30</v>
      </c>
      <c r="T460" s="1030">
        <v>42</v>
      </c>
      <c r="U460" s="1032">
        <v>37</v>
      </c>
    </row>
    <row r="461" spans="2:21" ht="22.5">
      <c r="B461" s="587" t="s">
        <v>1</v>
      </c>
      <c r="C461" s="362" t="s">
        <v>1084</v>
      </c>
      <c r="D461" s="559">
        <v>48</v>
      </c>
      <c r="E461" s="560">
        <v>36</v>
      </c>
      <c r="F461" s="559">
        <v>80</v>
      </c>
      <c r="G461" s="560">
        <v>64</v>
      </c>
      <c r="H461" s="559">
        <v>75</v>
      </c>
      <c r="I461" s="560">
        <v>65</v>
      </c>
      <c r="J461" s="559">
        <v>25</v>
      </c>
      <c r="K461" s="560">
        <v>22</v>
      </c>
      <c r="L461" s="559">
        <v>22</v>
      </c>
      <c r="M461" s="560">
        <v>14</v>
      </c>
      <c r="N461" s="1030">
        <v>38</v>
      </c>
      <c r="O461" s="1032">
        <v>26</v>
      </c>
      <c r="P461" s="1030">
        <v>27</v>
      </c>
      <c r="Q461" s="1032">
        <v>22</v>
      </c>
      <c r="R461" s="1030">
        <v>46</v>
      </c>
      <c r="S461" s="1032">
        <v>38</v>
      </c>
      <c r="T461" s="1030">
        <v>30</v>
      </c>
      <c r="U461" s="1032">
        <v>20</v>
      </c>
    </row>
    <row r="462" spans="2:21" ht="22.5">
      <c r="B462" s="587" t="s">
        <v>2</v>
      </c>
      <c r="C462" s="362" t="s">
        <v>1085</v>
      </c>
      <c r="D462" s="559">
        <v>2</v>
      </c>
      <c r="E462" s="560">
        <v>2</v>
      </c>
      <c r="F462" s="559">
        <v>2</v>
      </c>
      <c r="G462" s="560">
        <v>1</v>
      </c>
      <c r="H462" s="559">
        <v>2</v>
      </c>
      <c r="I462" s="560">
        <v>2</v>
      </c>
      <c r="J462" s="559">
        <v>2</v>
      </c>
      <c r="K462" s="560">
        <v>2</v>
      </c>
      <c r="L462" s="559">
        <v>3</v>
      </c>
      <c r="M462" s="560">
        <v>3</v>
      </c>
      <c r="N462" s="1030">
        <v>4</v>
      </c>
      <c r="O462" s="1032">
        <v>4</v>
      </c>
      <c r="P462" s="1030">
        <v>6</v>
      </c>
      <c r="Q462" s="1032">
        <v>6</v>
      </c>
      <c r="R462" s="1030">
        <v>1</v>
      </c>
      <c r="S462" s="1032">
        <v>1</v>
      </c>
      <c r="T462" s="1030">
        <v>1</v>
      </c>
      <c r="U462" s="1032">
        <v>1</v>
      </c>
    </row>
    <row r="463" spans="2:21" ht="12.75">
      <c r="B463" s="587" t="s">
        <v>3</v>
      </c>
      <c r="C463" s="362" t="s">
        <v>1086</v>
      </c>
      <c r="D463" s="559">
        <v>2</v>
      </c>
      <c r="E463" s="560">
        <v>1</v>
      </c>
      <c r="F463" s="559">
        <v>4</v>
      </c>
      <c r="G463" s="560">
        <v>3</v>
      </c>
      <c r="H463" s="559">
        <v>7</v>
      </c>
      <c r="I463" s="560">
        <v>2</v>
      </c>
      <c r="J463" s="559">
        <v>6</v>
      </c>
      <c r="K463" s="560">
        <v>4</v>
      </c>
      <c r="L463" s="559">
        <v>1</v>
      </c>
      <c r="M463" s="560"/>
      <c r="N463" s="1030">
        <v>4</v>
      </c>
      <c r="O463" s="1032">
        <v>1</v>
      </c>
      <c r="P463" s="1030">
        <v>4</v>
      </c>
      <c r="Q463" s="1032">
        <v>3</v>
      </c>
      <c r="R463" s="1030">
        <v>2</v>
      </c>
      <c r="S463" s="1032">
        <v>1</v>
      </c>
      <c r="T463" s="1030">
        <v>3</v>
      </c>
      <c r="U463" s="1032">
        <v>2</v>
      </c>
    </row>
    <row r="464" spans="2:21" ht="22.5">
      <c r="B464" s="587" t="s">
        <v>911</v>
      </c>
      <c r="C464" s="362" t="s">
        <v>1087</v>
      </c>
      <c r="D464" s="559">
        <v>4</v>
      </c>
      <c r="E464" s="560">
        <v>4</v>
      </c>
      <c r="F464" s="559">
        <v>2</v>
      </c>
      <c r="G464" s="560">
        <v>2</v>
      </c>
      <c r="H464" s="559">
        <v>5</v>
      </c>
      <c r="I464" s="560">
        <v>5</v>
      </c>
      <c r="J464" s="559">
        <v>4</v>
      </c>
      <c r="K464" s="560">
        <v>4</v>
      </c>
      <c r="L464" s="559">
        <v>1</v>
      </c>
      <c r="M464" s="560"/>
      <c r="N464" s="1030">
        <v>1</v>
      </c>
      <c r="O464" s="1032">
        <v>1</v>
      </c>
      <c r="P464" s="1030">
        <v>4</v>
      </c>
      <c r="Q464" s="1032">
        <v>5</v>
      </c>
      <c r="R464" s="1030">
        <v>2</v>
      </c>
      <c r="S464" s="1032">
        <v>2</v>
      </c>
      <c r="T464" s="1030">
        <v>2</v>
      </c>
      <c r="U464" s="1032">
        <v>2</v>
      </c>
    </row>
    <row r="465" spans="2:21" ht="12.75">
      <c r="B465" s="587" t="s">
        <v>5</v>
      </c>
      <c r="C465" s="362" t="s">
        <v>1088</v>
      </c>
      <c r="D465" s="559">
        <v>4</v>
      </c>
      <c r="E465" s="560">
        <v>2</v>
      </c>
      <c r="F465" s="559">
        <v>5</v>
      </c>
      <c r="G465" s="560">
        <v>5</v>
      </c>
      <c r="H465" s="559">
        <v>6</v>
      </c>
      <c r="I465" s="560">
        <v>5</v>
      </c>
      <c r="J465" s="559">
        <v>3</v>
      </c>
      <c r="K465" s="560">
        <v>2</v>
      </c>
      <c r="L465" s="559"/>
      <c r="M465" s="560"/>
      <c r="N465" s="1030">
        <v>5</v>
      </c>
      <c r="O465" s="1032">
        <v>5</v>
      </c>
      <c r="P465" s="1030">
        <v>3</v>
      </c>
      <c r="Q465" s="1032">
        <v>3</v>
      </c>
      <c r="R465" s="1030">
        <v>2</v>
      </c>
      <c r="S465" s="1032">
        <v>2</v>
      </c>
      <c r="T465" s="1030">
        <v>0</v>
      </c>
      <c r="U465" s="1032">
        <v>0</v>
      </c>
    </row>
    <row r="466" spans="2:21" ht="12.75">
      <c r="B466" s="587" t="s">
        <v>6</v>
      </c>
      <c r="C466" s="362" t="s">
        <v>1089</v>
      </c>
      <c r="D466" s="559">
        <v>91</v>
      </c>
      <c r="E466" s="560">
        <v>90</v>
      </c>
      <c r="F466" s="559">
        <v>96</v>
      </c>
      <c r="G466" s="560">
        <v>96</v>
      </c>
      <c r="H466" s="559">
        <v>86</v>
      </c>
      <c r="I466" s="560">
        <v>82</v>
      </c>
      <c r="J466" s="559">
        <v>91</v>
      </c>
      <c r="K466" s="560">
        <v>89</v>
      </c>
      <c r="L466" s="559">
        <v>97</v>
      </c>
      <c r="M466" s="560">
        <v>97</v>
      </c>
      <c r="N466" s="1030">
        <v>62</v>
      </c>
      <c r="O466" s="1032">
        <v>63</v>
      </c>
      <c r="P466" s="1030">
        <v>77</v>
      </c>
      <c r="Q466" s="1032">
        <v>75</v>
      </c>
      <c r="R466" s="1030">
        <v>91</v>
      </c>
      <c r="S466" s="1032">
        <v>86</v>
      </c>
      <c r="T466" s="1030">
        <v>69</v>
      </c>
      <c r="U466" s="1032">
        <v>70</v>
      </c>
    </row>
    <row r="467" spans="2:21" ht="12.75">
      <c r="B467" s="587" t="s">
        <v>1134</v>
      </c>
      <c r="C467" s="362" t="s">
        <v>614</v>
      </c>
      <c r="D467" s="559"/>
      <c r="E467" s="560"/>
      <c r="F467" s="559"/>
      <c r="G467" s="560"/>
      <c r="H467" s="559">
        <v>27</v>
      </c>
      <c r="I467" s="560">
        <v>24</v>
      </c>
      <c r="J467" s="559">
        <v>28</v>
      </c>
      <c r="K467" s="560">
        <v>27</v>
      </c>
      <c r="L467" s="559">
        <v>53</v>
      </c>
      <c r="M467" s="560">
        <v>53</v>
      </c>
      <c r="N467" s="1030">
        <v>61</v>
      </c>
      <c r="O467" s="1032">
        <v>60</v>
      </c>
      <c r="P467" s="1030">
        <v>57</v>
      </c>
      <c r="Q467" s="1032">
        <v>57</v>
      </c>
      <c r="R467" s="1030">
        <v>65</v>
      </c>
      <c r="S467" s="1032">
        <v>64</v>
      </c>
      <c r="T467" s="1030">
        <v>70</v>
      </c>
      <c r="U467" s="1032">
        <v>66</v>
      </c>
    </row>
    <row r="468" spans="2:21" ht="12.75">
      <c r="B468" s="596" t="s">
        <v>7</v>
      </c>
      <c r="C468" s="362" t="s">
        <v>1090</v>
      </c>
      <c r="D468" s="559">
        <v>11</v>
      </c>
      <c r="E468" s="560">
        <v>11</v>
      </c>
      <c r="F468" s="559">
        <v>1</v>
      </c>
      <c r="G468" s="560">
        <v>2</v>
      </c>
      <c r="H468" s="559">
        <v>4</v>
      </c>
      <c r="I468" s="560">
        <v>4</v>
      </c>
      <c r="J468" s="559">
        <v>10</v>
      </c>
      <c r="K468" s="560">
        <v>11</v>
      </c>
      <c r="L468" s="559">
        <v>7</v>
      </c>
      <c r="M468" s="560">
        <v>6</v>
      </c>
      <c r="N468" s="1030">
        <v>4</v>
      </c>
      <c r="O468" s="1032">
        <v>5</v>
      </c>
      <c r="P468" s="1030">
        <v>8</v>
      </c>
      <c r="Q468" s="1032">
        <v>8</v>
      </c>
      <c r="R468" s="1030">
        <v>23</v>
      </c>
      <c r="S468" s="1032">
        <v>24</v>
      </c>
      <c r="T468" s="1030">
        <v>4</v>
      </c>
      <c r="U468" s="1032">
        <v>4</v>
      </c>
    </row>
    <row r="469" spans="2:21" ht="12.75">
      <c r="B469" s="587" t="s">
        <v>8</v>
      </c>
      <c r="C469" s="362" t="s">
        <v>1091</v>
      </c>
      <c r="D469" s="559">
        <v>13</v>
      </c>
      <c r="E469" s="560">
        <v>6</v>
      </c>
      <c r="F469" s="559">
        <v>15</v>
      </c>
      <c r="G469" s="560">
        <v>12</v>
      </c>
      <c r="H469" s="559">
        <v>7</v>
      </c>
      <c r="I469" s="560">
        <v>5</v>
      </c>
      <c r="J469" s="559">
        <v>12</v>
      </c>
      <c r="K469" s="560">
        <v>11</v>
      </c>
      <c r="L469" s="559">
        <v>18</v>
      </c>
      <c r="M469" s="560">
        <v>15</v>
      </c>
      <c r="N469" s="1030">
        <v>19</v>
      </c>
      <c r="O469" s="1032">
        <v>16</v>
      </c>
      <c r="P469" s="1030">
        <v>14</v>
      </c>
      <c r="Q469" s="1032">
        <v>14</v>
      </c>
      <c r="R469" s="1030">
        <v>31</v>
      </c>
      <c r="S469" s="1032">
        <v>25</v>
      </c>
      <c r="T469" s="1030">
        <v>20</v>
      </c>
      <c r="U469" s="1032">
        <v>20</v>
      </c>
    </row>
    <row r="470" spans="2:21" ht="22.5">
      <c r="B470" s="587" t="s">
        <v>9</v>
      </c>
      <c r="C470" s="362" t="s">
        <v>1092</v>
      </c>
      <c r="D470" s="559">
        <v>176</v>
      </c>
      <c r="E470" s="560">
        <v>176</v>
      </c>
      <c r="F470" s="559">
        <v>140</v>
      </c>
      <c r="G470" s="560">
        <v>144</v>
      </c>
      <c r="H470" s="559">
        <v>68</v>
      </c>
      <c r="I470" s="560">
        <v>68</v>
      </c>
      <c r="J470" s="559">
        <v>156</v>
      </c>
      <c r="K470" s="560">
        <v>155</v>
      </c>
      <c r="L470" s="559">
        <v>365</v>
      </c>
      <c r="M470" s="560">
        <v>361</v>
      </c>
      <c r="N470" s="1030">
        <v>619</v>
      </c>
      <c r="O470" s="1032">
        <v>612</v>
      </c>
      <c r="P470" s="1030">
        <v>946</v>
      </c>
      <c r="Q470" s="1032">
        <v>947</v>
      </c>
      <c r="R470" s="1030">
        <v>698</v>
      </c>
      <c r="S470" s="1032">
        <v>694</v>
      </c>
      <c r="T470" s="1030">
        <v>957</v>
      </c>
      <c r="U470" s="1032">
        <v>959</v>
      </c>
    </row>
    <row r="471" spans="2:21" ht="12.75">
      <c r="B471" s="587" t="s">
        <v>10</v>
      </c>
      <c r="C471" s="362" t="s">
        <v>1093</v>
      </c>
      <c r="D471" s="559">
        <v>7</v>
      </c>
      <c r="E471" s="560">
        <v>7</v>
      </c>
      <c r="F471" s="559">
        <v>3</v>
      </c>
      <c r="G471" s="560">
        <v>3</v>
      </c>
      <c r="H471" s="559">
        <v>18</v>
      </c>
      <c r="I471" s="560">
        <v>23</v>
      </c>
      <c r="J471" s="559">
        <v>5</v>
      </c>
      <c r="K471" s="560">
        <v>5</v>
      </c>
      <c r="L471" s="559">
        <v>5</v>
      </c>
      <c r="M471" s="560">
        <v>5</v>
      </c>
      <c r="N471" s="1030">
        <v>11</v>
      </c>
      <c r="O471" s="1032">
        <v>11</v>
      </c>
      <c r="P471" s="1030">
        <v>5</v>
      </c>
      <c r="Q471" s="1032">
        <v>5</v>
      </c>
      <c r="R471" s="1030">
        <v>1</v>
      </c>
      <c r="S471" s="1032">
        <v>1</v>
      </c>
      <c r="T471" s="1030">
        <v>3</v>
      </c>
      <c r="U471" s="1032">
        <v>3</v>
      </c>
    </row>
    <row r="472" spans="2:21" ht="12.75">
      <c r="B472" s="587" t="s">
        <v>11</v>
      </c>
      <c r="C472" s="362" t="s">
        <v>1094</v>
      </c>
      <c r="D472" s="559">
        <v>118</v>
      </c>
      <c r="E472" s="560">
        <v>118</v>
      </c>
      <c r="F472" s="559">
        <v>14</v>
      </c>
      <c r="G472" s="560">
        <v>14</v>
      </c>
      <c r="H472" s="559">
        <v>31</v>
      </c>
      <c r="I472" s="560">
        <v>31</v>
      </c>
      <c r="J472" s="559">
        <v>17</v>
      </c>
      <c r="K472" s="560">
        <v>17</v>
      </c>
      <c r="L472" s="559">
        <v>18</v>
      </c>
      <c r="M472" s="560">
        <v>18</v>
      </c>
      <c r="N472" s="1030">
        <v>37</v>
      </c>
      <c r="O472" s="1032">
        <v>37</v>
      </c>
      <c r="P472" s="1030">
        <v>25</v>
      </c>
      <c r="Q472" s="1032">
        <v>25</v>
      </c>
      <c r="R472" s="1030">
        <v>28</v>
      </c>
      <c r="S472" s="1032">
        <v>28</v>
      </c>
      <c r="T472" s="1030">
        <v>20</v>
      </c>
      <c r="U472" s="1032">
        <v>20</v>
      </c>
    </row>
    <row r="473" spans="2:21" ht="22.5">
      <c r="B473" s="587" t="s">
        <v>13</v>
      </c>
      <c r="C473" s="362" t="s">
        <v>1095</v>
      </c>
      <c r="D473" s="559">
        <v>8</v>
      </c>
      <c r="E473" s="560">
        <v>8</v>
      </c>
      <c r="F473" s="559">
        <v>7</v>
      </c>
      <c r="G473" s="560">
        <v>7</v>
      </c>
      <c r="H473" s="559">
        <v>5</v>
      </c>
      <c r="I473" s="560">
        <v>5</v>
      </c>
      <c r="J473" s="559">
        <v>14</v>
      </c>
      <c r="K473" s="560">
        <v>14</v>
      </c>
      <c r="L473" s="559">
        <v>12</v>
      </c>
      <c r="M473" s="560">
        <v>12</v>
      </c>
      <c r="N473" s="1030">
        <v>11</v>
      </c>
      <c r="O473" s="1032">
        <v>11</v>
      </c>
      <c r="P473" s="1030">
        <v>5</v>
      </c>
      <c r="Q473" s="1032">
        <v>5</v>
      </c>
      <c r="R473" s="1030">
        <v>6</v>
      </c>
      <c r="S473" s="1032">
        <v>6</v>
      </c>
      <c r="T473" s="1030">
        <v>5</v>
      </c>
      <c r="U473" s="1032">
        <v>5</v>
      </c>
    </row>
    <row r="474" spans="2:21" ht="22.5">
      <c r="B474" s="584" t="s">
        <v>14</v>
      </c>
      <c r="C474" s="585" t="s">
        <v>1096</v>
      </c>
      <c r="D474" s="579">
        <v>999</v>
      </c>
      <c r="E474" s="580">
        <v>999</v>
      </c>
      <c r="F474" s="579">
        <v>974</v>
      </c>
      <c r="G474" s="580">
        <v>972</v>
      </c>
      <c r="H474" s="579">
        <v>800</v>
      </c>
      <c r="I474" s="580">
        <v>801</v>
      </c>
      <c r="J474" s="579">
        <v>461</v>
      </c>
      <c r="K474" s="580">
        <v>462</v>
      </c>
      <c r="L474" s="579">
        <v>394</v>
      </c>
      <c r="M474" s="580">
        <v>394</v>
      </c>
      <c r="N474" s="1033">
        <v>399</v>
      </c>
      <c r="O474" s="1031">
        <v>396</v>
      </c>
      <c r="P474" s="1033">
        <v>373</v>
      </c>
      <c r="Q474" s="1031">
        <v>372</v>
      </c>
      <c r="R474" s="1033">
        <v>461</v>
      </c>
      <c r="S474" s="1031">
        <v>461</v>
      </c>
      <c r="T474" s="1033">
        <v>444</v>
      </c>
      <c r="U474" s="1031">
        <v>446</v>
      </c>
    </row>
    <row r="475" spans="2:21" ht="13.5" thickBot="1">
      <c r="B475" s="584" t="s">
        <v>15</v>
      </c>
      <c r="C475" s="585" t="s">
        <v>1097</v>
      </c>
      <c r="D475" s="579">
        <v>30</v>
      </c>
      <c r="E475" s="580">
        <v>22</v>
      </c>
      <c r="F475" s="579">
        <v>25</v>
      </c>
      <c r="G475" s="580">
        <v>14</v>
      </c>
      <c r="H475" s="579">
        <v>11</v>
      </c>
      <c r="I475" s="580">
        <v>4</v>
      </c>
      <c r="J475" s="579">
        <v>17</v>
      </c>
      <c r="K475" s="580">
        <v>7</v>
      </c>
      <c r="L475" s="579">
        <v>13</v>
      </c>
      <c r="M475" s="580">
        <v>3</v>
      </c>
      <c r="N475" s="1033">
        <v>19</v>
      </c>
      <c r="O475" s="1031">
        <v>5</v>
      </c>
      <c r="P475" s="1033">
        <v>36</v>
      </c>
      <c r="Q475" s="1031">
        <v>33</v>
      </c>
      <c r="R475" s="1033">
        <v>7</v>
      </c>
      <c r="S475" s="1031">
        <v>1</v>
      </c>
      <c r="T475" s="1033">
        <v>19</v>
      </c>
      <c r="U475" s="1031">
        <v>4</v>
      </c>
    </row>
    <row r="476" spans="2:21" ht="23.25" thickBot="1">
      <c r="B476" s="637" t="s">
        <v>912</v>
      </c>
      <c r="C476" s="638" t="s">
        <v>1098</v>
      </c>
      <c r="D476" s="594">
        <v>2</v>
      </c>
      <c r="E476" s="595">
        <v>1</v>
      </c>
      <c r="F476" s="594"/>
      <c r="G476" s="595"/>
      <c r="H476" s="594">
        <v>3</v>
      </c>
      <c r="I476" s="595">
        <v>3</v>
      </c>
      <c r="J476" s="611">
        <v>12</v>
      </c>
      <c r="K476" s="595">
        <v>12</v>
      </c>
      <c r="L476" s="611">
        <f>SUM(L477:L480)</f>
        <v>9</v>
      </c>
      <c r="M476" s="595">
        <f>SUM(M477:M480)</f>
        <v>8</v>
      </c>
      <c r="N476" s="1044">
        <f>SUM(N477:N480)</f>
        <v>0</v>
      </c>
      <c r="O476" s="1027">
        <f>SUM(O477:O480)</f>
        <v>0</v>
      </c>
      <c r="P476" s="1044">
        <v>0</v>
      </c>
      <c r="Q476" s="1027">
        <v>0</v>
      </c>
      <c r="R476" s="1044">
        <v>1</v>
      </c>
      <c r="S476" s="1027">
        <v>1</v>
      </c>
      <c r="T476" s="1044">
        <v>7</v>
      </c>
      <c r="U476" s="1027">
        <v>6</v>
      </c>
    </row>
    <row r="477" spans="2:21" ht="12.75">
      <c r="B477" s="612" t="s">
        <v>29</v>
      </c>
      <c r="C477" s="613" t="s">
        <v>1099</v>
      </c>
      <c r="D477" s="559">
        <v>1</v>
      </c>
      <c r="E477" s="560">
        <v>0</v>
      </c>
      <c r="F477" s="559"/>
      <c r="G477" s="560"/>
      <c r="H477" s="559">
        <v>1</v>
      </c>
      <c r="I477" s="560">
        <v>1</v>
      </c>
      <c r="J477" s="614">
        <v>12</v>
      </c>
      <c r="K477" s="560">
        <v>12</v>
      </c>
      <c r="L477" s="614">
        <v>1</v>
      </c>
      <c r="M477" s="560">
        <v>1</v>
      </c>
      <c r="N477" s="1045"/>
      <c r="O477" s="1032"/>
      <c r="P477" s="1045"/>
      <c r="Q477" s="1032"/>
      <c r="R477" s="1045">
        <v>1</v>
      </c>
      <c r="S477" s="1032">
        <v>1</v>
      </c>
      <c r="T477" s="1045">
        <v>1</v>
      </c>
      <c r="U477" s="1032">
        <v>1</v>
      </c>
    </row>
    <row r="478" spans="2:21" ht="12.75">
      <c r="B478" s="612" t="s">
        <v>31</v>
      </c>
      <c r="C478" s="615" t="s">
        <v>1100</v>
      </c>
      <c r="D478" s="559"/>
      <c r="E478" s="560"/>
      <c r="F478" s="559"/>
      <c r="G478" s="560"/>
      <c r="H478" s="559"/>
      <c r="I478" s="560"/>
      <c r="J478" s="614"/>
      <c r="K478" s="560"/>
      <c r="L478" s="614">
        <v>4</v>
      </c>
      <c r="M478" s="560">
        <v>4</v>
      </c>
      <c r="N478" s="1045"/>
      <c r="O478" s="1032"/>
      <c r="P478" s="1045"/>
      <c r="Q478" s="1032"/>
      <c r="R478" s="1045">
        <v>0</v>
      </c>
      <c r="S478" s="1032">
        <v>0</v>
      </c>
      <c r="T478" s="1045">
        <v>0</v>
      </c>
      <c r="U478" s="1032">
        <v>0</v>
      </c>
    </row>
    <row r="479" spans="2:21" ht="22.5">
      <c r="B479" s="586" t="s">
        <v>33</v>
      </c>
      <c r="C479" s="639" t="s">
        <v>1101</v>
      </c>
      <c r="D479" s="579">
        <v>1</v>
      </c>
      <c r="E479" s="580">
        <v>1</v>
      </c>
      <c r="F479" s="579"/>
      <c r="G479" s="580"/>
      <c r="H479" s="579">
        <v>2</v>
      </c>
      <c r="I479" s="580">
        <v>2</v>
      </c>
      <c r="J479" s="617"/>
      <c r="K479" s="580"/>
      <c r="L479" s="617">
        <v>1</v>
      </c>
      <c r="M479" s="580">
        <v>0</v>
      </c>
      <c r="N479" s="1046"/>
      <c r="O479" s="1031"/>
      <c r="P479" s="1046"/>
      <c r="Q479" s="1031"/>
      <c r="R479" s="1046">
        <v>0</v>
      </c>
      <c r="S479" s="1031">
        <v>0</v>
      </c>
      <c r="T479" s="1046">
        <v>2</v>
      </c>
      <c r="U479" s="1031">
        <v>1</v>
      </c>
    </row>
    <row r="480" spans="2:21" ht="12.75">
      <c r="B480" s="586" t="s">
        <v>34</v>
      </c>
      <c r="C480" s="616" t="s">
        <v>1102</v>
      </c>
      <c r="D480" s="579"/>
      <c r="E480" s="580"/>
      <c r="F480" s="579"/>
      <c r="G480" s="580"/>
      <c r="H480" s="579"/>
      <c r="I480" s="580"/>
      <c r="J480" s="617"/>
      <c r="K480" s="580"/>
      <c r="L480" s="617">
        <v>3</v>
      </c>
      <c r="M480" s="580">
        <v>3</v>
      </c>
      <c r="N480" s="1046"/>
      <c r="O480" s="1031"/>
      <c r="P480" s="1033"/>
      <c r="Q480" s="1149"/>
      <c r="R480" s="1033">
        <v>0</v>
      </c>
      <c r="S480" s="1149">
        <v>0</v>
      </c>
      <c r="T480" s="1033">
        <v>0</v>
      </c>
      <c r="U480" s="1149">
        <v>0</v>
      </c>
    </row>
    <row r="481" spans="2:21" ht="13.5" thickBot="1">
      <c r="B481" s="1218" t="s">
        <v>35</v>
      </c>
      <c r="C481" s="1148" t="s">
        <v>1202</v>
      </c>
      <c r="D481" s="1206"/>
      <c r="E481" s="1207"/>
      <c r="F481" s="1206"/>
      <c r="G481" s="1207"/>
      <c r="H481" s="1206"/>
      <c r="I481" s="1207"/>
      <c r="J481" s="1213"/>
      <c r="K481" s="1207"/>
      <c r="L481" s="1213"/>
      <c r="M481" s="1207"/>
      <c r="N481" s="1214"/>
      <c r="O481" s="1209"/>
      <c r="P481" s="1215"/>
      <c r="Q481" s="1216"/>
      <c r="R481" s="1215"/>
      <c r="S481" s="1216"/>
      <c r="T481" s="1037">
        <v>4</v>
      </c>
      <c r="U481" s="1047">
        <v>4</v>
      </c>
    </row>
    <row r="482" spans="2:21" ht="23.25" thickBot="1">
      <c r="B482" s="640" t="s">
        <v>913</v>
      </c>
      <c r="C482" s="636" t="s">
        <v>1103</v>
      </c>
      <c r="D482" s="594">
        <v>6</v>
      </c>
      <c r="E482" s="595">
        <v>4</v>
      </c>
      <c r="F482" s="594">
        <v>3</v>
      </c>
      <c r="G482" s="595">
        <v>1</v>
      </c>
      <c r="H482" s="594">
        <v>7</v>
      </c>
      <c r="I482" s="595">
        <v>6</v>
      </c>
      <c r="J482" s="594">
        <v>2</v>
      </c>
      <c r="K482" s="595">
        <v>2</v>
      </c>
      <c r="L482" s="594">
        <v>4</v>
      </c>
      <c r="M482" s="595">
        <v>1</v>
      </c>
      <c r="N482" s="1026">
        <v>2</v>
      </c>
      <c r="O482" s="1027">
        <v>1</v>
      </c>
      <c r="P482" s="1026">
        <v>7</v>
      </c>
      <c r="Q482" s="1027">
        <v>3</v>
      </c>
      <c r="R482" s="1026">
        <v>4</v>
      </c>
      <c r="S482" s="1027">
        <v>2</v>
      </c>
      <c r="T482" s="1026">
        <v>3</v>
      </c>
      <c r="U482" s="1027">
        <v>3</v>
      </c>
    </row>
    <row r="483" spans="2:21" ht="22.5">
      <c r="B483" s="1117" t="s">
        <v>40</v>
      </c>
      <c r="C483" s="1085" t="s">
        <v>1104</v>
      </c>
      <c r="D483" s="1022"/>
      <c r="E483" s="1023"/>
      <c r="F483" s="1022"/>
      <c r="G483" s="1023"/>
      <c r="H483" s="1022"/>
      <c r="I483" s="1023"/>
      <c r="J483" s="1022"/>
      <c r="K483" s="1023"/>
      <c r="L483" s="606">
        <v>1</v>
      </c>
      <c r="M483" s="633">
        <v>1</v>
      </c>
      <c r="N483" s="1028"/>
      <c r="O483" s="1036"/>
      <c r="P483" s="1028">
        <v>1</v>
      </c>
      <c r="Q483" s="1036">
        <v>0</v>
      </c>
      <c r="R483" s="1028">
        <v>0</v>
      </c>
      <c r="S483" s="1036">
        <v>0</v>
      </c>
      <c r="T483" s="1028"/>
      <c r="U483" s="1036"/>
    </row>
    <row r="484" spans="2:21" ht="12.75">
      <c r="B484" s="566" t="s">
        <v>41</v>
      </c>
      <c r="C484" s="641" t="s">
        <v>1181</v>
      </c>
      <c r="D484" s="621"/>
      <c r="E484" s="622"/>
      <c r="F484" s="621"/>
      <c r="G484" s="622"/>
      <c r="H484" s="621"/>
      <c r="I484" s="622"/>
      <c r="J484" s="621"/>
      <c r="K484" s="622"/>
      <c r="L484" s="577"/>
      <c r="M484" s="578"/>
      <c r="N484" s="1041"/>
      <c r="O484" s="1029"/>
      <c r="P484" s="1041">
        <v>1</v>
      </c>
      <c r="Q484" s="1029">
        <v>1</v>
      </c>
      <c r="R484" s="1041">
        <v>0</v>
      </c>
      <c r="S484" s="1029">
        <v>0</v>
      </c>
      <c r="T484" s="1041">
        <v>0</v>
      </c>
      <c r="U484" s="1029">
        <v>0</v>
      </c>
    </row>
    <row r="485" spans="2:21" ht="23.25" thickBot="1">
      <c r="B485" s="597" t="s">
        <v>43</v>
      </c>
      <c r="C485" s="585" t="s">
        <v>1105</v>
      </c>
      <c r="D485" s="579">
        <v>6</v>
      </c>
      <c r="E485" s="580">
        <v>4</v>
      </c>
      <c r="F485" s="579">
        <v>3</v>
      </c>
      <c r="G485" s="580">
        <v>1</v>
      </c>
      <c r="H485" s="579">
        <v>7</v>
      </c>
      <c r="I485" s="580">
        <v>6</v>
      </c>
      <c r="J485" s="579">
        <v>2</v>
      </c>
      <c r="K485" s="580">
        <v>2</v>
      </c>
      <c r="L485" s="579">
        <v>3</v>
      </c>
      <c r="M485" s="580"/>
      <c r="N485" s="1033">
        <v>2</v>
      </c>
      <c r="O485" s="1031">
        <v>1</v>
      </c>
      <c r="P485" s="1033">
        <v>5</v>
      </c>
      <c r="Q485" s="1031">
        <v>2</v>
      </c>
      <c r="R485" s="1033">
        <v>4</v>
      </c>
      <c r="S485" s="1031">
        <v>2</v>
      </c>
      <c r="T485" s="1033">
        <v>3</v>
      </c>
      <c r="U485" s="1031">
        <v>3</v>
      </c>
    </row>
    <row r="486" spans="2:21" ht="23.25" thickBot="1">
      <c r="B486" s="642" t="s">
        <v>914</v>
      </c>
      <c r="C486" s="620" t="s">
        <v>1106</v>
      </c>
      <c r="D486" s="594">
        <v>2</v>
      </c>
      <c r="E486" s="595">
        <v>2</v>
      </c>
      <c r="F486" s="594"/>
      <c r="G486" s="595"/>
      <c r="H486" s="594"/>
      <c r="I486" s="595"/>
      <c r="J486" s="594">
        <v>1</v>
      </c>
      <c r="K486" s="595">
        <v>1</v>
      </c>
      <c r="L486" s="594">
        <v>2</v>
      </c>
      <c r="M486" s="595">
        <v>1</v>
      </c>
      <c r="N486" s="1026">
        <v>0</v>
      </c>
      <c r="O486" s="1027">
        <v>0</v>
      </c>
      <c r="P486" s="1026">
        <v>0</v>
      </c>
      <c r="Q486" s="1027">
        <v>0</v>
      </c>
      <c r="R486" s="1026">
        <v>0</v>
      </c>
      <c r="S486" s="1027">
        <v>0</v>
      </c>
      <c r="T486" s="1026"/>
      <c r="U486" s="1027"/>
    </row>
    <row r="487" spans="2:21" ht="23.25" thickBot="1">
      <c r="B487" s="643" t="s">
        <v>915</v>
      </c>
      <c r="C487" s="644" t="s">
        <v>1107</v>
      </c>
      <c r="D487" s="592">
        <v>2</v>
      </c>
      <c r="E487" s="593">
        <v>2</v>
      </c>
      <c r="F487" s="592"/>
      <c r="G487" s="593"/>
      <c r="H487" s="592"/>
      <c r="I487" s="593"/>
      <c r="J487" s="592">
        <v>1</v>
      </c>
      <c r="K487" s="593">
        <v>1</v>
      </c>
      <c r="L487" s="592">
        <v>2</v>
      </c>
      <c r="M487" s="593">
        <v>1</v>
      </c>
      <c r="N487" s="1048"/>
      <c r="O487" s="1049"/>
      <c r="P487" s="1048"/>
      <c r="Q487" s="1049"/>
      <c r="R487" s="1048">
        <v>0</v>
      </c>
      <c r="S487" s="1049">
        <v>0</v>
      </c>
      <c r="T487" s="1048"/>
      <c r="U487" s="1049"/>
    </row>
    <row r="488" spans="2:21" ht="13.5" thickBot="1">
      <c r="B488" s="1279" t="s">
        <v>1140</v>
      </c>
      <c r="C488" s="1280"/>
      <c r="D488" s="618">
        <v>78</v>
      </c>
      <c r="E488" s="619">
        <v>112</v>
      </c>
      <c r="F488" s="618">
        <v>66</v>
      </c>
      <c r="G488" s="619">
        <v>70</v>
      </c>
      <c r="H488" s="618">
        <v>60</v>
      </c>
      <c r="I488" s="619">
        <v>68</v>
      </c>
      <c r="J488" s="618">
        <v>71</v>
      </c>
      <c r="K488" s="619">
        <v>74</v>
      </c>
      <c r="L488" s="618">
        <v>42</v>
      </c>
      <c r="M488" s="619">
        <v>43</v>
      </c>
      <c r="N488" s="1037">
        <v>64</v>
      </c>
      <c r="O488" s="1038">
        <v>64</v>
      </c>
      <c r="P488" s="1037">
        <v>27</v>
      </c>
      <c r="Q488" s="1038">
        <v>27</v>
      </c>
      <c r="R488" s="1037">
        <v>48</v>
      </c>
      <c r="S488" s="1038">
        <v>48</v>
      </c>
      <c r="T488" s="1037">
        <v>43</v>
      </c>
      <c r="U488" s="1038">
        <v>43</v>
      </c>
    </row>
    <row r="489" spans="2:21" ht="13.5" thickBot="1">
      <c r="B489" s="1281" t="s">
        <v>233</v>
      </c>
      <c r="C489" s="1282"/>
      <c r="D489" s="625">
        <v>62708</v>
      </c>
      <c r="E489" s="624">
        <v>37694</v>
      </c>
      <c r="F489" s="574">
        <v>56851</v>
      </c>
      <c r="G489" s="574">
        <v>34735</v>
      </c>
      <c r="H489" s="645">
        <v>59233</v>
      </c>
      <c r="I489" s="623">
        <v>36177</v>
      </c>
      <c r="J489" s="623">
        <v>55824</v>
      </c>
      <c r="K489" s="623">
        <v>35428</v>
      </c>
      <c r="L489" s="623">
        <v>54246</v>
      </c>
      <c r="M489" s="623">
        <v>33720</v>
      </c>
      <c r="N489" s="1050">
        <v>51287</v>
      </c>
      <c r="O489" s="1050">
        <v>32761</v>
      </c>
      <c r="P489" s="1050">
        <v>55994</v>
      </c>
      <c r="Q489" s="1050">
        <v>37501</v>
      </c>
      <c r="R489" s="1083">
        <v>53082</v>
      </c>
      <c r="S489" s="1084">
        <v>37772</v>
      </c>
      <c r="T489" s="1083">
        <v>54250</v>
      </c>
      <c r="U489" s="1084">
        <v>39634</v>
      </c>
    </row>
  </sheetData>
  <sheetProtection/>
  <mergeCells count="151">
    <mergeCell ref="AI4:AJ4"/>
    <mergeCell ref="AK4:AL4"/>
    <mergeCell ref="AM4:AN4"/>
    <mergeCell ref="W4:X4"/>
    <mergeCell ref="Y4:Z4"/>
    <mergeCell ref="AA4:AB4"/>
    <mergeCell ref="AC4:AD4"/>
    <mergeCell ref="AE4:AF4"/>
    <mergeCell ref="AG4:AH4"/>
    <mergeCell ref="B3:B5"/>
    <mergeCell ref="C3:C5"/>
    <mergeCell ref="H4:I4"/>
    <mergeCell ref="B242:C242"/>
    <mergeCell ref="B243:C243"/>
    <mergeCell ref="D4:E4"/>
    <mergeCell ref="T4:U4"/>
    <mergeCell ref="D3:U3"/>
    <mergeCell ref="P4:Q4"/>
    <mergeCell ref="F4:G4"/>
    <mergeCell ref="R4:S4"/>
    <mergeCell ref="N4:O4"/>
    <mergeCell ref="L4:M4"/>
    <mergeCell ref="J4:K4"/>
    <mergeCell ref="B250:B252"/>
    <mergeCell ref="C250:C252"/>
    <mergeCell ref="D250:U250"/>
    <mergeCell ref="D251:E251"/>
    <mergeCell ref="F251:G251"/>
    <mergeCell ref="H251:I251"/>
    <mergeCell ref="J251:K251"/>
    <mergeCell ref="L251:M251"/>
    <mergeCell ref="N251:O251"/>
    <mergeCell ref="P251:Q251"/>
    <mergeCell ref="R251:S251"/>
    <mergeCell ref="T251:U251"/>
    <mergeCell ref="W251:X251"/>
    <mergeCell ref="Y251:Z251"/>
    <mergeCell ref="AA251:AB251"/>
    <mergeCell ref="AC251:AD251"/>
    <mergeCell ref="AE251:AF251"/>
    <mergeCell ref="AG251:AH251"/>
    <mergeCell ref="AI251:AJ251"/>
    <mergeCell ref="AK251:AL251"/>
    <mergeCell ref="AM251:AN251"/>
    <mergeCell ref="B287:B289"/>
    <mergeCell ref="C287:C289"/>
    <mergeCell ref="D287:U287"/>
    <mergeCell ref="D288:E288"/>
    <mergeCell ref="F288:G288"/>
    <mergeCell ref="H288:I288"/>
    <mergeCell ref="J288:K288"/>
    <mergeCell ref="L288:M288"/>
    <mergeCell ref="N288:O288"/>
    <mergeCell ref="P288:Q288"/>
    <mergeCell ref="R288:S288"/>
    <mergeCell ref="T288:U288"/>
    <mergeCell ref="W288:X288"/>
    <mergeCell ref="Y288:Z288"/>
    <mergeCell ref="AA288:AB288"/>
    <mergeCell ref="AC288:AD288"/>
    <mergeCell ref="AE288:AF288"/>
    <mergeCell ref="AG288:AH288"/>
    <mergeCell ref="AI288:AJ288"/>
    <mergeCell ref="AK288:AL288"/>
    <mergeCell ref="AM288:AN288"/>
    <mergeCell ref="B328:B330"/>
    <mergeCell ref="C328:C330"/>
    <mergeCell ref="D328:U328"/>
    <mergeCell ref="D329:E329"/>
    <mergeCell ref="F329:G329"/>
    <mergeCell ref="H329:I329"/>
    <mergeCell ref="J329:K329"/>
    <mergeCell ref="L329:M329"/>
    <mergeCell ref="N329:O329"/>
    <mergeCell ref="P329:Q329"/>
    <mergeCell ref="R329:S329"/>
    <mergeCell ref="T329:U329"/>
    <mergeCell ref="W329:X329"/>
    <mergeCell ref="Y329:Z329"/>
    <mergeCell ref="AA329:AB329"/>
    <mergeCell ref="AC329:AD329"/>
    <mergeCell ref="AE329:AF329"/>
    <mergeCell ref="AG329:AH329"/>
    <mergeCell ref="AI329:AJ329"/>
    <mergeCell ref="AK329:AL329"/>
    <mergeCell ref="AM329:AN329"/>
    <mergeCell ref="B372:B374"/>
    <mergeCell ref="C372:C374"/>
    <mergeCell ref="D372:U372"/>
    <mergeCell ref="D373:E373"/>
    <mergeCell ref="F373:G373"/>
    <mergeCell ref="H373:I373"/>
    <mergeCell ref="J373:K373"/>
    <mergeCell ref="L373:M373"/>
    <mergeCell ref="N373:O373"/>
    <mergeCell ref="P373:Q373"/>
    <mergeCell ref="R373:S373"/>
    <mergeCell ref="T373:U373"/>
    <mergeCell ref="W373:X373"/>
    <mergeCell ref="Y373:Z373"/>
    <mergeCell ref="AA373:AB373"/>
    <mergeCell ref="AC373:AD373"/>
    <mergeCell ref="AE373:AF373"/>
    <mergeCell ref="AG373:AH373"/>
    <mergeCell ref="AI373:AJ373"/>
    <mergeCell ref="AK373:AL373"/>
    <mergeCell ref="AM373:AN373"/>
    <mergeCell ref="B415:B417"/>
    <mergeCell ref="C415:C417"/>
    <mergeCell ref="D415:U415"/>
    <mergeCell ref="D416:E416"/>
    <mergeCell ref="F416:G416"/>
    <mergeCell ref="H416:I416"/>
    <mergeCell ref="J416:K416"/>
    <mergeCell ref="L416:M416"/>
    <mergeCell ref="N416:O416"/>
    <mergeCell ref="P416:Q416"/>
    <mergeCell ref="R416:S416"/>
    <mergeCell ref="T416:U416"/>
    <mergeCell ref="W416:X416"/>
    <mergeCell ref="Y416:Z416"/>
    <mergeCell ref="AA416:AB416"/>
    <mergeCell ref="AC416:AD416"/>
    <mergeCell ref="AE416:AF416"/>
    <mergeCell ref="AG416:AH416"/>
    <mergeCell ref="AI416:AJ416"/>
    <mergeCell ref="AK416:AL416"/>
    <mergeCell ref="AM416:AN416"/>
    <mergeCell ref="B488:C488"/>
    <mergeCell ref="B489:C489"/>
    <mergeCell ref="B452:B454"/>
    <mergeCell ref="C452:C454"/>
    <mergeCell ref="D452:U452"/>
    <mergeCell ref="D453:E453"/>
    <mergeCell ref="F453:G453"/>
    <mergeCell ref="H453:I453"/>
    <mergeCell ref="J453:K453"/>
    <mergeCell ref="L453:M453"/>
    <mergeCell ref="N453:O453"/>
    <mergeCell ref="P453:Q453"/>
    <mergeCell ref="R453:S453"/>
    <mergeCell ref="T453:U453"/>
    <mergeCell ref="W453:X453"/>
    <mergeCell ref="AK453:AL453"/>
    <mergeCell ref="AM453:AN453"/>
    <mergeCell ref="Y453:Z453"/>
    <mergeCell ref="AA453:AB453"/>
    <mergeCell ref="AC453:AD453"/>
    <mergeCell ref="AE453:AF453"/>
    <mergeCell ref="AG453:AH453"/>
    <mergeCell ref="AI453:AJ4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4"/>
  <sheetViews>
    <sheetView zoomScalePageLayoutView="0" workbookViewId="0" topLeftCell="A29">
      <selection activeCell="Q65" sqref="Q65"/>
    </sheetView>
  </sheetViews>
  <sheetFormatPr defaultColWidth="9.00390625" defaultRowHeight="12.75"/>
  <cols>
    <col min="1" max="1" width="18.25390625" style="39" customWidth="1"/>
    <col min="2" max="7" width="6.875" style="39" hidden="1" customWidth="1"/>
    <col min="8" max="13" width="6.00390625" style="39" hidden="1" customWidth="1"/>
    <col min="14" max="14" width="6.00390625" style="335" hidden="1" customWidth="1"/>
    <col min="15" max="15" width="6.00390625" style="39" hidden="1" customWidth="1"/>
    <col min="16" max="25" width="6.00390625" style="39" customWidth="1"/>
    <col min="26" max="26" width="7.125" style="39" customWidth="1"/>
    <col min="27" max="27" width="7.625" style="39" customWidth="1"/>
    <col min="28" max="16384" width="9.125" style="39" customWidth="1"/>
  </cols>
  <sheetData>
    <row r="1" spans="1:27" ht="12.75" hidden="1">
      <c r="A1" s="1292" t="s">
        <v>1191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1292"/>
      <c r="O1" s="1292"/>
      <c r="P1" s="1292"/>
      <c r="Q1" s="1292"/>
      <c r="R1" s="1292"/>
      <c r="S1" s="1292"/>
      <c r="T1" s="1292"/>
      <c r="U1" s="1292"/>
      <c r="V1" s="1292"/>
      <c r="W1" s="1292"/>
      <c r="X1" s="1292"/>
      <c r="Y1" s="1292"/>
      <c r="Z1" s="1292"/>
      <c r="AA1" s="1292"/>
    </row>
    <row r="2" spans="1:27" ht="13.5" hidden="1" thickBot="1">
      <c r="A2" s="1293"/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1293"/>
      <c r="V2" s="1293"/>
      <c r="W2" s="1293"/>
      <c r="X2" s="1293"/>
      <c r="Y2" s="1293"/>
      <c r="Z2" s="1293"/>
      <c r="AA2" s="1293"/>
    </row>
    <row r="3" spans="1:32" ht="26.25" customHeight="1" hidden="1" thickBot="1">
      <c r="A3" s="102" t="s">
        <v>63</v>
      </c>
      <c r="B3" s="40" t="s">
        <v>655</v>
      </c>
      <c r="C3" s="41" t="s">
        <v>656</v>
      </c>
      <c r="D3" s="42" t="s">
        <v>657</v>
      </c>
      <c r="E3" s="42" t="s">
        <v>658</v>
      </c>
      <c r="F3" s="40" t="s">
        <v>659</v>
      </c>
      <c r="G3" s="41" t="s">
        <v>660</v>
      </c>
      <c r="H3" s="41" t="s">
        <v>661</v>
      </c>
      <c r="I3" s="41" t="s">
        <v>662</v>
      </c>
      <c r="J3" s="554" t="s">
        <v>112</v>
      </c>
      <c r="K3" s="253" t="s">
        <v>120</v>
      </c>
      <c r="L3" s="41" t="s">
        <v>207</v>
      </c>
      <c r="M3" s="572" t="s">
        <v>687</v>
      </c>
      <c r="N3" s="572" t="s">
        <v>100</v>
      </c>
      <c r="O3" s="572" t="s">
        <v>16</v>
      </c>
      <c r="P3" s="572" t="s">
        <v>28</v>
      </c>
      <c r="Q3" s="572" t="s">
        <v>843</v>
      </c>
      <c r="R3" s="572" t="s">
        <v>1125</v>
      </c>
      <c r="S3" s="572" t="s">
        <v>1132</v>
      </c>
      <c r="T3" s="572" t="s">
        <v>1147</v>
      </c>
      <c r="U3" s="572" t="s">
        <v>1151</v>
      </c>
      <c r="V3" s="572" t="s">
        <v>1157</v>
      </c>
      <c r="W3" s="572" t="s">
        <v>1168</v>
      </c>
      <c r="X3" s="572" t="s">
        <v>1182</v>
      </c>
      <c r="Y3" s="572" t="s">
        <v>1188</v>
      </c>
      <c r="Z3" s="1185" t="s">
        <v>433</v>
      </c>
      <c r="AA3" s="1073" t="s">
        <v>1170</v>
      </c>
      <c r="AF3" s="1092"/>
    </row>
    <row r="4" spans="1:27" ht="13.5" hidden="1" thickBot="1">
      <c r="A4" s="43" t="s">
        <v>64</v>
      </c>
      <c r="B4" s="45">
        <v>19527</v>
      </c>
      <c r="C4" s="46">
        <v>19162</v>
      </c>
      <c r="D4" s="47">
        <v>21426</v>
      </c>
      <c r="E4" s="47">
        <v>24657</v>
      </c>
      <c r="F4" s="45">
        <v>24300</v>
      </c>
      <c r="G4" s="46">
        <v>26360</v>
      </c>
      <c r="H4" s="469">
        <v>28388</v>
      </c>
      <c r="I4" s="469">
        <v>24236</v>
      </c>
      <c r="J4" s="550">
        <v>24278</v>
      </c>
      <c r="K4" s="551">
        <v>22307</v>
      </c>
      <c r="L4" s="552">
        <v>20895</v>
      </c>
      <c r="M4" s="552">
        <v>19931</v>
      </c>
      <c r="N4" s="552">
        <v>20331</v>
      </c>
      <c r="O4" s="552">
        <v>21821</v>
      </c>
      <c r="P4" s="552">
        <v>21317</v>
      </c>
      <c r="Q4" s="552">
        <v>18545</v>
      </c>
      <c r="R4" s="552">
        <v>16165</v>
      </c>
      <c r="S4" s="552">
        <v>16203</v>
      </c>
      <c r="T4" s="469">
        <v>16157</v>
      </c>
      <c r="U4" s="552">
        <v>15360</v>
      </c>
      <c r="V4" s="552">
        <v>14925</v>
      </c>
      <c r="W4" s="552">
        <v>16071</v>
      </c>
      <c r="X4" s="552">
        <v>14301</v>
      </c>
      <c r="Y4" s="552">
        <v>13790</v>
      </c>
      <c r="Z4" s="1186">
        <f aca="true" t="shared" si="0" ref="Z4:Z24">AVERAGE(P4:Y4)</f>
        <v>16283.4</v>
      </c>
      <c r="AA4" s="553">
        <f aca="true" t="shared" si="1" ref="AA4:AA24">Z4/$Z$24*100</f>
        <v>28.287176493886868</v>
      </c>
    </row>
    <row r="5" spans="1:27" ht="12.75" hidden="1">
      <c r="A5" s="48" t="s">
        <v>65</v>
      </c>
      <c r="B5" s="50">
        <v>7080</v>
      </c>
      <c r="C5" s="51">
        <v>6779</v>
      </c>
      <c r="D5" s="52">
        <v>6775</v>
      </c>
      <c r="E5" s="52">
        <v>7460</v>
      </c>
      <c r="F5" s="50">
        <v>7293</v>
      </c>
      <c r="G5" s="51">
        <v>8055</v>
      </c>
      <c r="H5" s="472">
        <v>8191</v>
      </c>
      <c r="I5" s="472">
        <v>7943</v>
      </c>
      <c r="J5" s="473">
        <v>8687</v>
      </c>
      <c r="K5" s="474">
        <v>7496</v>
      </c>
      <c r="L5" s="472">
        <v>7436</v>
      </c>
      <c r="M5" s="472">
        <v>6908</v>
      </c>
      <c r="N5" s="472">
        <v>7281</v>
      </c>
      <c r="O5" s="472">
        <v>7124</v>
      </c>
      <c r="P5" s="472">
        <v>6791</v>
      </c>
      <c r="Q5" s="472">
        <v>5535</v>
      </c>
      <c r="R5" s="472">
        <v>4536</v>
      </c>
      <c r="S5" s="472">
        <v>4742</v>
      </c>
      <c r="T5" s="481">
        <v>4674</v>
      </c>
      <c r="U5" s="481">
        <v>4958</v>
      </c>
      <c r="V5" s="481">
        <v>4092</v>
      </c>
      <c r="W5" s="481">
        <v>5120</v>
      </c>
      <c r="X5" s="481">
        <v>4948</v>
      </c>
      <c r="Y5" s="481">
        <v>5389</v>
      </c>
      <c r="Z5" s="1187">
        <f t="shared" si="0"/>
        <v>5078.5</v>
      </c>
      <c r="AA5" s="516">
        <f t="shared" si="1"/>
        <v>8.82226229314544</v>
      </c>
    </row>
    <row r="6" spans="1:27" ht="12.75" hidden="1">
      <c r="A6" s="53" t="s">
        <v>66</v>
      </c>
      <c r="B6" s="55">
        <v>4625</v>
      </c>
      <c r="C6" s="56">
        <v>4935</v>
      </c>
      <c r="D6" s="57">
        <v>6405</v>
      </c>
      <c r="E6" s="57">
        <v>7654</v>
      </c>
      <c r="F6" s="55">
        <v>8083</v>
      </c>
      <c r="G6" s="56">
        <v>7489</v>
      </c>
      <c r="H6" s="475">
        <v>7490</v>
      </c>
      <c r="I6" s="475">
        <v>6713</v>
      </c>
      <c r="J6" s="476">
        <v>6627</v>
      </c>
      <c r="K6" s="477">
        <v>6298</v>
      </c>
      <c r="L6" s="475">
        <v>5685</v>
      </c>
      <c r="M6" s="475">
        <v>5236</v>
      </c>
      <c r="N6" s="475">
        <v>5066</v>
      </c>
      <c r="O6" s="475">
        <v>5215</v>
      </c>
      <c r="P6" s="475">
        <v>4887</v>
      </c>
      <c r="Q6" s="475">
        <v>4735</v>
      </c>
      <c r="R6" s="475">
        <v>3595</v>
      </c>
      <c r="S6" s="475">
        <v>4198</v>
      </c>
      <c r="T6" s="475">
        <v>3266</v>
      </c>
      <c r="U6" s="475">
        <v>4366</v>
      </c>
      <c r="V6" s="475">
        <v>3625</v>
      </c>
      <c r="W6" s="475">
        <v>4963</v>
      </c>
      <c r="X6" s="475">
        <v>4548</v>
      </c>
      <c r="Y6" s="475">
        <v>4489</v>
      </c>
      <c r="Z6" s="1188">
        <f t="shared" si="0"/>
        <v>4267.2</v>
      </c>
      <c r="AA6" s="517">
        <f t="shared" si="1"/>
        <v>7.412889171469966</v>
      </c>
    </row>
    <row r="7" spans="1:27" ht="12.75" hidden="1">
      <c r="A7" s="53" t="s">
        <v>67</v>
      </c>
      <c r="B7" s="55">
        <v>2682</v>
      </c>
      <c r="C7" s="56">
        <v>3097</v>
      </c>
      <c r="D7" s="57">
        <v>3920</v>
      </c>
      <c r="E7" s="57">
        <v>4778</v>
      </c>
      <c r="F7" s="55">
        <v>4151</v>
      </c>
      <c r="G7" s="56">
        <v>4449</v>
      </c>
      <c r="H7" s="475">
        <v>4692</v>
      </c>
      <c r="I7" s="475">
        <v>4322</v>
      </c>
      <c r="J7" s="476">
        <v>4379</v>
      </c>
      <c r="K7" s="477">
        <v>4199</v>
      </c>
      <c r="L7" s="475">
        <v>4085</v>
      </c>
      <c r="M7" s="475">
        <v>4170</v>
      </c>
      <c r="N7" s="475">
        <v>4231</v>
      </c>
      <c r="O7" s="475">
        <v>4508</v>
      </c>
      <c r="P7" s="475">
        <v>4131</v>
      </c>
      <c r="Q7" s="475">
        <v>4480</v>
      </c>
      <c r="R7" s="475">
        <v>4239</v>
      </c>
      <c r="S7" s="475">
        <v>4480</v>
      </c>
      <c r="T7" s="475">
        <v>4143</v>
      </c>
      <c r="U7" s="475">
        <v>3476</v>
      </c>
      <c r="V7" s="475">
        <v>3177</v>
      </c>
      <c r="W7" s="475">
        <v>2890</v>
      </c>
      <c r="X7" s="475">
        <v>3043</v>
      </c>
      <c r="Y7" s="475">
        <v>3565</v>
      </c>
      <c r="Z7" s="1188">
        <f t="shared" si="0"/>
        <v>3762.4</v>
      </c>
      <c r="AA7" s="517">
        <f t="shared" si="1"/>
        <v>6.535961337349691</v>
      </c>
    </row>
    <row r="8" spans="1:27" ht="13.5" hidden="1" thickBot="1">
      <c r="A8" s="58" t="s">
        <v>68</v>
      </c>
      <c r="B8" s="60">
        <v>4744</v>
      </c>
      <c r="C8" s="61">
        <v>5142</v>
      </c>
      <c r="D8" s="62">
        <v>6587</v>
      </c>
      <c r="E8" s="62">
        <v>7075</v>
      </c>
      <c r="F8" s="60">
        <v>7624</v>
      </c>
      <c r="G8" s="61">
        <v>7878</v>
      </c>
      <c r="H8" s="478">
        <v>8274</v>
      </c>
      <c r="I8" s="478">
        <v>7624</v>
      </c>
      <c r="J8" s="479">
        <v>7305</v>
      </c>
      <c r="K8" s="480">
        <v>7047</v>
      </c>
      <c r="L8" s="478">
        <v>7408</v>
      </c>
      <c r="M8" s="478">
        <v>6976</v>
      </c>
      <c r="N8" s="478">
        <v>7109</v>
      </c>
      <c r="O8" s="478">
        <v>7094</v>
      </c>
      <c r="P8" s="478">
        <v>6858</v>
      </c>
      <c r="Q8" s="478">
        <v>5212</v>
      </c>
      <c r="R8" s="478">
        <v>4553</v>
      </c>
      <c r="S8" s="478">
        <v>5221</v>
      </c>
      <c r="T8" s="478">
        <v>4634</v>
      </c>
      <c r="U8" s="478">
        <v>4444</v>
      </c>
      <c r="V8" s="478">
        <v>4183</v>
      </c>
      <c r="W8" s="478">
        <v>4048</v>
      </c>
      <c r="X8" s="478">
        <v>3480</v>
      </c>
      <c r="Y8" s="478">
        <v>3943</v>
      </c>
      <c r="Z8" s="1189">
        <f t="shared" si="0"/>
        <v>4657.6</v>
      </c>
      <c r="AA8" s="518">
        <f t="shared" si="1"/>
        <v>8.09108375633636</v>
      </c>
    </row>
    <row r="9" spans="1:27" ht="12.75" hidden="1">
      <c r="A9" s="48" t="s">
        <v>69</v>
      </c>
      <c r="B9" s="50">
        <v>1324</v>
      </c>
      <c r="C9" s="51">
        <v>1337</v>
      </c>
      <c r="D9" s="52">
        <v>1748</v>
      </c>
      <c r="E9" s="52">
        <v>1622</v>
      </c>
      <c r="F9" s="50">
        <v>1720</v>
      </c>
      <c r="G9" s="51">
        <v>1747</v>
      </c>
      <c r="H9" s="472">
        <v>1634</v>
      </c>
      <c r="I9" s="472">
        <v>1767</v>
      </c>
      <c r="J9" s="473">
        <v>1746</v>
      </c>
      <c r="K9" s="474">
        <v>1790</v>
      </c>
      <c r="L9" s="472">
        <v>1764</v>
      </c>
      <c r="M9" s="472">
        <v>2040</v>
      </c>
      <c r="N9" s="472">
        <v>2141</v>
      </c>
      <c r="O9" s="472">
        <v>1911</v>
      </c>
      <c r="P9" s="472">
        <v>1951</v>
      </c>
      <c r="Q9" s="472">
        <v>1234</v>
      </c>
      <c r="R9" s="472">
        <v>1303</v>
      </c>
      <c r="S9" s="472">
        <v>1395</v>
      </c>
      <c r="T9" s="481">
        <v>1172</v>
      </c>
      <c r="U9" s="481">
        <v>1316</v>
      </c>
      <c r="V9" s="481">
        <v>1285</v>
      </c>
      <c r="W9" s="481">
        <v>1783</v>
      </c>
      <c r="X9" s="481">
        <v>1269</v>
      </c>
      <c r="Y9" s="481">
        <v>1415</v>
      </c>
      <c r="Z9" s="1187">
        <f t="shared" si="0"/>
        <v>1412.3</v>
      </c>
      <c r="AA9" s="516">
        <f t="shared" si="1"/>
        <v>2.453417551759241</v>
      </c>
    </row>
    <row r="10" spans="1:27" ht="12.75" hidden="1">
      <c r="A10" s="53" t="s">
        <v>70</v>
      </c>
      <c r="B10" s="55">
        <v>1308</v>
      </c>
      <c r="C10" s="56">
        <v>1645</v>
      </c>
      <c r="D10" s="57">
        <v>1868</v>
      </c>
      <c r="E10" s="57">
        <v>2109</v>
      </c>
      <c r="F10" s="55">
        <v>1969</v>
      </c>
      <c r="G10" s="56">
        <v>1971</v>
      </c>
      <c r="H10" s="475">
        <v>2289</v>
      </c>
      <c r="I10" s="475">
        <v>2159</v>
      </c>
      <c r="J10" s="476">
        <v>2306</v>
      </c>
      <c r="K10" s="477">
        <v>1988</v>
      </c>
      <c r="L10" s="475">
        <v>2062</v>
      </c>
      <c r="M10" s="475">
        <v>2294</v>
      </c>
      <c r="N10" s="475">
        <v>2293</v>
      </c>
      <c r="O10" s="475">
        <v>2320</v>
      </c>
      <c r="P10" s="475">
        <v>2464</v>
      </c>
      <c r="Q10" s="475">
        <v>1658</v>
      </c>
      <c r="R10" s="475">
        <v>2260</v>
      </c>
      <c r="S10" s="475">
        <v>2106</v>
      </c>
      <c r="T10" s="475">
        <v>1817</v>
      </c>
      <c r="U10" s="475">
        <v>1735</v>
      </c>
      <c r="V10" s="475">
        <v>1882</v>
      </c>
      <c r="W10" s="475">
        <v>1605</v>
      </c>
      <c r="X10" s="475">
        <v>1721</v>
      </c>
      <c r="Y10" s="475">
        <v>1606</v>
      </c>
      <c r="Z10" s="1188">
        <f t="shared" si="0"/>
        <v>1885.4</v>
      </c>
      <c r="AA10" s="517">
        <f t="shared" si="1"/>
        <v>3.275276819434166</v>
      </c>
    </row>
    <row r="11" spans="1:27" ht="12.75" hidden="1">
      <c r="A11" s="53" t="s">
        <v>71</v>
      </c>
      <c r="B11" s="55">
        <v>1627</v>
      </c>
      <c r="C11" s="56">
        <v>1570</v>
      </c>
      <c r="D11" s="57">
        <v>2096</v>
      </c>
      <c r="E11" s="57">
        <v>2376</v>
      </c>
      <c r="F11" s="55">
        <v>2113</v>
      </c>
      <c r="G11" s="56">
        <v>2088</v>
      </c>
      <c r="H11" s="475">
        <v>2777</v>
      </c>
      <c r="I11" s="475">
        <v>2708</v>
      </c>
      <c r="J11" s="476">
        <v>2767</v>
      </c>
      <c r="K11" s="477">
        <v>2538</v>
      </c>
      <c r="L11" s="475">
        <v>2500</v>
      </c>
      <c r="M11" s="475">
        <v>2617</v>
      </c>
      <c r="N11" s="475">
        <v>2342</v>
      </c>
      <c r="O11" s="475">
        <v>2405</v>
      </c>
      <c r="P11" s="475">
        <v>2337</v>
      </c>
      <c r="Q11" s="475">
        <v>1957</v>
      </c>
      <c r="R11" s="475">
        <v>1941</v>
      </c>
      <c r="S11" s="475">
        <v>1943</v>
      </c>
      <c r="T11" s="475">
        <v>2002</v>
      </c>
      <c r="U11" s="475">
        <v>1487</v>
      </c>
      <c r="V11" s="475">
        <v>1711</v>
      </c>
      <c r="W11" s="475">
        <v>1825</v>
      </c>
      <c r="X11" s="475">
        <v>2177</v>
      </c>
      <c r="Y11" s="475">
        <v>2207</v>
      </c>
      <c r="Z11" s="1188">
        <f t="shared" si="0"/>
        <v>1958.7</v>
      </c>
      <c r="AA11" s="517">
        <f t="shared" si="1"/>
        <v>3.4026120219718368</v>
      </c>
    </row>
    <row r="12" spans="1:27" ht="12.75" hidden="1">
      <c r="A12" s="53" t="s">
        <v>72</v>
      </c>
      <c r="B12" s="55">
        <v>1582</v>
      </c>
      <c r="C12" s="56">
        <v>1917</v>
      </c>
      <c r="D12" s="63">
        <v>2115</v>
      </c>
      <c r="E12" s="57">
        <v>2568</v>
      </c>
      <c r="F12" s="55">
        <v>2542</v>
      </c>
      <c r="G12" s="56">
        <v>2567</v>
      </c>
      <c r="H12" s="475">
        <v>3043</v>
      </c>
      <c r="I12" s="475">
        <v>2764</v>
      </c>
      <c r="J12" s="476">
        <v>2889</v>
      </c>
      <c r="K12" s="477">
        <v>2546</v>
      </c>
      <c r="L12" s="475">
        <v>2448</v>
      </c>
      <c r="M12" s="475">
        <v>2491</v>
      </c>
      <c r="N12" s="475">
        <v>2330</v>
      </c>
      <c r="O12" s="475">
        <v>2233</v>
      </c>
      <c r="P12" s="475">
        <v>2339</v>
      </c>
      <c r="Q12" s="475">
        <v>1900</v>
      </c>
      <c r="R12" s="475">
        <v>2098</v>
      </c>
      <c r="S12" s="475">
        <v>2028</v>
      </c>
      <c r="T12" s="475">
        <v>1755</v>
      </c>
      <c r="U12" s="475">
        <v>1856</v>
      </c>
      <c r="V12" s="475">
        <v>1702</v>
      </c>
      <c r="W12" s="475">
        <v>1901</v>
      </c>
      <c r="X12" s="475">
        <v>1665</v>
      </c>
      <c r="Y12" s="475">
        <v>1675</v>
      </c>
      <c r="Z12" s="1188">
        <f t="shared" si="0"/>
        <v>1891.9</v>
      </c>
      <c r="AA12" s="517">
        <f t="shared" si="1"/>
        <v>3.2865684813235916</v>
      </c>
    </row>
    <row r="13" spans="1:27" ht="12.75" hidden="1">
      <c r="A13" s="53" t="s">
        <v>73</v>
      </c>
      <c r="B13" s="55">
        <v>1624</v>
      </c>
      <c r="C13" s="56">
        <v>1679</v>
      </c>
      <c r="D13" s="63">
        <v>2043</v>
      </c>
      <c r="E13" s="57">
        <v>2423</v>
      </c>
      <c r="F13" s="55">
        <v>2494</v>
      </c>
      <c r="G13" s="56">
        <v>2785</v>
      </c>
      <c r="H13" s="475">
        <v>2934</v>
      </c>
      <c r="I13" s="475">
        <v>3446</v>
      </c>
      <c r="J13" s="476">
        <v>3223</v>
      </c>
      <c r="K13" s="477">
        <v>3560</v>
      </c>
      <c r="L13" s="475">
        <v>3207</v>
      </c>
      <c r="M13" s="475">
        <v>2931</v>
      </c>
      <c r="N13" s="475">
        <v>3089</v>
      </c>
      <c r="O13" s="475">
        <v>2638</v>
      </c>
      <c r="P13" s="475">
        <v>2272</v>
      </c>
      <c r="Q13" s="475">
        <v>2340</v>
      </c>
      <c r="R13" s="475">
        <v>1840</v>
      </c>
      <c r="S13" s="475">
        <v>2033</v>
      </c>
      <c r="T13" s="475">
        <v>1946</v>
      </c>
      <c r="U13" s="475">
        <v>1762</v>
      </c>
      <c r="V13" s="475">
        <v>1804</v>
      </c>
      <c r="W13" s="475">
        <v>1738</v>
      </c>
      <c r="X13" s="475">
        <v>2123</v>
      </c>
      <c r="Y13" s="475">
        <v>2253</v>
      </c>
      <c r="Z13" s="1188">
        <f t="shared" si="0"/>
        <v>2011.1</v>
      </c>
      <c r="AA13" s="517">
        <f t="shared" si="1"/>
        <v>3.4936401885881256</v>
      </c>
    </row>
    <row r="14" spans="1:27" ht="13.5" hidden="1" thickBot="1">
      <c r="A14" s="58" t="s">
        <v>74</v>
      </c>
      <c r="B14" s="60">
        <v>2150</v>
      </c>
      <c r="C14" s="61">
        <v>2301</v>
      </c>
      <c r="D14" s="64">
        <v>2609</v>
      </c>
      <c r="E14" s="62">
        <v>2728</v>
      </c>
      <c r="F14" s="60">
        <v>3073</v>
      </c>
      <c r="G14" s="61">
        <v>2933</v>
      </c>
      <c r="H14" s="478">
        <v>3046</v>
      </c>
      <c r="I14" s="478">
        <v>3246</v>
      </c>
      <c r="J14" s="479">
        <v>3357</v>
      </c>
      <c r="K14" s="480">
        <v>3097</v>
      </c>
      <c r="L14" s="478">
        <v>3114</v>
      </c>
      <c r="M14" s="478">
        <v>3367</v>
      </c>
      <c r="N14" s="478">
        <v>3390</v>
      </c>
      <c r="O14" s="478">
        <v>3672</v>
      </c>
      <c r="P14" s="478">
        <v>3391</v>
      </c>
      <c r="Q14" s="478">
        <v>3095</v>
      </c>
      <c r="R14" s="478">
        <v>2750</v>
      </c>
      <c r="S14" s="478">
        <v>3170</v>
      </c>
      <c r="T14" s="478">
        <v>3172</v>
      </c>
      <c r="U14" s="478">
        <v>3220</v>
      </c>
      <c r="V14" s="478">
        <v>3337</v>
      </c>
      <c r="W14" s="478">
        <v>3446</v>
      </c>
      <c r="X14" s="478">
        <v>3054</v>
      </c>
      <c r="Y14" s="478">
        <v>2992</v>
      </c>
      <c r="Z14" s="1189">
        <f t="shared" si="0"/>
        <v>3162.7</v>
      </c>
      <c r="AA14" s="518">
        <f t="shared" si="1"/>
        <v>5.494175239643809</v>
      </c>
    </row>
    <row r="15" spans="1:27" ht="12.75" hidden="1">
      <c r="A15" s="65" t="s">
        <v>75</v>
      </c>
      <c r="B15" s="67">
        <v>1281</v>
      </c>
      <c r="C15" s="68">
        <v>1331</v>
      </c>
      <c r="D15" s="69">
        <v>1643</v>
      </c>
      <c r="E15" s="70">
        <v>1687</v>
      </c>
      <c r="F15" s="67">
        <v>1603</v>
      </c>
      <c r="G15" s="68">
        <v>1487</v>
      </c>
      <c r="H15" s="481">
        <v>1549</v>
      </c>
      <c r="I15" s="481">
        <v>1414</v>
      </c>
      <c r="J15" s="482">
        <v>1549</v>
      </c>
      <c r="K15" s="483">
        <v>1446</v>
      </c>
      <c r="L15" s="481">
        <v>1658</v>
      </c>
      <c r="M15" s="481">
        <v>1675</v>
      </c>
      <c r="N15" s="481">
        <v>1562</v>
      </c>
      <c r="O15" s="481">
        <v>1718</v>
      </c>
      <c r="P15" s="481">
        <v>1707</v>
      </c>
      <c r="Q15" s="481">
        <v>1276</v>
      </c>
      <c r="R15" s="481">
        <v>1321</v>
      </c>
      <c r="S15" s="481">
        <v>1344</v>
      </c>
      <c r="T15" s="481">
        <v>1352</v>
      </c>
      <c r="U15" s="481">
        <v>1163</v>
      </c>
      <c r="V15" s="481">
        <v>1126</v>
      </c>
      <c r="W15" s="481">
        <v>1158</v>
      </c>
      <c r="X15" s="481">
        <v>1133</v>
      </c>
      <c r="Y15" s="481">
        <v>1225</v>
      </c>
      <c r="Z15" s="1190">
        <f t="shared" si="0"/>
        <v>1280.5</v>
      </c>
      <c r="AA15" s="519">
        <f t="shared" si="1"/>
        <v>2.2244573922167445</v>
      </c>
    </row>
    <row r="16" spans="1:27" ht="12.75" hidden="1">
      <c r="A16" s="53" t="s">
        <v>76</v>
      </c>
      <c r="B16" s="55">
        <v>1175</v>
      </c>
      <c r="C16" s="56">
        <v>1227</v>
      </c>
      <c r="D16" s="63">
        <v>1827</v>
      </c>
      <c r="E16" s="57">
        <v>1849</v>
      </c>
      <c r="F16" s="55">
        <v>1877</v>
      </c>
      <c r="G16" s="56">
        <v>1815</v>
      </c>
      <c r="H16" s="475">
        <v>1967</v>
      </c>
      <c r="I16" s="475">
        <v>1861</v>
      </c>
      <c r="J16" s="476">
        <v>2226</v>
      </c>
      <c r="K16" s="477">
        <v>2117</v>
      </c>
      <c r="L16" s="475">
        <v>2249</v>
      </c>
      <c r="M16" s="475">
        <v>2437</v>
      </c>
      <c r="N16" s="475">
        <v>2125</v>
      </c>
      <c r="O16" s="475">
        <v>2163</v>
      </c>
      <c r="P16" s="475">
        <v>1888</v>
      </c>
      <c r="Q16" s="475">
        <v>1908</v>
      </c>
      <c r="R16" s="475">
        <v>1613</v>
      </c>
      <c r="S16" s="475">
        <v>1666</v>
      </c>
      <c r="T16" s="475">
        <v>1564</v>
      </c>
      <c r="U16" s="475">
        <v>1461</v>
      </c>
      <c r="V16" s="475">
        <v>1203</v>
      </c>
      <c r="W16" s="475">
        <v>1502</v>
      </c>
      <c r="X16" s="475">
        <v>1663</v>
      </c>
      <c r="Y16" s="475">
        <v>1601</v>
      </c>
      <c r="Z16" s="1188">
        <f t="shared" si="0"/>
        <v>1606.9</v>
      </c>
      <c r="AA16" s="517">
        <f t="shared" si="1"/>
        <v>2.7914725369411064</v>
      </c>
    </row>
    <row r="17" spans="1:27" ht="12.75" hidden="1">
      <c r="A17" s="53" t="s">
        <v>77</v>
      </c>
      <c r="B17" s="55">
        <v>1002</v>
      </c>
      <c r="C17" s="56">
        <v>1057</v>
      </c>
      <c r="D17" s="63">
        <v>1306</v>
      </c>
      <c r="E17" s="57">
        <v>1332</v>
      </c>
      <c r="F17" s="55">
        <v>1589</v>
      </c>
      <c r="G17" s="56">
        <v>1443</v>
      </c>
      <c r="H17" s="475">
        <v>1764</v>
      </c>
      <c r="I17" s="475">
        <v>1509</v>
      </c>
      <c r="J17" s="476">
        <v>1428</v>
      </c>
      <c r="K17" s="477">
        <v>1266</v>
      </c>
      <c r="L17" s="475">
        <v>1484</v>
      </c>
      <c r="M17" s="475">
        <v>1854</v>
      </c>
      <c r="N17" s="475">
        <v>1534</v>
      </c>
      <c r="O17" s="475">
        <v>1609</v>
      </c>
      <c r="P17" s="475">
        <v>1344</v>
      </c>
      <c r="Q17" s="475">
        <v>1294</v>
      </c>
      <c r="R17" s="475">
        <v>1437</v>
      </c>
      <c r="S17" s="475">
        <v>1320</v>
      </c>
      <c r="T17" s="475">
        <v>1373</v>
      </c>
      <c r="U17" s="475">
        <v>1193</v>
      </c>
      <c r="V17" s="475">
        <v>1323</v>
      </c>
      <c r="W17" s="475">
        <v>1327</v>
      </c>
      <c r="X17" s="475">
        <v>1073</v>
      </c>
      <c r="Y17" s="475">
        <v>1379</v>
      </c>
      <c r="Z17" s="1188">
        <f t="shared" si="0"/>
        <v>1306.3</v>
      </c>
      <c r="AA17" s="517">
        <f t="shared" si="1"/>
        <v>2.269276604024001</v>
      </c>
    </row>
    <row r="18" spans="1:27" ht="12.75" hidden="1">
      <c r="A18" s="53" t="s">
        <v>78</v>
      </c>
      <c r="B18" s="55">
        <v>695</v>
      </c>
      <c r="C18" s="56">
        <v>788</v>
      </c>
      <c r="D18" s="63">
        <v>973</v>
      </c>
      <c r="E18" s="57">
        <v>1264</v>
      </c>
      <c r="F18" s="55">
        <v>950</v>
      </c>
      <c r="G18" s="56">
        <v>972</v>
      </c>
      <c r="H18" s="475">
        <v>1149</v>
      </c>
      <c r="I18" s="475">
        <v>1188</v>
      </c>
      <c r="J18" s="476">
        <v>1238</v>
      </c>
      <c r="K18" s="477">
        <v>1308</v>
      </c>
      <c r="L18" s="475">
        <v>1249</v>
      </c>
      <c r="M18" s="475">
        <v>1179</v>
      </c>
      <c r="N18" s="475">
        <v>1214</v>
      </c>
      <c r="O18" s="475">
        <v>1546</v>
      </c>
      <c r="P18" s="475">
        <v>1288</v>
      </c>
      <c r="Q18" s="475">
        <v>1060</v>
      </c>
      <c r="R18" s="475">
        <v>945</v>
      </c>
      <c r="S18" s="475">
        <v>1086</v>
      </c>
      <c r="T18" s="475">
        <v>1065</v>
      </c>
      <c r="U18" s="475">
        <v>1074</v>
      </c>
      <c r="V18" s="475">
        <v>814</v>
      </c>
      <c r="W18" s="475">
        <v>975</v>
      </c>
      <c r="X18" s="475">
        <v>953</v>
      </c>
      <c r="Y18" s="475">
        <v>1001</v>
      </c>
      <c r="Z18" s="1188">
        <f t="shared" si="0"/>
        <v>1026.1</v>
      </c>
      <c r="AA18" s="517">
        <f t="shared" si="1"/>
        <v>1.782519117652168</v>
      </c>
    </row>
    <row r="19" spans="1:27" ht="12.75" hidden="1">
      <c r="A19" s="53" t="s">
        <v>79</v>
      </c>
      <c r="B19" s="55">
        <v>507</v>
      </c>
      <c r="C19" s="56">
        <v>603</v>
      </c>
      <c r="D19" s="63">
        <v>824</v>
      </c>
      <c r="E19" s="57">
        <v>908</v>
      </c>
      <c r="F19" s="55">
        <v>919</v>
      </c>
      <c r="G19" s="56">
        <v>1046</v>
      </c>
      <c r="H19" s="475">
        <v>958</v>
      </c>
      <c r="I19" s="475">
        <v>1102</v>
      </c>
      <c r="J19" s="476">
        <v>1198</v>
      </c>
      <c r="K19" s="477">
        <v>1122</v>
      </c>
      <c r="L19" s="475">
        <v>1573</v>
      </c>
      <c r="M19" s="475">
        <v>1529</v>
      </c>
      <c r="N19" s="475">
        <v>987</v>
      </c>
      <c r="O19" s="475">
        <v>1404</v>
      </c>
      <c r="P19" s="475">
        <v>1105</v>
      </c>
      <c r="Q19" s="475">
        <v>952</v>
      </c>
      <c r="R19" s="475">
        <v>923</v>
      </c>
      <c r="S19" s="475">
        <v>948</v>
      </c>
      <c r="T19" s="475">
        <v>949</v>
      </c>
      <c r="U19" s="475">
        <v>932</v>
      </c>
      <c r="V19" s="475">
        <v>726</v>
      </c>
      <c r="W19" s="475">
        <v>871</v>
      </c>
      <c r="X19" s="475">
        <v>876</v>
      </c>
      <c r="Y19" s="475">
        <v>885</v>
      </c>
      <c r="Z19" s="1188">
        <f t="shared" si="0"/>
        <v>916.7</v>
      </c>
      <c r="AA19" s="517">
        <f t="shared" si="1"/>
        <v>1.5924717621593827</v>
      </c>
    </row>
    <row r="20" spans="1:27" ht="12.75" hidden="1">
      <c r="A20" s="53" t="s">
        <v>80</v>
      </c>
      <c r="B20" s="55">
        <v>827</v>
      </c>
      <c r="C20" s="56">
        <v>1063</v>
      </c>
      <c r="D20" s="63">
        <v>1109</v>
      </c>
      <c r="E20" s="57">
        <v>1560</v>
      </c>
      <c r="F20" s="55">
        <v>1433</v>
      </c>
      <c r="G20" s="56">
        <v>1350</v>
      </c>
      <c r="H20" s="475">
        <v>1353</v>
      </c>
      <c r="I20" s="475">
        <v>1551</v>
      </c>
      <c r="J20" s="476">
        <v>1487</v>
      </c>
      <c r="K20" s="477">
        <v>1454</v>
      </c>
      <c r="L20" s="475">
        <v>1454</v>
      </c>
      <c r="M20" s="475">
        <v>1788</v>
      </c>
      <c r="N20" s="475">
        <v>1835</v>
      </c>
      <c r="O20" s="475">
        <v>1929</v>
      </c>
      <c r="P20" s="475">
        <v>1935</v>
      </c>
      <c r="Q20" s="475">
        <v>1646</v>
      </c>
      <c r="R20" s="475">
        <v>1593</v>
      </c>
      <c r="S20" s="475">
        <v>1532</v>
      </c>
      <c r="T20" s="475">
        <v>1256</v>
      </c>
      <c r="U20" s="475">
        <v>1204</v>
      </c>
      <c r="V20" s="475">
        <v>1053</v>
      </c>
      <c r="W20" s="475">
        <v>1252</v>
      </c>
      <c r="X20" s="475">
        <v>1253</v>
      </c>
      <c r="Y20" s="475">
        <v>1158</v>
      </c>
      <c r="Z20" s="1188">
        <f t="shared" si="0"/>
        <v>1388.2</v>
      </c>
      <c r="AA20" s="517">
        <f t="shared" si="1"/>
        <v>2.411551543830757</v>
      </c>
    </row>
    <row r="21" spans="1:27" ht="12.75" hidden="1">
      <c r="A21" s="53" t="s">
        <v>81</v>
      </c>
      <c r="B21" s="55">
        <v>438</v>
      </c>
      <c r="C21" s="71">
        <v>501</v>
      </c>
      <c r="D21" s="57">
        <v>532</v>
      </c>
      <c r="E21" s="72">
        <v>621</v>
      </c>
      <c r="F21" s="55">
        <v>687</v>
      </c>
      <c r="G21" s="71">
        <v>693</v>
      </c>
      <c r="H21" s="484">
        <v>599</v>
      </c>
      <c r="I21" s="484">
        <v>648</v>
      </c>
      <c r="J21" s="485">
        <v>841</v>
      </c>
      <c r="K21" s="486">
        <v>697</v>
      </c>
      <c r="L21" s="484">
        <v>637</v>
      </c>
      <c r="M21" s="484">
        <v>664</v>
      </c>
      <c r="N21" s="484">
        <v>669</v>
      </c>
      <c r="O21" s="484">
        <v>608</v>
      </c>
      <c r="P21" s="484">
        <v>657</v>
      </c>
      <c r="Q21" s="484">
        <v>682</v>
      </c>
      <c r="R21" s="484">
        <v>667</v>
      </c>
      <c r="S21" s="484">
        <v>723</v>
      </c>
      <c r="T21" s="484">
        <v>587</v>
      </c>
      <c r="U21" s="484">
        <v>537</v>
      </c>
      <c r="V21" s="484">
        <v>540</v>
      </c>
      <c r="W21" s="484">
        <v>705</v>
      </c>
      <c r="X21" s="484">
        <v>800</v>
      </c>
      <c r="Y21" s="484">
        <v>755</v>
      </c>
      <c r="Z21" s="1191">
        <f t="shared" si="0"/>
        <v>665.3</v>
      </c>
      <c r="AA21" s="517">
        <f t="shared" si="1"/>
        <v>1.1557450238514642</v>
      </c>
    </row>
    <row r="22" spans="1:27" ht="12.75" hidden="1">
      <c r="A22" s="53" t="s">
        <v>82</v>
      </c>
      <c r="B22" s="55">
        <v>1181</v>
      </c>
      <c r="C22" s="71">
        <v>1267</v>
      </c>
      <c r="D22" s="63">
        <v>1403</v>
      </c>
      <c r="E22" s="72">
        <v>2394</v>
      </c>
      <c r="F22" s="55">
        <v>2442</v>
      </c>
      <c r="G22" s="71">
        <v>2040</v>
      </c>
      <c r="H22" s="484">
        <v>2190</v>
      </c>
      <c r="I22" s="484">
        <v>2283</v>
      </c>
      <c r="J22" s="485">
        <v>2079</v>
      </c>
      <c r="K22" s="486">
        <v>2219</v>
      </c>
      <c r="L22" s="484">
        <v>2280</v>
      </c>
      <c r="M22" s="484">
        <v>2152</v>
      </c>
      <c r="N22" s="484">
        <v>2453</v>
      </c>
      <c r="O22" s="484">
        <v>2295</v>
      </c>
      <c r="P22" s="484">
        <v>2044</v>
      </c>
      <c r="Q22" s="484">
        <v>1531</v>
      </c>
      <c r="R22" s="484">
        <v>1816</v>
      </c>
      <c r="S22" s="484">
        <v>1894</v>
      </c>
      <c r="T22" s="484">
        <v>1798</v>
      </c>
      <c r="U22" s="484">
        <v>1633</v>
      </c>
      <c r="V22" s="484">
        <v>1806</v>
      </c>
      <c r="W22" s="484">
        <v>1733</v>
      </c>
      <c r="X22" s="484">
        <v>1896</v>
      </c>
      <c r="Y22" s="484">
        <v>1827</v>
      </c>
      <c r="Z22" s="1191">
        <f t="shared" si="0"/>
        <v>1797.8</v>
      </c>
      <c r="AA22" s="517">
        <f t="shared" si="1"/>
        <v>3.1230999607397605</v>
      </c>
    </row>
    <row r="23" spans="1:27" ht="13.5" hidden="1" thickBot="1">
      <c r="A23" s="555" t="s">
        <v>83</v>
      </c>
      <c r="B23" s="75">
        <v>726</v>
      </c>
      <c r="C23" s="76">
        <v>789</v>
      </c>
      <c r="D23" s="556">
        <v>1169</v>
      </c>
      <c r="E23" s="121">
        <v>1286</v>
      </c>
      <c r="F23" s="75">
        <v>1043</v>
      </c>
      <c r="G23" s="76">
        <v>1209</v>
      </c>
      <c r="H23" s="487">
        <v>1129</v>
      </c>
      <c r="I23" s="487">
        <v>1462</v>
      </c>
      <c r="J23" s="488">
        <v>1439</v>
      </c>
      <c r="K23" s="489">
        <v>1362</v>
      </c>
      <c r="L23" s="487">
        <v>1383</v>
      </c>
      <c r="M23" s="487">
        <v>1258</v>
      </c>
      <c r="N23" s="487">
        <v>1346</v>
      </c>
      <c r="O23" s="487">
        <v>1407</v>
      </c>
      <c r="P23" s="487">
        <v>1465</v>
      </c>
      <c r="Q23" s="487">
        <v>1668</v>
      </c>
      <c r="R23" s="487">
        <v>1256</v>
      </c>
      <c r="S23" s="487">
        <v>1201</v>
      </c>
      <c r="T23" s="909">
        <v>1142</v>
      </c>
      <c r="U23" s="487">
        <v>1069</v>
      </c>
      <c r="V23" s="487">
        <v>973</v>
      </c>
      <c r="W23" s="487">
        <v>1081</v>
      </c>
      <c r="X23" s="487">
        <v>1106</v>
      </c>
      <c r="Y23" s="487">
        <v>1095</v>
      </c>
      <c r="Z23" s="1192">
        <f t="shared" si="0"/>
        <v>1205.6</v>
      </c>
      <c r="AA23" s="520">
        <f t="shared" si="1"/>
        <v>2.094342703675523</v>
      </c>
    </row>
    <row r="24" spans="1:27" ht="13.5" hidden="1" thickBot="1">
      <c r="A24" s="79" t="s">
        <v>84</v>
      </c>
      <c r="B24" s="81">
        <f aca="true" t="shared" si="2" ref="B24:H24">SUM(B4:B23)</f>
        <v>56105</v>
      </c>
      <c r="C24" s="82">
        <f t="shared" si="2"/>
        <v>58190</v>
      </c>
      <c r="D24" s="83">
        <f t="shared" si="2"/>
        <v>68378</v>
      </c>
      <c r="E24" s="83">
        <f t="shared" si="2"/>
        <v>78351</v>
      </c>
      <c r="F24" s="81">
        <f t="shared" si="2"/>
        <v>77905</v>
      </c>
      <c r="G24" s="82">
        <f t="shared" si="2"/>
        <v>80377</v>
      </c>
      <c r="H24" s="490">
        <f t="shared" si="2"/>
        <v>85416</v>
      </c>
      <c r="I24" s="490">
        <f aca="true" t="shared" si="3" ref="I24:N24">SUM(I4:I23)</f>
        <v>79946</v>
      </c>
      <c r="J24" s="491">
        <f t="shared" si="3"/>
        <v>81049</v>
      </c>
      <c r="K24" s="492">
        <f t="shared" si="3"/>
        <v>75857</v>
      </c>
      <c r="L24" s="490">
        <f t="shared" si="3"/>
        <v>74571</v>
      </c>
      <c r="M24" s="490">
        <f t="shared" si="3"/>
        <v>73497</v>
      </c>
      <c r="N24" s="490">
        <f t="shared" si="3"/>
        <v>73328</v>
      </c>
      <c r="O24" s="490">
        <f aca="true" t="shared" si="4" ref="O24:U24">SUM(O4:O23)</f>
        <v>75620</v>
      </c>
      <c r="P24" s="490">
        <f t="shared" si="4"/>
        <v>72171</v>
      </c>
      <c r="Q24" s="490">
        <f t="shared" si="4"/>
        <v>62708</v>
      </c>
      <c r="R24" s="490">
        <f t="shared" si="4"/>
        <v>56851</v>
      </c>
      <c r="S24" s="490">
        <f t="shared" si="4"/>
        <v>59233</v>
      </c>
      <c r="T24" s="490">
        <f t="shared" si="4"/>
        <v>55824</v>
      </c>
      <c r="U24" s="490">
        <f t="shared" si="4"/>
        <v>54246</v>
      </c>
      <c r="V24" s="490">
        <f>SUM(V4:V23)</f>
        <v>51287</v>
      </c>
      <c r="W24" s="490">
        <f>SUM(W4:W23)</f>
        <v>55994</v>
      </c>
      <c r="X24" s="490">
        <v>53082</v>
      </c>
      <c r="Y24" s="490">
        <v>54250</v>
      </c>
      <c r="Z24" s="1193">
        <f t="shared" si="0"/>
        <v>57564.6</v>
      </c>
      <c r="AA24" s="521">
        <f t="shared" si="1"/>
        <v>100</v>
      </c>
    </row>
    <row r="25" spans="1:25" ht="12.75" hidden="1">
      <c r="A25" s="85"/>
      <c r="B25" s="86"/>
      <c r="C25" s="86"/>
      <c r="D25" s="86"/>
      <c r="E25" s="86"/>
      <c r="F25" s="86"/>
      <c r="G25" s="87"/>
      <c r="N25" s="336"/>
      <c r="R25" s="495"/>
      <c r="S25" s="495"/>
      <c r="T25" s="495"/>
      <c r="U25" s="495"/>
      <c r="V25" s="495"/>
      <c r="W25" s="495"/>
      <c r="X25" s="495"/>
      <c r="Y25" s="495"/>
    </row>
    <row r="26" spans="1:14" ht="12.75" hidden="1">
      <c r="A26" s="88"/>
      <c r="B26" s="89"/>
      <c r="C26" s="89"/>
      <c r="D26" s="90"/>
      <c r="E26" s="89"/>
      <c r="F26" s="89"/>
      <c r="G26" s="91"/>
      <c r="N26" s="92"/>
    </row>
    <row r="27" spans="1:14" ht="12.75" hidden="1">
      <c r="A27" s="88"/>
      <c r="B27" s="92"/>
      <c r="C27" s="92"/>
      <c r="D27" s="92"/>
      <c r="E27" s="92"/>
      <c r="F27" s="93"/>
      <c r="G27" s="92"/>
      <c r="N27" s="92"/>
    </row>
    <row r="28" spans="1:14" ht="12.75" hidden="1">
      <c r="A28" s="303"/>
      <c r="B28" s="92"/>
      <c r="C28" s="92"/>
      <c r="D28" s="92"/>
      <c r="E28" s="92"/>
      <c r="F28" s="93"/>
      <c r="G28" s="92"/>
      <c r="N28" s="92"/>
    </row>
    <row r="29" spans="1:14" ht="12.75">
      <c r="A29" s="88"/>
      <c r="B29" s="92"/>
      <c r="C29" s="92"/>
      <c r="D29" s="92"/>
      <c r="E29" s="92"/>
      <c r="F29" s="93"/>
      <c r="G29" s="92"/>
      <c r="N29" s="92"/>
    </row>
    <row r="30" spans="1:27" ht="12.75">
      <c r="A30" s="1294" t="s">
        <v>285</v>
      </c>
      <c r="B30" s="1294"/>
      <c r="C30" s="1294"/>
      <c r="D30" s="1294"/>
      <c r="E30" s="1294"/>
      <c r="F30" s="1294"/>
      <c r="G30" s="1294"/>
      <c r="H30" s="1294"/>
      <c r="I30" s="1294"/>
      <c r="J30" s="1294"/>
      <c r="K30" s="1294"/>
      <c r="L30" s="1294"/>
      <c r="M30" s="1294"/>
      <c r="N30" s="1294"/>
      <c r="O30" s="1294"/>
      <c r="P30" s="1294"/>
      <c r="Q30" s="1294"/>
      <c r="R30" s="1294"/>
      <c r="S30" s="1294"/>
      <c r="T30" s="1294"/>
      <c r="U30" s="1294"/>
      <c r="V30" s="1294"/>
      <c r="W30" s="1294"/>
      <c r="X30" s="1294"/>
      <c r="Y30" s="1294"/>
      <c r="Z30" s="1294"/>
      <c r="AA30" s="1294"/>
    </row>
    <row r="31" spans="1:27" ht="13.5" thickBot="1">
      <c r="A31" s="1295"/>
      <c r="B31" s="1295"/>
      <c r="C31" s="1295"/>
      <c r="D31" s="1295"/>
      <c r="E31" s="1295"/>
      <c r="F31" s="1295"/>
      <c r="G31" s="1295"/>
      <c r="H31" s="1295"/>
      <c r="I31" s="1295"/>
      <c r="J31" s="1295"/>
      <c r="K31" s="1295"/>
      <c r="L31" s="1295"/>
      <c r="M31" s="1295"/>
      <c r="N31" s="1295"/>
      <c r="O31" s="1295"/>
      <c r="P31" s="1295"/>
      <c r="Q31" s="1295"/>
      <c r="R31" s="1295"/>
      <c r="S31" s="1295"/>
      <c r="T31" s="1295"/>
      <c r="U31" s="1295"/>
      <c r="V31" s="1295"/>
      <c r="W31" s="1295"/>
      <c r="X31" s="1295"/>
      <c r="Y31" s="1295"/>
      <c r="Z31" s="1295"/>
      <c r="AA31" s="1295"/>
    </row>
    <row r="32" spans="1:27" ht="23.25" customHeight="1" thickBot="1">
      <c r="A32" s="102" t="s">
        <v>260</v>
      </c>
      <c r="B32" s="40" t="s">
        <v>655</v>
      </c>
      <c r="C32" s="41" t="s">
        <v>656</v>
      </c>
      <c r="D32" s="42" t="s">
        <v>657</v>
      </c>
      <c r="E32" s="42" t="s">
        <v>658</v>
      </c>
      <c r="F32" s="40" t="s">
        <v>659</v>
      </c>
      <c r="G32" s="41" t="s">
        <v>660</v>
      </c>
      <c r="H32" s="41" t="s">
        <v>661</v>
      </c>
      <c r="I32" s="41" t="s">
        <v>662</v>
      </c>
      <c r="J32" s="42" t="s">
        <v>112</v>
      </c>
      <c r="K32" s="571" t="s">
        <v>120</v>
      </c>
      <c r="L32" s="572" t="s">
        <v>207</v>
      </c>
      <c r="M32" s="572" t="s">
        <v>687</v>
      </c>
      <c r="N32" s="572" t="s">
        <v>100</v>
      </c>
      <c r="O32" s="572" t="s">
        <v>16</v>
      </c>
      <c r="P32" s="572" t="s">
        <v>28</v>
      </c>
      <c r="Q32" s="572" t="s">
        <v>843</v>
      </c>
      <c r="R32" s="572" t="s">
        <v>1125</v>
      </c>
      <c r="S32" s="572" t="s">
        <v>1132</v>
      </c>
      <c r="T32" s="907" t="s">
        <v>1147</v>
      </c>
      <c r="U32" s="571" t="s">
        <v>1151</v>
      </c>
      <c r="V32" s="572" t="s">
        <v>1157</v>
      </c>
      <c r="W32" s="572" t="s">
        <v>1168</v>
      </c>
      <c r="X32" s="572" t="s">
        <v>1182</v>
      </c>
      <c r="Y32" s="572" t="s">
        <v>1188</v>
      </c>
      <c r="Z32" s="1194" t="s">
        <v>361</v>
      </c>
      <c r="AA32" s="1074" t="s">
        <v>1169</v>
      </c>
    </row>
    <row r="33" spans="1:27" ht="13.5" thickBot="1">
      <c r="A33" s="43" t="s">
        <v>261</v>
      </c>
      <c r="B33" s="45">
        <v>19527</v>
      </c>
      <c r="C33" s="46">
        <v>19162</v>
      </c>
      <c r="D33" s="47">
        <f>D4</f>
        <v>21426</v>
      </c>
      <c r="E33" s="47">
        <f>E4</f>
        <v>24657</v>
      </c>
      <c r="F33" s="45">
        <f>F4</f>
        <v>24300</v>
      </c>
      <c r="G33" s="46">
        <f>G4</f>
        <v>26360</v>
      </c>
      <c r="H33" s="469">
        <f>H4</f>
        <v>28388</v>
      </c>
      <c r="I33" s="469">
        <f aca="true" t="shared" si="5" ref="I33:AA33">I4</f>
        <v>24236</v>
      </c>
      <c r="J33" s="470">
        <f t="shared" si="5"/>
        <v>24278</v>
      </c>
      <c r="K33" s="471">
        <f t="shared" si="5"/>
        <v>22307</v>
      </c>
      <c r="L33" s="469">
        <f t="shared" si="5"/>
        <v>20895</v>
      </c>
      <c r="M33" s="469">
        <f t="shared" si="5"/>
        <v>19931</v>
      </c>
      <c r="N33" s="469">
        <f t="shared" si="5"/>
        <v>20331</v>
      </c>
      <c r="O33" s="469">
        <f t="shared" si="5"/>
        <v>21821</v>
      </c>
      <c r="P33" s="469">
        <f t="shared" si="5"/>
        <v>21317</v>
      </c>
      <c r="Q33" s="469">
        <f t="shared" si="5"/>
        <v>18545</v>
      </c>
      <c r="R33" s="469">
        <f t="shared" si="5"/>
        <v>16165</v>
      </c>
      <c r="S33" s="469">
        <f aca="true" t="shared" si="6" ref="S33:S53">S4</f>
        <v>16203</v>
      </c>
      <c r="T33" s="470">
        <v>16157</v>
      </c>
      <c r="U33" s="471">
        <v>15360</v>
      </c>
      <c r="V33" s="469">
        <v>14925</v>
      </c>
      <c r="W33" s="469">
        <v>16071</v>
      </c>
      <c r="X33" s="469">
        <v>14301</v>
      </c>
      <c r="Y33" s="469">
        <v>13790</v>
      </c>
      <c r="Z33" s="1186">
        <f t="shared" si="5"/>
        <v>16283.4</v>
      </c>
      <c r="AA33" s="522">
        <f t="shared" si="5"/>
        <v>28.287176493886868</v>
      </c>
    </row>
    <row r="34" spans="1:27" ht="12.75">
      <c r="A34" s="48" t="s">
        <v>262</v>
      </c>
      <c r="B34" s="50">
        <v>7080</v>
      </c>
      <c r="C34" s="51">
        <v>6779</v>
      </c>
      <c r="D34" s="52">
        <f aca="true" t="shared" si="7" ref="D34:L34">D5</f>
        <v>6775</v>
      </c>
      <c r="E34" s="52">
        <f t="shared" si="7"/>
        <v>7460</v>
      </c>
      <c r="F34" s="50">
        <f t="shared" si="7"/>
        <v>7293</v>
      </c>
      <c r="G34" s="51">
        <f t="shared" si="7"/>
        <v>8055</v>
      </c>
      <c r="H34" s="472">
        <f t="shared" si="7"/>
        <v>8191</v>
      </c>
      <c r="I34" s="472">
        <f t="shared" si="7"/>
        <v>7943</v>
      </c>
      <c r="J34" s="473">
        <f t="shared" si="7"/>
        <v>8687</v>
      </c>
      <c r="K34" s="474">
        <f t="shared" si="7"/>
        <v>7496</v>
      </c>
      <c r="L34" s="472">
        <f t="shared" si="7"/>
        <v>7436</v>
      </c>
      <c r="M34" s="472">
        <f aca="true" t="shared" si="8" ref="M34:AA34">M5</f>
        <v>6908</v>
      </c>
      <c r="N34" s="472">
        <f t="shared" si="8"/>
        <v>7281</v>
      </c>
      <c r="O34" s="472">
        <f t="shared" si="8"/>
        <v>7124</v>
      </c>
      <c r="P34" s="472">
        <f t="shared" si="8"/>
        <v>6791</v>
      </c>
      <c r="Q34" s="472">
        <f t="shared" si="8"/>
        <v>5535</v>
      </c>
      <c r="R34" s="472">
        <f t="shared" si="8"/>
        <v>4536</v>
      </c>
      <c r="S34" s="472">
        <f t="shared" si="6"/>
        <v>4742</v>
      </c>
      <c r="T34" s="482">
        <v>4674</v>
      </c>
      <c r="U34" s="483">
        <v>4958</v>
      </c>
      <c r="V34" s="481">
        <v>4092</v>
      </c>
      <c r="W34" s="481">
        <v>5120</v>
      </c>
      <c r="X34" s="481">
        <v>4948</v>
      </c>
      <c r="Y34" s="481">
        <v>5389</v>
      </c>
      <c r="Z34" s="1187">
        <f t="shared" si="8"/>
        <v>5078.5</v>
      </c>
      <c r="AA34" s="523">
        <f t="shared" si="8"/>
        <v>8.82226229314544</v>
      </c>
    </row>
    <row r="35" spans="1:27" ht="12.75">
      <c r="A35" s="53" t="s">
        <v>263</v>
      </c>
      <c r="B35" s="55">
        <v>4625</v>
      </c>
      <c r="C35" s="56">
        <v>4935</v>
      </c>
      <c r="D35" s="57">
        <f aca="true" t="shared" si="9" ref="D35:L35">D6</f>
        <v>6405</v>
      </c>
      <c r="E35" s="57">
        <f t="shared" si="9"/>
        <v>7654</v>
      </c>
      <c r="F35" s="55">
        <f t="shared" si="9"/>
        <v>8083</v>
      </c>
      <c r="G35" s="56">
        <f t="shared" si="9"/>
        <v>7489</v>
      </c>
      <c r="H35" s="475">
        <f t="shared" si="9"/>
        <v>7490</v>
      </c>
      <c r="I35" s="475">
        <f t="shared" si="9"/>
        <v>6713</v>
      </c>
      <c r="J35" s="476">
        <f t="shared" si="9"/>
        <v>6627</v>
      </c>
      <c r="K35" s="477">
        <f t="shared" si="9"/>
        <v>6298</v>
      </c>
      <c r="L35" s="475">
        <f t="shared" si="9"/>
        <v>5685</v>
      </c>
      <c r="M35" s="475">
        <f aca="true" t="shared" si="10" ref="M35:AA35">M6</f>
        <v>5236</v>
      </c>
      <c r="N35" s="475">
        <f t="shared" si="10"/>
        <v>5066</v>
      </c>
      <c r="O35" s="475">
        <f t="shared" si="10"/>
        <v>5215</v>
      </c>
      <c r="P35" s="475">
        <f t="shared" si="10"/>
        <v>4887</v>
      </c>
      <c r="Q35" s="475">
        <f t="shared" si="10"/>
        <v>4735</v>
      </c>
      <c r="R35" s="475">
        <f t="shared" si="10"/>
        <v>3595</v>
      </c>
      <c r="S35" s="475">
        <f t="shared" si="6"/>
        <v>4198</v>
      </c>
      <c r="T35" s="476">
        <v>3266</v>
      </c>
      <c r="U35" s="477">
        <v>4366</v>
      </c>
      <c r="V35" s="475">
        <v>3625</v>
      </c>
      <c r="W35" s="475">
        <v>4963</v>
      </c>
      <c r="X35" s="475">
        <v>4548</v>
      </c>
      <c r="Y35" s="475">
        <v>4489</v>
      </c>
      <c r="Z35" s="1188">
        <f t="shared" si="10"/>
        <v>4267.2</v>
      </c>
      <c r="AA35" s="524">
        <f t="shared" si="10"/>
        <v>7.412889171469966</v>
      </c>
    </row>
    <row r="36" spans="1:27" ht="12.75">
      <c r="A36" s="53" t="s">
        <v>264</v>
      </c>
      <c r="B36" s="55">
        <v>2682</v>
      </c>
      <c r="C36" s="56">
        <v>3097</v>
      </c>
      <c r="D36" s="57">
        <f aca="true" t="shared" si="11" ref="D36:L36">D7</f>
        <v>3920</v>
      </c>
      <c r="E36" s="57">
        <f t="shared" si="11"/>
        <v>4778</v>
      </c>
      <c r="F36" s="55">
        <f t="shared" si="11"/>
        <v>4151</v>
      </c>
      <c r="G36" s="56">
        <f t="shared" si="11"/>
        <v>4449</v>
      </c>
      <c r="H36" s="475">
        <f t="shared" si="11"/>
        <v>4692</v>
      </c>
      <c r="I36" s="475">
        <f t="shared" si="11"/>
        <v>4322</v>
      </c>
      <c r="J36" s="476">
        <f t="shared" si="11"/>
        <v>4379</v>
      </c>
      <c r="K36" s="477">
        <f t="shared" si="11"/>
        <v>4199</v>
      </c>
      <c r="L36" s="475">
        <f t="shared" si="11"/>
        <v>4085</v>
      </c>
      <c r="M36" s="475">
        <f aca="true" t="shared" si="12" ref="M36:AA36">M7</f>
        <v>4170</v>
      </c>
      <c r="N36" s="475">
        <f t="shared" si="12"/>
        <v>4231</v>
      </c>
      <c r="O36" s="475">
        <f t="shared" si="12"/>
        <v>4508</v>
      </c>
      <c r="P36" s="475">
        <f t="shared" si="12"/>
        <v>4131</v>
      </c>
      <c r="Q36" s="475">
        <f t="shared" si="12"/>
        <v>4480</v>
      </c>
      <c r="R36" s="475">
        <f t="shared" si="12"/>
        <v>4239</v>
      </c>
      <c r="S36" s="475">
        <f t="shared" si="6"/>
        <v>4480</v>
      </c>
      <c r="T36" s="476">
        <v>4143</v>
      </c>
      <c r="U36" s="477">
        <v>3476</v>
      </c>
      <c r="V36" s="475">
        <v>3177</v>
      </c>
      <c r="W36" s="475">
        <v>2890</v>
      </c>
      <c r="X36" s="475">
        <v>3043</v>
      </c>
      <c r="Y36" s="475">
        <v>3565</v>
      </c>
      <c r="Z36" s="1188">
        <f t="shared" si="12"/>
        <v>3762.4</v>
      </c>
      <c r="AA36" s="524">
        <f t="shared" si="12"/>
        <v>6.535961337349691</v>
      </c>
    </row>
    <row r="37" spans="1:27" ht="13.5" thickBot="1">
      <c r="A37" s="58" t="s">
        <v>265</v>
      </c>
      <c r="B37" s="60">
        <v>4744</v>
      </c>
      <c r="C37" s="61">
        <v>5142</v>
      </c>
      <c r="D37" s="62">
        <f aca="true" t="shared" si="13" ref="D37:L37">D8</f>
        <v>6587</v>
      </c>
      <c r="E37" s="62">
        <f t="shared" si="13"/>
        <v>7075</v>
      </c>
      <c r="F37" s="60">
        <f t="shared" si="13"/>
        <v>7624</v>
      </c>
      <c r="G37" s="61">
        <f t="shared" si="13"/>
        <v>7878</v>
      </c>
      <c r="H37" s="478">
        <f t="shared" si="13"/>
        <v>8274</v>
      </c>
      <c r="I37" s="478">
        <f t="shared" si="13"/>
        <v>7624</v>
      </c>
      <c r="J37" s="479">
        <f t="shared" si="13"/>
        <v>7305</v>
      </c>
      <c r="K37" s="480">
        <f t="shared" si="13"/>
        <v>7047</v>
      </c>
      <c r="L37" s="478">
        <f t="shared" si="13"/>
        <v>7408</v>
      </c>
      <c r="M37" s="478">
        <f aca="true" t="shared" si="14" ref="M37:AA37">M8</f>
        <v>6976</v>
      </c>
      <c r="N37" s="478">
        <f t="shared" si="14"/>
        <v>7109</v>
      </c>
      <c r="O37" s="478">
        <f t="shared" si="14"/>
        <v>7094</v>
      </c>
      <c r="P37" s="478">
        <f t="shared" si="14"/>
        <v>6858</v>
      </c>
      <c r="Q37" s="478">
        <f t="shared" si="14"/>
        <v>5212</v>
      </c>
      <c r="R37" s="478">
        <f t="shared" si="14"/>
        <v>4553</v>
      </c>
      <c r="S37" s="478">
        <f t="shared" si="6"/>
        <v>5221</v>
      </c>
      <c r="T37" s="479">
        <v>4634</v>
      </c>
      <c r="U37" s="480">
        <v>4444</v>
      </c>
      <c r="V37" s="478">
        <v>4183</v>
      </c>
      <c r="W37" s="478">
        <v>4048</v>
      </c>
      <c r="X37" s="478">
        <v>3480</v>
      </c>
      <c r="Y37" s="478">
        <v>3943</v>
      </c>
      <c r="Z37" s="1189">
        <f t="shared" si="14"/>
        <v>4657.6</v>
      </c>
      <c r="AA37" s="525">
        <f t="shared" si="14"/>
        <v>8.09108375633636</v>
      </c>
    </row>
    <row r="38" spans="1:27" ht="12.75">
      <c r="A38" s="48" t="s">
        <v>266</v>
      </c>
      <c r="B38" s="50">
        <v>1324</v>
      </c>
      <c r="C38" s="51">
        <v>1337</v>
      </c>
      <c r="D38" s="52">
        <f aca="true" t="shared" si="15" ref="D38:L38">D9</f>
        <v>1748</v>
      </c>
      <c r="E38" s="52">
        <f t="shared" si="15"/>
        <v>1622</v>
      </c>
      <c r="F38" s="50">
        <f t="shared" si="15"/>
        <v>1720</v>
      </c>
      <c r="G38" s="51">
        <f t="shared" si="15"/>
        <v>1747</v>
      </c>
      <c r="H38" s="472">
        <f t="shared" si="15"/>
        <v>1634</v>
      </c>
      <c r="I38" s="472">
        <f t="shared" si="15"/>
        <v>1767</v>
      </c>
      <c r="J38" s="473">
        <f t="shared" si="15"/>
        <v>1746</v>
      </c>
      <c r="K38" s="474">
        <f t="shared" si="15"/>
        <v>1790</v>
      </c>
      <c r="L38" s="472">
        <f t="shared" si="15"/>
        <v>1764</v>
      </c>
      <c r="M38" s="472">
        <f aca="true" t="shared" si="16" ref="M38:AA38">M9</f>
        <v>2040</v>
      </c>
      <c r="N38" s="472">
        <f t="shared" si="16"/>
        <v>2141</v>
      </c>
      <c r="O38" s="472">
        <f t="shared" si="16"/>
        <v>1911</v>
      </c>
      <c r="P38" s="472">
        <f t="shared" si="16"/>
        <v>1951</v>
      </c>
      <c r="Q38" s="472">
        <f t="shared" si="16"/>
        <v>1234</v>
      </c>
      <c r="R38" s="472">
        <f t="shared" si="16"/>
        <v>1303</v>
      </c>
      <c r="S38" s="472">
        <f t="shared" si="6"/>
        <v>1395</v>
      </c>
      <c r="T38" s="482">
        <v>1172</v>
      </c>
      <c r="U38" s="483">
        <v>1316</v>
      </c>
      <c r="V38" s="481">
        <v>1285</v>
      </c>
      <c r="W38" s="481">
        <v>1783</v>
      </c>
      <c r="X38" s="481">
        <v>1269</v>
      </c>
      <c r="Y38" s="481">
        <v>1415</v>
      </c>
      <c r="Z38" s="1187">
        <f t="shared" si="16"/>
        <v>1412.3</v>
      </c>
      <c r="AA38" s="523">
        <f t="shared" si="16"/>
        <v>2.453417551759241</v>
      </c>
    </row>
    <row r="39" spans="1:27" ht="12.75">
      <c r="A39" s="53" t="s">
        <v>267</v>
      </c>
      <c r="B39" s="55">
        <v>1308</v>
      </c>
      <c r="C39" s="56">
        <v>1645</v>
      </c>
      <c r="D39" s="57">
        <f aca="true" t="shared" si="17" ref="D39:L39">D10</f>
        <v>1868</v>
      </c>
      <c r="E39" s="57">
        <f t="shared" si="17"/>
        <v>2109</v>
      </c>
      <c r="F39" s="55">
        <f t="shared" si="17"/>
        <v>1969</v>
      </c>
      <c r="G39" s="56">
        <f t="shared" si="17"/>
        <v>1971</v>
      </c>
      <c r="H39" s="475">
        <f t="shared" si="17"/>
        <v>2289</v>
      </c>
      <c r="I39" s="475">
        <f t="shared" si="17"/>
        <v>2159</v>
      </c>
      <c r="J39" s="476">
        <f t="shared" si="17"/>
        <v>2306</v>
      </c>
      <c r="K39" s="477">
        <f t="shared" si="17"/>
        <v>1988</v>
      </c>
      <c r="L39" s="475">
        <f t="shared" si="17"/>
        <v>2062</v>
      </c>
      <c r="M39" s="475">
        <f aca="true" t="shared" si="18" ref="M39:AA39">M10</f>
        <v>2294</v>
      </c>
      <c r="N39" s="475">
        <f t="shared" si="18"/>
        <v>2293</v>
      </c>
      <c r="O39" s="475">
        <f t="shared" si="18"/>
        <v>2320</v>
      </c>
      <c r="P39" s="475">
        <f t="shared" si="18"/>
        <v>2464</v>
      </c>
      <c r="Q39" s="475">
        <f t="shared" si="18"/>
        <v>1658</v>
      </c>
      <c r="R39" s="475">
        <f t="shared" si="18"/>
        <v>2260</v>
      </c>
      <c r="S39" s="475">
        <f t="shared" si="6"/>
        <v>2106</v>
      </c>
      <c r="T39" s="476">
        <v>1817</v>
      </c>
      <c r="U39" s="477">
        <v>1735</v>
      </c>
      <c r="V39" s="475">
        <v>1882</v>
      </c>
      <c r="W39" s="475">
        <v>1605</v>
      </c>
      <c r="X39" s="475">
        <v>1721</v>
      </c>
      <c r="Y39" s="475">
        <v>1606</v>
      </c>
      <c r="Z39" s="1188">
        <f t="shared" si="18"/>
        <v>1885.4</v>
      </c>
      <c r="AA39" s="524">
        <f t="shared" si="18"/>
        <v>3.275276819434166</v>
      </c>
    </row>
    <row r="40" spans="1:27" ht="12.75">
      <c r="A40" s="53" t="s">
        <v>268</v>
      </c>
      <c r="B40" s="55">
        <v>1627</v>
      </c>
      <c r="C40" s="56">
        <v>1570</v>
      </c>
      <c r="D40" s="57">
        <f aca="true" t="shared" si="19" ref="D40:L40">D11</f>
        <v>2096</v>
      </c>
      <c r="E40" s="57">
        <f t="shared" si="19"/>
        <v>2376</v>
      </c>
      <c r="F40" s="55">
        <f t="shared" si="19"/>
        <v>2113</v>
      </c>
      <c r="G40" s="56">
        <f t="shared" si="19"/>
        <v>2088</v>
      </c>
      <c r="H40" s="475">
        <f t="shared" si="19"/>
        <v>2777</v>
      </c>
      <c r="I40" s="475">
        <f t="shared" si="19"/>
        <v>2708</v>
      </c>
      <c r="J40" s="476">
        <f t="shared" si="19"/>
        <v>2767</v>
      </c>
      <c r="K40" s="477">
        <f t="shared" si="19"/>
        <v>2538</v>
      </c>
      <c r="L40" s="475">
        <f t="shared" si="19"/>
        <v>2500</v>
      </c>
      <c r="M40" s="475">
        <f aca="true" t="shared" si="20" ref="M40:AA40">M11</f>
        <v>2617</v>
      </c>
      <c r="N40" s="475">
        <f t="shared" si="20"/>
        <v>2342</v>
      </c>
      <c r="O40" s="475">
        <f t="shared" si="20"/>
        <v>2405</v>
      </c>
      <c r="P40" s="475">
        <f t="shared" si="20"/>
        <v>2337</v>
      </c>
      <c r="Q40" s="475">
        <f t="shared" si="20"/>
        <v>1957</v>
      </c>
      <c r="R40" s="475">
        <f t="shared" si="20"/>
        <v>1941</v>
      </c>
      <c r="S40" s="475">
        <f t="shared" si="6"/>
        <v>1943</v>
      </c>
      <c r="T40" s="476">
        <v>2002</v>
      </c>
      <c r="U40" s="477">
        <v>1487</v>
      </c>
      <c r="V40" s="475">
        <v>1711</v>
      </c>
      <c r="W40" s="475">
        <v>1825</v>
      </c>
      <c r="X40" s="475">
        <v>2177</v>
      </c>
      <c r="Y40" s="475">
        <v>2207</v>
      </c>
      <c r="Z40" s="1188">
        <f t="shared" si="20"/>
        <v>1958.7</v>
      </c>
      <c r="AA40" s="524">
        <f t="shared" si="20"/>
        <v>3.4026120219718368</v>
      </c>
    </row>
    <row r="41" spans="1:27" ht="12.75">
      <c r="A41" s="53" t="s">
        <v>269</v>
      </c>
      <c r="B41" s="55">
        <v>1582</v>
      </c>
      <c r="C41" s="56">
        <v>1917</v>
      </c>
      <c r="D41" s="57">
        <f aca="true" t="shared" si="21" ref="D41:L41">D12</f>
        <v>2115</v>
      </c>
      <c r="E41" s="57">
        <f t="shared" si="21"/>
        <v>2568</v>
      </c>
      <c r="F41" s="55">
        <f t="shared" si="21"/>
        <v>2542</v>
      </c>
      <c r="G41" s="56">
        <f t="shared" si="21"/>
        <v>2567</v>
      </c>
      <c r="H41" s="475">
        <f t="shared" si="21"/>
        <v>3043</v>
      </c>
      <c r="I41" s="475">
        <f t="shared" si="21"/>
        <v>2764</v>
      </c>
      <c r="J41" s="476">
        <f t="shared" si="21"/>
        <v>2889</v>
      </c>
      <c r="K41" s="477">
        <f t="shared" si="21"/>
        <v>2546</v>
      </c>
      <c r="L41" s="475">
        <f t="shared" si="21"/>
        <v>2448</v>
      </c>
      <c r="M41" s="475">
        <f aca="true" t="shared" si="22" ref="M41:AA41">M12</f>
        <v>2491</v>
      </c>
      <c r="N41" s="475">
        <f t="shared" si="22"/>
        <v>2330</v>
      </c>
      <c r="O41" s="475">
        <f t="shared" si="22"/>
        <v>2233</v>
      </c>
      <c r="P41" s="475">
        <f t="shared" si="22"/>
        <v>2339</v>
      </c>
      <c r="Q41" s="475">
        <f t="shared" si="22"/>
        <v>1900</v>
      </c>
      <c r="R41" s="475">
        <f t="shared" si="22"/>
        <v>2098</v>
      </c>
      <c r="S41" s="475">
        <f t="shared" si="6"/>
        <v>2028</v>
      </c>
      <c r="T41" s="476">
        <v>1755</v>
      </c>
      <c r="U41" s="477">
        <v>1856</v>
      </c>
      <c r="V41" s="475">
        <v>1702</v>
      </c>
      <c r="W41" s="475">
        <v>1901</v>
      </c>
      <c r="X41" s="475">
        <v>1665</v>
      </c>
      <c r="Y41" s="475">
        <v>1675</v>
      </c>
      <c r="Z41" s="1188">
        <f t="shared" si="22"/>
        <v>1891.9</v>
      </c>
      <c r="AA41" s="524">
        <f t="shared" si="22"/>
        <v>3.2865684813235916</v>
      </c>
    </row>
    <row r="42" spans="1:27" ht="12.75">
      <c r="A42" s="53" t="s">
        <v>270</v>
      </c>
      <c r="B42" s="55">
        <v>1624</v>
      </c>
      <c r="C42" s="56">
        <v>1679</v>
      </c>
      <c r="D42" s="57">
        <f aca="true" t="shared" si="23" ref="D42:L42">D13</f>
        <v>2043</v>
      </c>
      <c r="E42" s="57">
        <f t="shared" si="23"/>
        <v>2423</v>
      </c>
      <c r="F42" s="55">
        <f t="shared" si="23"/>
        <v>2494</v>
      </c>
      <c r="G42" s="56">
        <f t="shared" si="23"/>
        <v>2785</v>
      </c>
      <c r="H42" s="475">
        <f t="shared" si="23"/>
        <v>2934</v>
      </c>
      <c r="I42" s="475">
        <f t="shared" si="23"/>
        <v>3446</v>
      </c>
      <c r="J42" s="476">
        <f t="shared" si="23"/>
        <v>3223</v>
      </c>
      <c r="K42" s="477">
        <f t="shared" si="23"/>
        <v>3560</v>
      </c>
      <c r="L42" s="475">
        <f t="shared" si="23"/>
        <v>3207</v>
      </c>
      <c r="M42" s="475">
        <f aca="true" t="shared" si="24" ref="M42:AA42">M13</f>
        <v>2931</v>
      </c>
      <c r="N42" s="475">
        <f t="shared" si="24"/>
        <v>3089</v>
      </c>
      <c r="O42" s="475">
        <f t="shared" si="24"/>
        <v>2638</v>
      </c>
      <c r="P42" s="475">
        <f t="shared" si="24"/>
        <v>2272</v>
      </c>
      <c r="Q42" s="475">
        <f t="shared" si="24"/>
        <v>2340</v>
      </c>
      <c r="R42" s="475">
        <f t="shared" si="24"/>
        <v>1840</v>
      </c>
      <c r="S42" s="475">
        <f t="shared" si="6"/>
        <v>2033</v>
      </c>
      <c r="T42" s="476">
        <v>1946</v>
      </c>
      <c r="U42" s="477">
        <v>1762</v>
      </c>
      <c r="V42" s="475">
        <v>1804</v>
      </c>
      <c r="W42" s="475">
        <v>1738</v>
      </c>
      <c r="X42" s="475">
        <v>2123</v>
      </c>
      <c r="Y42" s="475">
        <v>2253</v>
      </c>
      <c r="Z42" s="1188">
        <f t="shared" si="24"/>
        <v>2011.1</v>
      </c>
      <c r="AA42" s="524">
        <f t="shared" si="24"/>
        <v>3.4936401885881256</v>
      </c>
    </row>
    <row r="43" spans="1:27" ht="13.5" thickBot="1">
      <c r="A43" s="58" t="s">
        <v>271</v>
      </c>
      <c r="B43" s="60">
        <v>2150</v>
      </c>
      <c r="C43" s="61">
        <v>2301</v>
      </c>
      <c r="D43" s="62">
        <f aca="true" t="shared" si="25" ref="D43:M43">D14</f>
        <v>2609</v>
      </c>
      <c r="E43" s="62">
        <f t="shared" si="25"/>
        <v>2728</v>
      </c>
      <c r="F43" s="60">
        <f t="shared" si="25"/>
        <v>3073</v>
      </c>
      <c r="G43" s="61">
        <f t="shared" si="25"/>
        <v>2933</v>
      </c>
      <c r="H43" s="478">
        <f t="shared" si="25"/>
        <v>3046</v>
      </c>
      <c r="I43" s="478">
        <f t="shared" si="25"/>
        <v>3246</v>
      </c>
      <c r="J43" s="479">
        <f t="shared" si="25"/>
        <v>3357</v>
      </c>
      <c r="K43" s="480">
        <f t="shared" si="25"/>
        <v>3097</v>
      </c>
      <c r="L43" s="478">
        <f t="shared" si="25"/>
        <v>3114</v>
      </c>
      <c r="M43" s="478">
        <f t="shared" si="25"/>
        <v>3367</v>
      </c>
      <c r="N43" s="478">
        <f aca="true" t="shared" si="26" ref="N43:AA43">N14</f>
        <v>3390</v>
      </c>
      <c r="O43" s="478">
        <f t="shared" si="26"/>
        <v>3672</v>
      </c>
      <c r="P43" s="478">
        <f t="shared" si="26"/>
        <v>3391</v>
      </c>
      <c r="Q43" s="478">
        <f t="shared" si="26"/>
        <v>3095</v>
      </c>
      <c r="R43" s="478">
        <f t="shared" si="26"/>
        <v>2750</v>
      </c>
      <c r="S43" s="478">
        <f t="shared" si="6"/>
        <v>3170</v>
      </c>
      <c r="T43" s="479">
        <v>3172</v>
      </c>
      <c r="U43" s="480">
        <v>3220</v>
      </c>
      <c r="V43" s="478">
        <v>3337</v>
      </c>
      <c r="W43" s="478">
        <v>3446</v>
      </c>
      <c r="X43" s="478">
        <v>3054</v>
      </c>
      <c r="Y43" s="478">
        <v>2992</v>
      </c>
      <c r="Z43" s="1189">
        <f t="shared" si="26"/>
        <v>3162.7</v>
      </c>
      <c r="AA43" s="525">
        <f t="shared" si="26"/>
        <v>5.494175239643809</v>
      </c>
    </row>
    <row r="44" spans="1:27" ht="12.75">
      <c r="A44" s="65" t="s">
        <v>272</v>
      </c>
      <c r="B44" s="67">
        <v>1281</v>
      </c>
      <c r="C44" s="68">
        <v>1331</v>
      </c>
      <c r="D44" s="70">
        <f aca="true" t="shared" si="27" ref="D44:M44">D15</f>
        <v>1643</v>
      </c>
      <c r="E44" s="70">
        <f t="shared" si="27"/>
        <v>1687</v>
      </c>
      <c r="F44" s="67">
        <f t="shared" si="27"/>
        <v>1603</v>
      </c>
      <c r="G44" s="68">
        <f t="shared" si="27"/>
        <v>1487</v>
      </c>
      <c r="H44" s="481">
        <f t="shared" si="27"/>
        <v>1549</v>
      </c>
      <c r="I44" s="481">
        <f t="shared" si="27"/>
        <v>1414</v>
      </c>
      <c r="J44" s="482">
        <f t="shared" si="27"/>
        <v>1549</v>
      </c>
      <c r="K44" s="483">
        <f t="shared" si="27"/>
        <v>1446</v>
      </c>
      <c r="L44" s="481">
        <f t="shared" si="27"/>
        <v>1658</v>
      </c>
      <c r="M44" s="481">
        <f t="shared" si="27"/>
        <v>1675</v>
      </c>
      <c r="N44" s="481">
        <f aca="true" t="shared" si="28" ref="N44:AA44">N15</f>
        <v>1562</v>
      </c>
      <c r="O44" s="481">
        <f t="shared" si="28"/>
        <v>1718</v>
      </c>
      <c r="P44" s="481">
        <f t="shared" si="28"/>
        <v>1707</v>
      </c>
      <c r="Q44" s="481">
        <f t="shared" si="28"/>
        <v>1276</v>
      </c>
      <c r="R44" s="481">
        <f t="shared" si="28"/>
        <v>1321</v>
      </c>
      <c r="S44" s="481">
        <f t="shared" si="6"/>
        <v>1344</v>
      </c>
      <c r="T44" s="482">
        <v>1352</v>
      </c>
      <c r="U44" s="483">
        <v>1163</v>
      </c>
      <c r="V44" s="481">
        <v>1126</v>
      </c>
      <c r="W44" s="481">
        <v>1158</v>
      </c>
      <c r="X44" s="481">
        <v>1133</v>
      </c>
      <c r="Y44" s="481">
        <v>1225</v>
      </c>
      <c r="Z44" s="1190">
        <f t="shared" si="28"/>
        <v>1280.5</v>
      </c>
      <c r="AA44" s="526">
        <f t="shared" si="28"/>
        <v>2.2244573922167445</v>
      </c>
    </row>
    <row r="45" spans="1:27" ht="12.75">
      <c r="A45" s="53" t="s">
        <v>273</v>
      </c>
      <c r="B45" s="55">
        <v>1175</v>
      </c>
      <c r="C45" s="56">
        <v>1227</v>
      </c>
      <c r="D45" s="57">
        <f aca="true" t="shared" si="29" ref="D45:M45">D16</f>
        <v>1827</v>
      </c>
      <c r="E45" s="57">
        <f t="shared" si="29"/>
        <v>1849</v>
      </c>
      <c r="F45" s="55">
        <f t="shared" si="29"/>
        <v>1877</v>
      </c>
      <c r="G45" s="56">
        <f t="shared" si="29"/>
        <v>1815</v>
      </c>
      <c r="H45" s="475">
        <f t="shared" si="29"/>
        <v>1967</v>
      </c>
      <c r="I45" s="475">
        <f t="shared" si="29"/>
        <v>1861</v>
      </c>
      <c r="J45" s="476">
        <f t="shared" si="29"/>
        <v>2226</v>
      </c>
      <c r="K45" s="477">
        <f t="shared" si="29"/>
        <v>2117</v>
      </c>
      <c r="L45" s="475">
        <f t="shared" si="29"/>
        <v>2249</v>
      </c>
      <c r="M45" s="475">
        <f t="shared" si="29"/>
        <v>2437</v>
      </c>
      <c r="N45" s="475">
        <f aca="true" t="shared" si="30" ref="N45:AA45">N16</f>
        <v>2125</v>
      </c>
      <c r="O45" s="475">
        <f t="shared" si="30"/>
        <v>2163</v>
      </c>
      <c r="P45" s="475">
        <f t="shared" si="30"/>
        <v>1888</v>
      </c>
      <c r="Q45" s="475">
        <f t="shared" si="30"/>
        <v>1908</v>
      </c>
      <c r="R45" s="475">
        <f t="shared" si="30"/>
        <v>1613</v>
      </c>
      <c r="S45" s="475">
        <f t="shared" si="6"/>
        <v>1666</v>
      </c>
      <c r="T45" s="476">
        <v>1564</v>
      </c>
      <c r="U45" s="477">
        <v>1461</v>
      </c>
      <c r="V45" s="475">
        <v>1203</v>
      </c>
      <c r="W45" s="475">
        <v>1502</v>
      </c>
      <c r="X45" s="475">
        <v>1663</v>
      </c>
      <c r="Y45" s="475">
        <v>1601</v>
      </c>
      <c r="Z45" s="1188">
        <f t="shared" si="30"/>
        <v>1606.9</v>
      </c>
      <c r="AA45" s="524">
        <f t="shared" si="30"/>
        <v>2.7914725369411064</v>
      </c>
    </row>
    <row r="46" spans="1:27" ht="12.75">
      <c r="A46" s="53" t="s">
        <v>274</v>
      </c>
      <c r="B46" s="55">
        <v>1002</v>
      </c>
      <c r="C46" s="56">
        <v>1057</v>
      </c>
      <c r="D46" s="57">
        <f aca="true" t="shared" si="31" ref="D46:M46">D17</f>
        <v>1306</v>
      </c>
      <c r="E46" s="57">
        <f t="shared" si="31"/>
        <v>1332</v>
      </c>
      <c r="F46" s="55">
        <f t="shared" si="31"/>
        <v>1589</v>
      </c>
      <c r="G46" s="56">
        <f t="shared" si="31"/>
        <v>1443</v>
      </c>
      <c r="H46" s="475">
        <f t="shared" si="31"/>
        <v>1764</v>
      </c>
      <c r="I46" s="475">
        <f t="shared" si="31"/>
        <v>1509</v>
      </c>
      <c r="J46" s="476">
        <f t="shared" si="31"/>
        <v>1428</v>
      </c>
      <c r="K46" s="477">
        <f t="shared" si="31"/>
        <v>1266</v>
      </c>
      <c r="L46" s="475">
        <f t="shared" si="31"/>
        <v>1484</v>
      </c>
      <c r="M46" s="475">
        <f t="shared" si="31"/>
        <v>1854</v>
      </c>
      <c r="N46" s="475">
        <f aca="true" t="shared" si="32" ref="N46:AA46">N17</f>
        <v>1534</v>
      </c>
      <c r="O46" s="475">
        <f t="shared" si="32"/>
        <v>1609</v>
      </c>
      <c r="P46" s="475">
        <f t="shared" si="32"/>
        <v>1344</v>
      </c>
      <c r="Q46" s="475">
        <f t="shared" si="32"/>
        <v>1294</v>
      </c>
      <c r="R46" s="475">
        <f t="shared" si="32"/>
        <v>1437</v>
      </c>
      <c r="S46" s="475">
        <f t="shared" si="6"/>
        <v>1320</v>
      </c>
      <c r="T46" s="476">
        <v>1373</v>
      </c>
      <c r="U46" s="477">
        <v>1193</v>
      </c>
      <c r="V46" s="475">
        <v>1323</v>
      </c>
      <c r="W46" s="475">
        <v>1327</v>
      </c>
      <c r="X46" s="475">
        <v>1073</v>
      </c>
      <c r="Y46" s="475">
        <v>1379</v>
      </c>
      <c r="Z46" s="1188">
        <f t="shared" si="32"/>
        <v>1306.3</v>
      </c>
      <c r="AA46" s="524">
        <f t="shared" si="32"/>
        <v>2.269276604024001</v>
      </c>
    </row>
    <row r="47" spans="1:27" ht="12.75">
      <c r="A47" s="53" t="s">
        <v>275</v>
      </c>
      <c r="B47" s="55">
        <v>695</v>
      </c>
      <c r="C47" s="56">
        <v>788</v>
      </c>
      <c r="D47" s="57">
        <f aca="true" t="shared" si="33" ref="D47:M47">D18</f>
        <v>973</v>
      </c>
      <c r="E47" s="57">
        <f t="shared" si="33"/>
        <v>1264</v>
      </c>
      <c r="F47" s="55">
        <f t="shared" si="33"/>
        <v>950</v>
      </c>
      <c r="G47" s="56">
        <f t="shared" si="33"/>
        <v>972</v>
      </c>
      <c r="H47" s="475">
        <f t="shared" si="33"/>
        <v>1149</v>
      </c>
      <c r="I47" s="475">
        <f t="shared" si="33"/>
        <v>1188</v>
      </c>
      <c r="J47" s="476">
        <f t="shared" si="33"/>
        <v>1238</v>
      </c>
      <c r="K47" s="477">
        <f t="shared" si="33"/>
        <v>1308</v>
      </c>
      <c r="L47" s="475">
        <f t="shared" si="33"/>
        <v>1249</v>
      </c>
      <c r="M47" s="475">
        <f t="shared" si="33"/>
        <v>1179</v>
      </c>
      <c r="N47" s="475">
        <f aca="true" t="shared" si="34" ref="N47:AA47">N18</f>
        <v>1214</v>
      </c>
      <c r="O47" s="475">
        <f t="shared" si="34"/>
        <v>1546</v>
      </c>
      <c r="P47" s="475">
        <f t="shared" si="34"/>
        <v>1288</v>
      </c>
      <c r="Q47" s="475">
        <f t="shared" si="34"/>
        <v>1060</v>
      </c>
      <c r="R47" s="475">
        <f t="shared" si="34"/>
        <v>945</v>
      </c>
      <c r="S47" s="475">
        <f t="shared" si="6"/>
        <v>1086</v>
      </c>
      <c r="T47" s="476">
        <v>1065</v>
      </c>
      <c r="U47" s="477">
        <v>1074</v>
      </c>
      <c r="V47" s="475">
        <v>814</v>
      </c>
      <c r="W47" s="475">
        <v>975</v>
      </c>
      <c r="X47" s="475">
        <v>953</v>
      </c>
      <c r="Y47" s="475">
        <v>1001</v>
      </c>
      <c r="Z47" s="1188">
        <f t="shared" si="34"/>
        <v>1026.1</v>
      </c>
      <c r="AA47" s="524">
        <f t="shared" si="34"/>
        <v>1.782519117652168</v>
      </c>
    </row>
    <row r="48" spans="1:27" ht="12.75">
      <c r="A48" s="53" t="s">
        <v>276</v>
      </c>
      <c r="B48" s="55">
        <v>507</v>
      </c>
      <c r="C48" s="56">
        <v>603</v>
      </c>
      <c r="D48" s="57">
        <f aca="true" t="shared" si="35" ref="D48:M48">D19</f>
        <v>824</v>
      </c>
      <c r="E48" s="57">
        <f t="shared" si="35"/>
        <v>908</v>
      </c>
      <c r="F48" s="55">
        <f t="shared" si="35"/>
        <v>919</v>
      </c>
      <c r="G48" s="56">
        <f t="shared" si="35"/>
        <v>1046</v>
      </c>
      <c r="H48" s="475">
        <f t="shared" si="35"/>
        <v>958</v>
      </c>
      <c r="I48" s="475">
        <f t="shared" si="35"/>
        <v>1102</v>
      </c>
      <c r="J48" s="476">
        <f t="shared" si="35"/>
        <v>1198</v>
      </c>
      <c r="K48" s="477">
        <f t="shared" si="35"/>
        <v>1122</v>
      </c>
      <c r="L48" s="475">
        <f t="shared" si="35"/>
        <v>1573</v>
      </c>
      <c r="M48" s="475">
        <f t="shared" si="35"/>
        <v>1529</v>
      </c>
      <c r="N48" s="475">
        <f aca="true" t="shared" si="36" ref="N48:AA48">N19</f>
        <v>987</v>
      </c>
      <c r="O48" s="475">
        <f t="shared" si="36"/>
        <v>1404</v>
      </c>
      <c r="P48" s="475">
        <f t="shared" si="36"/>
        <v>1105</v>
      </c>
      <c r="Q48" s="475">
        <f t="shared" si="36"/>
        <v>952</v>
      </c>
      <c r="R48" s="475">
        <f t="shared" si="36"/>
        <v>923</v>
      </c>
      <c r="S48" s="475">
        <f t="shared" si="6"/>
        <v>948</v>
      </c>
      <c r="T48" s="476">
        <v>949</v>
      </c>
      <c r="U48" s="477">
        <v>932</v>
      </c>
      <c r="V48" s="475">
        <v>726</v>
      </c>
      <c r="W48" s="475">
        <v>871</v>
      </c>
      <c r="X48" s="475">
        <v>876</v>
      </c>
      <c r="Y48" s="475">
        <v>885</v>
      </c>
      <c r="Z48" s="1188">
        <f t="shared" si="36"/>
        <v>916.7</v>
      </c>
      <c r="AA48" s="524">
        <f t="shared" si="36"/>
        <v>1.5924717621593827</v>
      </c>
    </row>
    <row r="49" spans="1:27" ht="12.75">
      <c r="A49" s="53" t="s">
        <v>277</v>
      </c>
      <c r="B49" s="55">
        <v>827</v>
      </c>
      <c r="C49" s="56">
        <v>1063</v>
      </c>
      <c r="D49" s="57">
        <f aca="true" t="shared" si="37" ref="D49:M49">D20</f>
        <v>1109</v>
      </c>
      <c r="E49" s="57">
        <f t="shared" si="37"/>
        <v>1560</v>
      </c>
      <c r="F49" s="55">
        <f t="shared" si="37"/>
        <v>1433</v>
      </c>
      <c r="G49" s="56">
        <f t="shared" si="37"/>
        <v>1350</v>
      </c>
      <c r="H49" s="475">
        <f t="shared" si="37"/>
        <v>1353</v>
      </c>
      <c r="I49" s="475">
        <f t="shared" si="37"/>
        <v>1551</v>
      </c>
      <c r="J49" s="476">
        <f t="shared" si="37"/>
        <v>1487</v>
      </c>
      <c r="K49" s="477">
        <f t="shared" si="37"/>
        <v>1454</v>
      </c>
      <c r="L49" s="475">
        <f t="shared" si="37"/>
        <v>1454</v>
      </c>
      <c r="M49" s="475">
        <f t="shared" si="37"/>
        <v>1788</v>
      </c>
      <c r="N49" s="475">
        <f aca="true" t="shared" si="38" ref="N49:AA49">N20</f>
        <v>1835</v>
      </c>
      <c r="O49" s="475">
        <f t="shared" si="38"/>
        <v>1929</v>
      </c>
      <c r="P49" s="475">
        <f t="shared" si="38"/>
        <v>1935</v>
      </c>
      <c r="Q49" s="475">
        <f t="shared" si="38"/>
        <v>1646</v>
      </c>
      <c r="R49" s="475">
        <f t="shared" si="38"/>
        <v>1593</v>
      </c>
      <c r="S49" s="475">
        <f t="shared" si="6"/>
        <v>1532</v>
      </c>
      <c r="T49" s="476">
        <v>1256</v>
      </c>
      <c r="U49" s="477">
        <v>1204</v>
      </c>
      <c r="V49" s="475">
        <v>1053</v>
      </c>
      <c r="W49" s="475">
        <v>1252</v>
      </c>
      <c r="X49" s="475">
        <v>1253</v>
      </c>
      <c r="Y49" s="475">
        <v>1158</v>
      </c>
      <c r="Z49" s="1188">
        <f t="shared" si="38"/>
        <v>1388.2</v>
      </c>
      <c r="AA49" s="524">
        <f t="shared" si="38"/>
        <v>2.411551543830757</v>
      </c>
    </row>
    <row r="50" spans="1:27" ht="12.75">
      <c r="A50" s="53" t="s">
        <v>278</v>
      </c>
      <c r="B50" s="55">
        <v>438</v>
      </c>
      <c r="C50" s="71">
        <v>501</v>
      </c>
      <c r="D50" s="57">
        <f aca="true" t="shared" si="39" ref="D50:M50">D21</f>
        <v>532</v>
      </c>
      <c r="E50" s="72">
        <f t="shared" si="39"/>
        <v>621</v>
      </c>
      <c r="F50" s="55">
        <f t="shared" si="39"/>
        <v>687</v>
      </c>
      <c r="G50" s="71">
        <f t="shared" si="39"/>
        <v>693</v>
      </c>
      <c r="H50" s="484">
        <f t="shared" si="39"/>
        <v>599</v>
      </c>
      <c r="I50" s="484">
        <f t="shared" si="39"/>
        <v>648</v>
      </c>
      <c r="J50" s="485">
        <f t="shared" si="39"/>
        <v>841</v>
      </c>
      <c r="K50" s="486">
        <f t="shared" si="39"/>
        <v>697</v>
      </c>
      <c r="L50" s="484">
        <f t="shared" si="39"/>
        <v>637</v>
      </c>
      <c r="M50" s="484">
        <f t="shared" si="39"/>
        <v>664</v>
      </c>
      <c r="N50" s="484">
        <f aca="true" t="shared" si="40" ref="N50:AA50">N21</f>
        <v>669</v>
      </c>
      <c r="O50" s="484">
        <f t="shared" si="40"/>
        <v>608</v>
      </c>
      <c r="P50" s="484">
        <f t="shared" si="40"/>
        <v>657</v>
      </c>
      <c r="Q50" s="484">
        <f t="shared" si="40"/>
        <v>682</v>
      </c>
      <c r="R50" s="484">
        <f t="shared" si="40"/>
        <v>667</v>
      </c>
      <c r="S50" s="484">
        <f t="shared" si="6"/>
        <v>723</v>
      </c>
      <c r="T50" s="485">
        <v>587</v>
      </c>
      <c r="U50" s="486">
        <v>537</v>
      </c>
      <c r="V50" s="484">
        <v>540</v>
      </c>
      <c r="W50" s="484">
        <v>705</v>
      </c>
      <c r="X50" s="484">
        <v>800</v>
      </c>
      <c r="Y50" s="484">
        <v>755</v>
      </c>
      <c r="Z50" s="1191">
        <f t="shared" si="40"/>
        <v>665.3</v>
      </c>
      <c r="AA50" s="524">
        <f t="shared" si="40"/>
        <v>1.1557450238514642</v>
      </c>
    </row>
    <row r="51" spans="1:27" ht="12.75">
      <c r="A51" s="53" t="s">
        <v>279</v>
      </c>
      <c r="B51" s="55">
        <v>1181</v>
      </c>
      <c r="C51" s="71">
        <v>1267</v>
      </c>
      <c r="D51" s="57">
        <f aca="true" t="shared" si="41" ref="D51:M51">D22</f>
        <v>1403</v>
      </c>
      <c r="E51" s="72">
        <f t="shared" si="41"/>
        <v>2394</v>
      </c>
      <c r="F51" s="55">
        <f t="shared" si="41"/>
        <v>2442</v>
      </c>
      <c r="G51" s="71">
        <f t="shared" si="41"/>
        <v>2040</v>
      </c>
      <c r="H51" s="484">
        <f t="shared" si="41"/>
        <v>2190</v>
      </c>
      <c r="I51" s="484">
        <f t="shared" si="41"/>
        <v>2283</v>
      </c>
      <c r="J51" s="485">
        <f t="shared" si="41"/>
        <v>2079</v>
      </c>
      <c r="K51" s="486">
        <f t="shared" si="41"/>
        <v>2219</v>
      </c>
      <c r="L51" s="484">
        <f t="shared" si="41"/>
        <v>2280</v>
      </c>
      <c r="M51" s="484">
        <f t="shared" si="41"/>
        <v>2152</v>
      </c>
      <c r="N51" s="484">
        <f aca="true" t="shared" si="42" ref="N51:AA51">N22</f>
        <v>2453</v>
      </c>
      <c r="O51" s="484">
        <f t="shared" si="42"/>
        <v>2295</v>
      </c>
      <c r="P51" s="484">
        <f t="shared" si="42"/>
        <v>2044</v>
      </c>
      <c r="Q51" s="484">
        <f t="shared" si="42"/>
        <v>1531</v>
      </c>
      <c r="R51" s="484">
        <f t="shared" si="42"/>
        <v>1816</v>
      </c>
      <c r="S51" s="484">
        <f t="shared" si="6"/>
        <v>1894</v>
      </c>
      <c r="T51" s="485">
        <v>1798</v>
      </c>
      <c r="U51" s="486">
        <v>1633</v>
      </c>
      <c r="V51" s="484">
        <v>1806</v>
      </c>
      <c r="W51" s="484">
        <v>1733</v>
      </c>
      <c r="X51" s="484">
        <v>1896</v>
      </c>
      <c r="Y51" s="484">
        <v>1827</v>
      </c>
      <c r="Z51" s="1191">
        <f t="shared" si="42"/>
        <v>1797.8</v>
      </c>
      <c r="AA51" s="524">
        <f t="shared" si="42"/>
        <v>3.1230999607397605</v>
      </c>
    </row>
    <row r="52" spans="1:27" ht="13.5" thickBot="1">
      <c r="A52" s="53" t="s">
        <v>1123</v>
      </c>
      <c r="B52" s="75">
        <v>726</v>
      </c>
      <c r="C52" s="76">
        <v>789</v>
      </c>
      <c r="D52" s="302">
        <f aca="true" t="shared" si="43" ref="D52:M52">D23</f>
        <v>1169</v>
      </c>
      <c r="E52" s="77">
        <f t="shared" si="43"/>
        <v>1286</v>
      </c>
      <c r="F52" s="75">
        <f t="shared" si="43"/>
        <v>1043</v>
      </c>
      <c r="G52" s="76">
        <f t="shared" si="43"/>
        <v>1209</v>
      </c>
      <c r="H52" s="487">
        <f t="shared" si="43"/>
        <v>1129</v>
      </c>
      <c r="I52" s="487">
        <f t="shared" si="43"/>
        <v>1462</v>
      </c>
      <c r="J52" s="488">
        <f t="shared" si="43"/>
        <v>1439</v>
      </c>
      <c r="K52" s="489">
        <f t="shared" si="43"/>
        <v>1362</v>
      </c>
      <c r="L52" s="487">
        <f t="shared" si="43"/>
        <v>1383</v>
      </c>
      <c r="M52" s="487">
        <f t="shared" si="43"/>
        <v>1258</v>
      </c>
      <c r="N52" s="487">
        <f aca="true" t="shared" si="44" ref="N52:AA52">N23</f>
        <v>1346</v>
      </c>
      <c r="O52" s="487">
        <f t="shared" si="44"/>
        <v>1407</v>
      </c>
      <c r="P52" s="487">
        <f t="shared" si="44"/>
        <v>1465</v>
      </c>
      <c r="Q52" s="487">
        <f t="shared" si="44"/>
        <v>1668</v>
      </c>
      <c r="R52" s="487">
        <f t="shared" si="44"/>
        <v>1256</v>
      </c>
      <c r="S52" s="487">
        <f t="shared" si="6"/>
        <v>1201</v>
      </c>
      <c r="T52" s="908">
        <v>1142</v>
      </c>
      <c r="U52" s="489">
        <v>1069</v>
      </c>
      <c r="V52" s="487">
        <v>973</v>
      </c>
      <c r="W52" s="487">
        <v>1081</v>
      </c>
      <c r="X52" s="487">
        <v>1106</v>
      </c>
      <c r="Y52" s="487">
        <v>1095</v>
      </c>
      <c r="Z52" s="1192">
        <f t="shared" si="44"/>
        <v>1205.6</v>
      </c>
      <c r="AA52" s="527">
        <f t="shared" si="44"/>
        <v>2.094342703675523</v>
      </c>
    </row>
    <row r="53" spans="1:27" ht="13.5" thickBot="1">
      <c r="A53" s="79" t="s">
        <v>233</v>
      </c>
      <c r="B53" s="81">
        <f>SUM(B33:B52)</f>
        <v>56105</v>
      </c>
      <c r="C53" s="82">
        <f>SUM(C33:C52)</f>
        <v>58190</v>
      </c>
      <c r="D53" s="83">
        <f aca="true" t="shared" si="45" ref="D53:M53">D24</f>
        <v>68378</v>
      </c>
      <c r="E53" s="83">
        <f t="shared" si="45"/>
        <v>78351</v>
      </c>
      <c r="F53" s="81">
        <f t="shared" si="45"/>
        <v>77905</v>
      </c>
      <c r="G53" s="82">
        <f t="shared" si="45"/>
        <v>80377</v>
      </c>
      <c r="H53" s="490">
        <f t="shared" si="45"/>
        <v>85416</v>
      </c>
      <c r="I53" s="490">
        <f t="shared" si="45"/>
        <v>79946</v>
      </c>
      <c r="J53" s="491">
        <f t="shared" si="45"/>
        <v>81049</v>
      </c>
      <c r="K53" s="492">
        <f t="shared" si="45"/>
        <v>75857</v>
      </c>
      <c r="L53" s="490">
        <f t="shared" si="45"/>
        <v>74571</v>
      </c>
      <c r="M53" s="490">
        <f t="shared" si="45"/>
        <v>73497</v>
      </c>
      <c r="N53" s="490">
        <f aca="true" t="shared" si="46" ref="N53:AA53">N24</f>
        <v>73328</v>
      </c>
      <c r="O53" s="490">
        <f t="shared" si="46"/>
        <v>75620</v>
      </c>
      <c r="P53" s="490">
        <f t="shared" si="46"/>
        <v>72171</v>
      </c>
      <c r="Q53" s="490">
        <f t="shared" si="46"/>
        <v>62708</v>
      </c>
      <c r="R53" s="490">
        <f t="shared" si="46"/>
        <v>56851</v>
      </c>
      <c r="S53" s="490">
        <f t="shared" si="6"/>
        <v>59233</v>
      </c>
      <c r="T53" s="491">
        <v>55824</v>
      </c>
      <c r="U53" s="492">
        <f>SUM(U33:U52)</f>
        <v>54246</v>
      </c>
      <c r="V53" s="490">
        <v>51287</v>
      </c>
      <c r="W53" s="490">
        <f>SUM(W33:W52)</f>
        <v>55994</v>
      </c>
      <c r="X53" s="490">
        <v>53082</v>
      </c>
      <c r="Y53" s="490">
        <v>54250</v>
      </c>
      <c r="Z53" s="1193">
        <f t="shared" si="46"/>
        <v>57564.6</v>
      </c>
      <c r="AA53" s="528">
        <f t="shared" si="46"/>
        <v>100</v>
      </c>
    </row>
    <row r="54" spans="1:14" ht="12.75">
      <c r="A54" s="85"/>
      <c r="B54" s="86"/>
      <c r="C54" s="86"/>
      <c r="D54" s="86"/>
      <c r="E54" s="86"/>
      <c r="F54" s="86"/>
      <c r="G54" s="87"/>
      <c r="N54" s="336"/>
    </row>
    <row r="55" ht="12.75" customHeight="1">
      <c r="N55" s="98"/>
    </row>
    <row r="56" ht="12.75" customHeight="1">
      <c r="N56" s="98"/>
    </row>
    <row r="57" ht="12.75" customHeight="1">
      <c r="N57" s="98"/>
    </row>
    <row r="58" ht="12.75" customHeight="1">
      <c r="N58" s="98"/>
    </row>
    <row r="59" ht="12.75">
      <c r="N59" s="98"/>
    </row>
    <row r="60" ht="12.75">
      <c r="N60" s="98"/>
    </row>
    <row r="61" ht="12.75">
      <c r="N61" s="98"/>
    </row>
    <row r="62" ht="12.75">
      <c r="N62" s="98"/>
    </row>
    <row r="63" ht="12.75">
      <c r="N63" s="98"/>
    </row>
    <row r="64" ht="12.75">
      <c r="N64" s="98"/>
    </row>
    <row r="65" ht="12.75">
      <c r="N65" s="98"/>
    </row>
    <row r="66" ht="12.75">
      <c r="N66" s="98"/>
    </row>
    <row r="67" ht="12.75">
      <c r="N67" s="98"/>
    </row>
    <row r="68" ht="12.75">
      <c r="N68" s="98"/>
    </row>
    <row r="69" ht="12.75">
      <c r="N69" s="98"/>
    </row>
    <row r="70" ht="12.75">
      <c r="N70" s="98"/>
    </row>
    <row r="71" ht="12.75">
      <c r="N71" s="98"/>
    </row>
    <row r="72" ht="12.75">
      <c r="N72" s="98"/>
    </row>
    <row r="73" ht="12.75">
      <c r="N73" s="98"/>
    </row>
    <row r="74" ht="12.75">
      <c r="N74" s="98"/>
    </row>
    <row r="75" ht="12.75">
      <c r="N75" s="98"/>
    </row>
    <row r="76" ht="12.75" customHeight="1">
      <c r="N76" s="98"/>
    </row>
    <row r="77" ht="12.75" customHeight="1">
      <c r="N77" s="98"/>
    </row>
    <row r="78" ht="12.75" customHeight="1">
      <c r="N78" s="98"/>
    </row>
    <row r="79" ht="12.75" customHeight="1">
      <c r="N79" s="98"/>
    </row>
    <row r="80" ht="12.75" customHeight="1">
      <c r="N80" s="98"/>
    </row>
    <row r="81" ht="12.75" customHeight="1">
      <c r="N81" s="98"/>
    </row>
    <row r="82" ht="12.75">
      <c r="N82" s="98"/>
    </row>
    <row r="83" ht="12.75">
      <c r="N83" s="98"/>
    </row>
    <row r="84" ht="12.75">
      <c r="N84" s="98"/>
    </row>
    <row r="85" ht="12.75">
      <c r="N85" s="98"/>
    </row>
    <row r="86" ht="12.75">
      <c r="N86" s="98"/>
    </row>
    <row r="87" ht="12.75">
      <c r="N87" s="98"/>
    </row>
    <row r="88" ht="12.75">
      <c r="N88" s="98"/>
    </row>
    <row r="89" ht="12.75">
      <c r="N89" s="98"/>
    </row>
    <row r="90" ht="12.75">
      <c r="N90" s="98"/>
    </row>
    <row r="91" ht="12.75">
      <c r="N91" s="98"/>
    </row>
    <row r="92" ht="12.75">
      <c r="N92" s="98"/>
    </row>
    <row r="93" ht="12.75">
      <c r="N93" s="98"/>
    </row>
    <row r="94" ht="12.75">
      <c r="N94" s="98"/>
    </row>
    <row r="95" ht="12.75">
      <c r="N95" s="98"/>
    </row>
    <row r="96" ht="12.75">
      <c r="N96" s="98"/>
    </row>
    <row r="97" ht="12.75">
      <c r="N97" s="98"/>
    </row>
    <row r="98" ht="12.75">
      <c r="N98" s="98"/>
    </row>
    <row r="99" ht="12.75">
      <c r="N99" s="98"/>
    </row>
    <row r="100" ht="12.75">
      <c r="N100" s="98"/>
    </row>
    <row r="101" ht="12.75">
      <c r="N101" s="98"/>
    </row>
    <row r="102" ht="12.75">
      <c r="N102" s="98"/>
    </row>
    <row r="103" ht="12.75">
      <c r="N103" s="98"/>
    </row>
    <row r="104" ht="12.75">
      <c r="N104" s="98"/>
    </row>
    <row r="105" ht="12.75">
      <c r="N105" s="98"/>
    </row>
    <row r="106" ht="12.75">
      <c r="N106" s="98"/>
    </row>
    <row r="107" ht="12.75">
      <c r="N107" s="98"/>
    </row>
    <row r="108" ht="12.75">
      <c r="N108" s="98"/>
    </row>
    <row r="109" ht="12.75">
      <c r="N109" s="98"/>
    </row>
    <row r="110" ht="12.75">
      <c r="N110" s="98"/>
    </row>
    <row r="111" ht="12.75">
      <c r="N111" s="98"/>
    </row>
    <row r="112" ht="12.75">
      <c r="N112" s="98"/>
    </row>
    <row r="113" ht="12.75">
      <c r="N113" s="98"/>
    </row>
    <row r="114" ht="12.75">
      <c r="N114" s="98"/>
    </row>
    <row r="115" ht="12.75">
      <c r="N115" s="98"/>
    </row>
    <row r="116" ht="12.75">
      <c r="N116" s="98"/>
    </row>
    <row r="117" ht="12.75">
      <c r="N117" s="98"/>
    </row>
    <row r="118" ht="12.75">
      <c r="N118" s="98"/>
    </row>
    <row r="119" ht="12.75">
      <c r="N119" s="98"/>
    </row>
    <row r="120" ht="12.75">
      <c r="N120" s="98"/>
    </row>
    <row r="121" ht="12.75">
      <c r="N121" s="98"/>
    </row>
    <row r="122" ht="12.75">
      <c r="N122" s="98"/>
    </row>
    <row r="123" ht="12.75">
      <c r="N123" s="98"/>
    </row>
    <row r="124" ht="12.75">
      <c r="N124" s="98"/>
    </row>
    <row r="125" ht="12.75">
      <c r="N125" s="98"/>
    </row>
    <row r="126" ht="12.75">
      <c r="N126" s="98"/>
    </row>
    <row r="127" ht="12.75">
      <c r="N127" s="98"/>
    </row>
    <row r="128" ht="12.75">
      <c r="N128" s="98"/>
    </row>
    <row r="129" ht="12.75">
      <c r="N129" s="98"/>
    </row>
    <row r="130" ht="12.75">
      <c r="N130" s="98"/>
    </row>
    <row r="131" ht="12.75">
      <c r="N131" s="98"/>
    </row>
    <row r="132" ht="12.75">
      <c r="N132" s="98"/>
    </row>
    <row r="133" ht="12.75">
      <c r="N133" s="98"/>
    </row>
    <row r="134" ht="12.75">
      <c r="N134" s="98"/>
    </row>
    <row r="135" ht="12.75">
      <c r="N135" s="98"/>
    </row>
    <row r="136" ht="12.75">
      <c r="N136" s="98"/>
    </row>
    <row r="137" ht="12.75">
      <c r="N137" s="98"/>
    </row>
    <row r="138" ht="12.75">
      <c r="N138" s="98"/>
    </row>
    <row r="139" ht="12.75">
      <c r="N139" s="98"/>
    </row>
    <row r="140" ht="12.75">
      <c r="N140" s="98"/>
    </row>
    <row r="141" ht="12.75">
      <c r="N141" s="98"/>
    </row>
    <row r="142" ht="12.75">
      <c r="N142" s="98"/>
    </row>
    <row r="143" ht="12.75">
      <c r="N143" s="98"/>
    </row>
    <row r="144" ht="12.75">
      <c r="N144" s="98"/>
    </row>
    <row r="145" ht="12.75">
      <c r="N145" s="98"/>
    </row>
    <row r="146" ht="12.75">
      <c r="N146" s="98"/>
    </row>
    <row r="147" ht="12.75">
      <c r="N147" s="98"/>
    </row>
    <row r="148" ht="12.75">
      <c r="N148" s="98"/>
    </row>
    <row r="149" ht="12.75">
      <c r="N149" s="98"/>
    </row>
    <row r="150" ht="12.75">
      <c r="N150" s="98"/>
    </row>
    <row r="151" ht="12.75">
      <c r="N151" s="98"/>
    </row>
    <row r="152" ht="12.75">
      <c r="N152" s="98"/>
    </row>
    <row r="153" ht="12.75">
      <c r="N153" s="98"/>
    </row>
    <row r="154" ht="12.75">
      <c r="N154" s="98"/>
    </row>
    <row r="155" ht="12.75">
      <c r="N155" s="98"/>
    </row>
    <row r="156" ht="12.75">
      <c r="N156" s="98"/>
    </row>
    <row r="157" ht="12.75">
      <c r="N157" s="98"/>
    </row>
    <row r="158" ht="12.75">
      <c r="N158" s="98"/>
    </row>
    <row r="159" ht="12.75">
      <c r="N159" s="98"/>
    </row>
    <row r="160" ht="12.75">
      <c r="N160" s="98"/>
    </row>
    <row r="161" ht="12.75">
      <c r="N161" s="98"/>
    </row>
    <row r="162" ht="12.75">
      <c r="N162" s="98"/>
    </row>
    <row r="163" ht="12.75">
      <c r="N163" s="98"/>
    </row>
    <row r="164" ht="12.75">
      <c r="N164" s="98"/>
    </row>
    <row r="165" ht="12.75">
      <c r="N165" s="98"/>
    </row>
    <row r="166" ht="12.75">
      <c r="N166" s="98"/>
    </row>
    <row r="167" ht="12.75" customHeight="1">
      <c r="N167" s="98"/>
    </row>
    <row r="168" ht="12.75" customHeight="1">
      <c r="N168" s="98"/>
    </row>
    <row r="169" ht="12.75" customHeight="1">
      <c r="N169" s="98"/>
    </row>
    <row r="170" ht="12.75" customHeight="1">
      <c r="N170" s="98"/>
    </row>
    <row r="171" ht="12.75" customHeight="1">
      <c r="N171" s="98"/>
    </row>
    <row r="172" ht="12.75" customHeight="1">
      <c r="N172" s="98"/>
    </row>
    <row r="173" ht="12.75" customHeight="1">
      <c r="N173" s="98"/>
    </row>
    <row r="174" ht="12.75" customHeight="1">
      <c r="N174" s="98"/>
    </row>
    <row r="175" ht="12.75" customHeight="1">
      <c r="N175" s="98"/>
    </row>
    <row r="176" ht="12.75" customHeight="1">
      <c r="N176" s="98"/>
    </row>
    <row r="177" ht="12.75" customHeight="1">
      <c r="N177" s="98"/>
    </row>
    <row r="178" ht="12.75" customHeight="1">
      <c r="N178" s="98"/>
    </row>
    <row r="179" ht="12.75" customHeight="1">
      <c r="N179" s="98"/>
    </row>
    <row r="180" ht="12.75" customHeight="1">
      <c r="N180" s="98"/>
    </row>
    <row r="181" ht="12.75" customHeight="1">
      <c r="N181" s="98"/>
    </row>
    <row r="182" ht="12.75" customHeight="1">
      <c r="N182" s="98"/>
    </row>
    <row r="183" ht="12.75" customHeight="1">
      <c r="N183" s="98"/>
    </row>
    <row r="184" ht="12.75" customHeight="1">
      <c r="N184" s="98"/>
    </row>
    <row r="185" ht="12.75" customHeight="1">
      <c r="N185" s="98"/>
    </row>
    <row r="186" ht="12.75" customHeight="1">
      <c r="N186" s="98"/>
    </row>
    <row r="187" ht="12.75" customHeight="1">
      <c r="N187" s="98"/>
    </row>
    <row r="188" ht="12.75" customHeight="1">
      <c r="N188" s="98"/>
    </row>
    <row r="189" ht="12.75" customHeight="1">
      <c r="N189" s="98"/>
    </row>
    <row r="190" ht="12.75" customHeight="1">
      <c r="N190" s="98"/>
    </row>
    <row r="191" ht="12.75" customHeight="1">
      <c r="N191" s="98"/>
    </row>
    <row r="192" ht="12.75" customHeight="1">
      <c r="N192" s="98"/>
    </row>
    <row r="193" ht="12.75" customHeight="1">
      <c r="N193" s="98"/>
    </row>
    <row r="194" ht="12.75" customHeight="1">
      <c r="N194" s="98"/>
    </row>
    <row r="195" ht="12.75" customHeight="1">
      <c r="N195" s="98"/>
    </row>
    <row r="196" ht="12.75" customHeight="1">
      <c r="N196" s="98"/>
    </row>
    <row r="197" ht="12.75" customHeight="1">
      <c r="N197" s="98"/>
    </row>
    <row r="198" ht="12.75" customHeight="1">
      <c r="N198" s="98"/>
    </row>
    <row r="199" ht="12.75" customHeight="1">
      <c r="N199" s="98"/>
    </row>
    <row r="200" ht="12.75">
      <c r="N200" s="98"/>
    </row>
    <row r="201" ht="12.75">
      <c r="N201" s="98"/>
    </row>
    <row r="202" ht="12.75">
      <c r="N202" s="98"/>
    </row>
    <row r="203" ht="12.75">
      <c r="N203" s="98"/>
    </row>
    <row r="204" ht="12.75">
      <c r="N204" s="98"/>
    </row>
    <row r="205" ht="12.75">
      <c r="N205" s="98"/>
    </row>
    <row r="206" ht="12.75">
      <c r="N206" s="98"/>
    </row>
    <row r="207" ht="12.75">
      <c r="N207" s="98"/>
    </row>
    <row r="208" ht="12.75">
      <c r="N208" s="98"/>
    </row>
    <row r="209" ht="12.75">
      <c r="N209" s="98"/>
    </row>
    <row r="210" ht="12.75">
      <c r="N210" s="98"/>
    </row>
    <row r="211" ht="12.75">
      <c r="N211" s="98"/>
    </row>
    <row r="212" ht="12.75">
      <c r="N212" s="98"/>
    </row>
    <row r="213" ht="12.75">
      <c r="N213" s="98"/>
    </row>
    <row r="214" ht="12.75">
      <c r="N214" s="98"/>
    </row>
    <row r="215" ht="12.75">
      <c r="N215" s="98"/>
    </row>
    <row r="216" ht="12.75">
      <c r="N216" s="98"/>
    </row>
    <row r="217" ht="12.75">
      <c r="N217" s="98"/>
    </row>
    <row r="218" ht="12.75">
      <c r="N218" s="98"/>
    </row>
    <row r="219" ht="12.75">
      <c r="N219" s="98"/>
    </row>
    <row r="220" ht="12.75">
      <c r="N220" s="92"/>
    </row>
    <row r="221" ht="12.75">
      <c r="N221" s="92"/>
    </row>
    <row r="222" ht="12.75">
      <c r="N222" s="92"/>
    </row>
    <row r="223" ht="12.75">
      <c r="N223" s="92"/>
    </row>
    <row r="224" ht="12.75">
      <c r="N224" s="92"/>
    </row>
    <row r="225" ht="12.75">
      <c r="N225" s="92"/>
    </row>
    <row r="226" ht="12.75">
      <c r="N226" s="92"/>
    </row>
    <row r="227" ht="12.75">
      <c r="N227" s="92"/>
    </row>
    <row r="228" ht="12.75">
      <c r="N228" s="92"/>
    </row>
    <row r="229" ht="12.75">
      <c r="N229" s="92"/>
    </row>
    <row r="230" ht="12.75">
      <c r="N230" s="92"/>
    </row>
    <row r="231" ht="12.75">
      <c r="N231" s="92"/>
    </row>
    <row r="232" ht="12.75">
      <c r="N232" s="92"/>
    </row>
    <row r="233" ht="12.75">
      <c r="N233" s="92"/>
    </row>
    <row r="234" ht="12.75">
      <c r="N234" s="92"/>
    </row>
    <row r="235" ht="12.75">
      <c r="N235" s="92"/>
    </row>
    <row r="236" ht="12.75">
      <c r="N236" s="92"/>
    </row>
    <row r="237" ht="12.75">
      <c r="N237" s="92"/>
    </row>
    <row r="238" ht="12.75">
      <c r="N238" s="92"/>
    </row>
    <row r="239" ht="12.75">
      <c r="N239" s="92"/>
    </row>
    <row r="240" ht="12.75">
      <c r="N240" s="92"/>
    </row>
    <row r="241" ht="12.75">
      <c r="N241" s="92"/>
    </row>
    <row r="242" ht="12.75">
      <c r="N242" s="92"/>
    </row>
    <row r="243" ht="12.75">
      <c r="N243" s="92"/>
    </row>
    <row r="244" ht="12.75">
      <c r="N244" s="92"/>
    </row>
    <row r="245" ht="12.75">
      <c r="N245" s="92"/>
    </row>
    <row r="246" ht="12.75">
      <c r="N246" s="92"/>
    </row>
    <row r="247" ht="12.75">
      <c r="N247" s="92"/>
    </row>
    <row r="248" ht="12.75">
      <c r="N248" s="92"/>
    </row>
    <row r="249" ht="12.75">
      <c r="N249" s="92"/>
    </row>
    <row r="250" ht="12.75">
      <c r="N250" s="92"/>
    </row>
    <row r="251" ht="12.75">
      <c r="N251" s="92"/>
    </row>
    <row r="252" ht="12.75">
      <c r="N252" s="92"/>
    </row>
    <row r="253" ht="12.75">
      <c r="N253" s="92"/>
    </row>
    <row r="254" ht="12.75">
      <c r="N254" s="92"/>
    </row>
    <row r="255" ht="12.75">
      <c r="N255" s="92"/>
    </row>
    <row r="256" ht="12.75">
      <c r="N256" s="92"/>
    </row>
    <row r="257" ht="12.75">
      <c r="N257" s="92"/>
    </row>
    <row r="258" ht="12.75">
      <c r="N258" s="92"/>
    </row>
    <row r="259" ht="12.75">
      <c r="N259" s="92"/>
    </row>
    <row r="260" ht="12.75">
      <c r="N260" s="92"/>
    </row>
    <row r="261" ht="12.75">
      <c r="N261" s="92"/>
    </row>
    <row r="262" ht="12.75">
      <c r="N262" s="92"/>
    </row>
    <row r="263" ht="12.75">
      <c r="N263" s="92"/>
    </row>
    <row r="264" ht="12.75">
      <c r="N264" s="92"/>
    </row>
    <row r="265" ht="12.75">
      <c r="N265" s="92"/>
    </row>
    <row r="266" ht="12.75">
      <c r="N266" s="92"/>
    </row>
    <row r="267" ht="12.75">
      <c r="N267" s="92"/>
    </row>
    <row r="268" ht="12.75">
      <c r="N268" s="92"/>
    </row>
    <row r="269" ht="12.75">
      <c r="N269" s="92"/>
    </row>
    <row r="270" ht="12.75">
      <c r="N270" s="92"/>
    </row>
    <row r="271" ht="12.75">
      <c r="N271" s="92"/>
    </row>
    <row r="272" ht="12.75">
      <c r="N272" s="92"/>
    </row>
    <row r="273" ht="12.75">
      <c r="N273" s="92"/>
    </row>
    <row r="274" ht="12.75">
      <c r="N274" s="92"/>
    </row>
    <row r="275" ht="12.75">
      <c r="N275" s="92"/>
    </row>
    <row r="276" ht="12.75">
      <c r="N276" s="92"/>
    </row>
    <row r="277" ht="12.75">
      <c r="N277" s="92"/>
    </row>
    <row r="278" ht="12.75">
      <c r="N278" s="92"/>
    </row>
    <row r="279" ht="12.75">
      <c r="N279" s="92"/>
    </row>
    <row r="280" ht="12.75">
      <c r="N280" s="92"/>
    </row>
    <row r="281" ht="12.75">
      <c r="N281" s="92"/>
    </row>
    <row r="282" ht="12.75">
      <c r="N282" s="92"/>
    </row>
    <row r="283" ht="12.75">
      <c r="N283" s="92"/>
    </row>
    <row r="284" ht="12.75">
      <c r="N284" s="92"/>
    </row>
    <row r="285" ht="12.75">
      <c r="N285" s="92"/>
    </row>
    <row r="286" ht="12.75">
      <c r="N286" s="92"/>
    </row>
    <row r="287" ht="12.75">
      <c r="N287" s="92"/>
    </row>
    <row r="288" ht="12.75">
      <c r="N288" s="92"/>
    </row>
    <row r="289" ht="12.75">
      <c r="N289" s="92"/>
    </row>
    <row r="290" ht="12.75">
      <c r="N290" s="92"/>
    </row>
    <row r="291" ht="12.75">
      <c r="N291" s="92"/>
    </row>
    <row r="292" ht="12.75">
      <c r="N292" s="92"/>
    </row>
    <row r="293" ht="12.75">
      <c r="N293" s="92"/>
    </row>
    <row r="294" ht="12.75">
      <c r="N294" s="92"/>
    </row>
    <row r="295" ht="12.75">
      <c r="N295" s="92"/>
    </row>
    <row r="296" ht="12.75">
      <c r="N296" s="92"/>
    </row>
    <row r="297" ht="12.75">
      <c r="N297" s="92"/>
    </row>
    <row r="298" ht="12.75">
      <c r="N298" s="92"/>
    </row>
    <row r="299" ht="12.75">
      <c r="N299" s="92"/>
    </row>
    <row r="300" ht="12.75">
      <c r="N300" s="92"/>
    </row>
    <row r="301" ht="12.75">
      <c r="N301" s="92"/>
    </row>
    <row r="302" ht="12.75">
      <c r="N302" s="92"/>
    </row>
    <row r="303" ht="12.75">
      <c r="N303" s="92"/>
    </row>
    <row r="304" ht="12.75">
      <c r="N304" s="92"/>
    </row>
    <row r="305" ht="12.75">
      <c r="N305" s="92"/>
    </row>
    <row r="306" ht="12.75">
      <c r="N306" s="92"/>
    </row>
    <row r="307" ht="12.75">
      <c r="N307" s="92"/>
    </row>
    <row r="308" ht="12.75">
      <c r="N308" s="92"/>
    </row>
    <row r="309" ht="12.75">
      <c r="N309" s="92"/>
    </row>
    <row r="310" ht="12.75">
      <c r="N310" s="92"/>
    </row>
    <row r="311" ht="12.75">
      <c r="N311" s="92"/>
    </row>
    <row r="312" ht="12.75">
      <c r="N312" s="92"/>
    </row>
    <row r="313" ht="12.75">
      <c r="N313" s="92"/>
    </row>
    <row r="314" ht="12.75">
      <c r="N314" s="92"/>
    </row>
    <row r="315" ht="12.75">
      <c r="N315" s="92"/>
    </row>
    <row r="316" ht="12.75">
      <c r="N316" s="92"/>
    </row>
    <row r="317" ht="12.75">
      <c r="N317" s="92"/>
    </row>
    <row r="318" ht="12.75">
      <c r="N318" s="92"/>
    </row>
    <row r="319" ht="12.75">
      <c r="N319" s="92"/>
    </row>
    <row r="320" ht="12.75">
      <c r="N320" s="92"/>
    </row>
    <row r="321" ht="12.75">
      <c r="N321" s="92"/>
    </row>
    <row r="322" ht="12.75">
      <c r="N322" s="92"/>
    </row>
    <row r="323" ht="12.75">
      <c r="N323" s="92"/>
    </row>
    <row r="324" ht="12.75">
      <c r="N324" s="92"/>
    </row>
    <row r="325" ht="12.75">
      <c r="N325" s="92"/>
    </row>
    <row r="326" ht="12.75">
      <c r="N326" s="92"/>
    </row>
    <row r="327" ht="12.75">
      <c r="N327" s="92"/>
    </row>
    <row r="328" ht="12.75">
      <c r="N328" s="92"/>
    </row>
    <row r="329" ht="12.75">
      <c r="N329" s="92"/>
    </row>
    <row r="330" ht="12.75">
      <c r="N330" s="92"/>
    </row>
    <row r="331" ht="12.75">
      <c r="N331" s="92"/>
    </row>
    <row r="332" ht="12.75">
      <c r="N332" s="92"/>
    </row>
    <row r="333" ht="12.75">
      <c r="N333" s="92"/>
    </row>
    <row r="334" ht="12.75">
      <c r="N334" s="92"/>
    </row>
    <row r="335" ht="12.75">
      <c r="N335" s="92"/>
    </row>
    <row r="336" ht="12.75">
      <c r="N336" s="92"/>
    </row>
    <row r="337" ht="12.75">
      <c r="N337" s="92"/>
    </row>
    <row r="338" ht="12.75">
      <c r="N338" s="92"/>
    </row>
    <row r="339" ht="12.75">
      <c r="N339" s="92"/>
    </row>
    <row r="340" ht="12.75">
      <c r="N340" s="92"/>
    </row>
    <row r="341" ht="12.75">
      <c r="N341" s="92"/>
    </row>
    <row r="342" ht="12.75">
      <c r="N342" s="92"/>
    </row>
    <row r="343" ht="12.75">
      <c r="N343" s="92"/>
    </row>
    <row r="344" ht="12.75">
      <c r="N344" s="92"/>
    </row>
    <row r="345" ht="12.75">
      <c r="N345" s="92"/>
    </row>
    <row r="346" ht="12.75">
      <c r="N346" s="92"/>
    </row>
    <row r="347" ht="12.75">
      <c r="N347" s="92"/>
    </row>
    <row r="348" ht="12.75">
      <c r="N348" s="92"/>
    </row>
    <row r="349" ht="12.75">
      <c r="N349" s="92"/>
    </row>
    <row r="350" ht="12.75">
      <c r="N350" s="92"/>
    </row>
    <row r="351" ht="12.75">
      <c r="N351" s="92"/>
    </row>
    <row r="352" ht="12.75">
      <c r="N352" s="92"/>
    </row>
    <row r="353" ht="12.75">
      <c r="N353" s="92"/>
    </row>
    <row r="354" ht="12.75">
      <c r="N354" s="92"/>
    </row>
    <row r="355" ht="12.75">
      <c r="N355" s="92"/>
    </row>
    <row r="356" ht="12.75">
      <c r="N356" s="92"/>
    </row>
    <row r="357" ht="12.75">
      <c r="N357" s="92"/>
    </row>
    <row r="358" ht="12.75">
      <c r="N358" s="92"/>
    </row>
    <row r="359" ht="12.75">
      <c r="N359" s="92"/>
    </row>
    <row r="360" ht="12.75">
      <c r="N360" s="92"/>
    </row>
    <row r="361" ht="12.75">
      <c r="N361" s="92"/>
    </row>
    <row r="362" ht="12.75">
      <c r="N362" s="92"/>
    </row>
    <row r="363" ht="12.75">
      <c r="N363" s="92"/>
    </row>
    <row r="364" ht="12.75">
      <c r="N364" s="92"/>
    </row>
    <row r="365" ht="12.75">
      <c r="N365" s="92"/>
    </row>
    <row r="366" ht="12.75">
      <c r="N366" s="92"/>
    </row>
    <row r="367" ht="12.75">
      <c r="N367" s="92"/>
    </row>
    <row r="368" ht="12.75">
      <c r="N368" s="92"/>
    </row>
    <row r="369" ht="12.75">
      <c r="N369" s="92"/>
    </row>
    <row r="370" ht="12.75">
      <c r="N370" s="92"/>
    </row>
    <row r="371" ht="12.75">
      <c r="N371" s="92"/>
    </row>
    <row r="372" ht="12.75">
      <c r="N372" s="92"/>
    </row>
    <row r="373" ht="12.75">
      <c r="N373" s="92"/>
    </row>
    <row r="374" ht="12.75">
      <c r="N374" s="92"/>
    </row>
    <row r="375" ht="12.75">
      <c r="N375" s="92"/>
    </row>
    <row r="376" ht="12.75">
      <c r="N376" s="92"/>
    </row>
    <row r="377" ht="12.75">
      <c r="N377" s="92"/>
    </row>
    <row r="378" ht="12.75">
      <c r="N378" s="92"/>
    </row>
    <row r="379" ht="12.75">
      <c r="N379" s="92"/>
    </row>
    <row r="380" ht="12.75">
      <c r="N380" s="92"/>
    </row>
    <row r="381" ht="12.75">
      <c r="N381" s="92"/>
    </row>
    <row r="382" ht="12.75">
      <c r="N382" s="92"/>
    </row>
    <row r="383" ht="12.75">
      <c r="N383" s="92"/>
    </row>
    <row r="384" ht="12.75">
      <c r="N384" s="92"/>
    </row>
    <row r="385" ht="12.75">
      <c r="N385" s="92"/>
    </row>
    <row r="386" ht="12.75">
      <c r="N386" s="92"/>
    </row>
    <row r="387" ht="12.75">
      <c r="N387" s="92"/>
    </row>
    <row r="388" ht="12.75">
      <c r="N388" s="92"/>
    </row>
    <row r="389" ht="12.75">
      <c r="N389" s="92"/>
    </row>
    <row r="390" ht="12.75">
      <c r="N390" s="92"/>
    </row>
    <row r="391" ht="12.75">
      <c r="N391" s="92"/>
    </row>
    <row r="392" ht="12.75">
      <c r="N392" s="92"/>
    </row>
    <row r="393" ht="12.75">
      <c r="N393" s="92"/>
    </row>
    <row r="394" ht="12.75">
      <c r="N394" s="92"/>
    </row>
    <row r="395" ht="12.75">
      <c r="N395" s="92"/>
    </row>
    <row r="396" ht="12.75">
      <c r="N396" s="92"/>
    </row>
    <row r="397" ht="12.75">
      <c r="N397" s="92"/>
    </row>
    <row r="398" ht="12.75">
      <c r="N398" s="92"/>
    </row>
    <row r="399" ht="12.75">
      <c r="N399" s="92"/>
    </row>
    <row r="400" ht="12.75">
      <c r="N400" s="92"/>
    </row>
    <row r="401" ht="12.75">
      <c r="N401" s="92"/>
    </row>
    <row r="402" ht="12.75">
      <c r="N402" s="92"/>
    </row>
    <row r="403" ht="12.75">
      <c r="N403" s="92"/>
    </row>
    <row r="404" ht="12.75">
      <c r="N404" s="92"/>
    </row>
    <row r="405" ht="12.75">
      <c r="N405" s="92"/>
    </row>
    <row r="406" ht="12.75">
      <c r="N406" s="92"/>
    </row>
    <row r="407" ht="12.75">
      <c r="N407" s="92"/>
    </row>
    <row r="408" ht="12.75">
      <c r="N408" s="92"/>
    </row>
    <row r="409" ht="12.75">
      <c r="N409" s="92"/>
    </row>
    <row r="410" ht="12.75">
      <c r="N410" s="92"/>
    </row>
    <row r="411" ht="12.75">
      <c r="N411" s="92"/>
    </row>
    <row r="412" ht="12.75">
      <c r="N412" s="92"/>
    </row>
    <row r="413" ht="12.75">
      <c r="N413" s="92"/>
    </row>
    <row r="414" ht="12.75">
      <c r="N414" s="92"/>
    </row>
    <row r="415" ht="12.75">
      <c r="N415" s="92"/>
    </row>
    <row r="416" ht="12.75">
      <c r="N416" s="92"/>
    </row>
    <row r="417" ht="12.75">
      <c r="N417" s="92"/>
    </row>
    <row r="418" ht="12.75">
      <c r="N418" s="92"/>
    </row>
    <row r="419" ht="12.75">
      <c r="N419" s="92"/>
    </row>
    <row r="420" ht="12.75">
      <c r="N420" s="92"/>
    </row>
    <row r="421" ht="12.75">
      <c r="N421" s="92"/>
    </row>
    <row r="422" ht="12.75">
      <c r="N422" s="92"/>
    </row>
    <row r="423" ht="12.75">
      <c r="N423" s="92"/>
    </row>
    <row r="424" ht="12.75">
      <c r="N424" s="92"/>
    </row>
    <row r="425" ht="12.75">
      <c r="N425" s="92"/>
    </row>
    <row r="426" ht="12.75">
      <c r="N426" s="92"/>
    </row>
    <row r="427" ht="12.75">
      <c r="N427" s="92"/>
    </row>
    <row r="428" ht="12.75">
      <c r="N428" s="92"/>
    </row>
    <row r="429" ht="12.75">
      <c r="N429" s="92"/>
    </row>
    <row r="430" ht="12.75">
      <c r="N430" s="92"/>
    </row>
    <row r="431" ht="12.75">
      <c r="N431" s="92"/>
    </row>
    <row r="432" ht="12.75">
      <c r="N432" s="92"/>
    </row>
    <row r="433" ht="12.75">
      <c r="N433" s="92"/>
    </row>
    <row r="434" ht="12.75">
      <c r="N434" s="92"/>
    </row>
    <row r="435" ht="12.75">
      <c r="N435" s="92"/>
    </row>
    <row r="436" ht="12.75">
      <c r="N436" s="92"/>
    </row>
    <row r="437" ht="12.75">
      <c r="N437" s="92"/>
    </row>
    <row r="438" ht="12.75">
      <c r="N438" s="92"/>
    </row>
    <row r="439" ht="12.75">
      <c r="N439" s="92"/>
    </row>
    <row r="440" ht="12.75">
      <c r="N440" s="92"/>
    </row>
    <row r="441" ht="12.75">
      <c r="N441" s="92"/>
    </row>
    <row r="442" ht="12.75">
      <c r="N442" s="92"/>
    </row>
    <row r="443" ht="12.75">
      <c r="N443" s="92"/>
    </row>
    <row r="444" ht="12.75">
      <c r="N444" s="92"/>
    </row>
    <row r="445" ht="12.75">
      <c r="N445" s="92"/>
    </row>
    <row r="446" ht="12.75">
      <c r="N446" s="92"/>
    </row>
    <row r="447" ht="12.75">
      <c r="N447" s="92"/>
    </row>
    <row r="448" ht="12.75">
      <c r="N448" s="92"/>
    </row>
    <row r="449" ht="12.75">
      <c r="N449" s="92"/>
    </row>
    <row r="450" ht="12.75">
      <c r="N450" s="92"/>
    </row>
    <row r="451" ht="12.75">
      <c r="N451" s="92"/>
    </row>
    <row r="452" ht="12.75">
      <c r="N452" s="92"/>
    </row>
    <row r="453" ht="12.75">
      <c r="N453" s="92"/>
    </row>
    <row r="454" ht="12.75">
      <c r="N454" s="92"/>
    </row>
    <row r="455" ht="12.75">
      <c r="N455" s="92"/>
    </row>
    <row r="456" ht="12.75">
      <c r="N456" s="92"/>
    </row>
    <row r="457" ht="12.75">
      <c r="N457" s="92"/>
    </row>
    <row r="458" ht="12.75">
      <c r="N458" s="92"/>
    </row>
    <row r="459" ht="12.75">
      <c r="N459" s="92"/>
    </row>
    <row r="460" ht="12.75">
      <c r="N460" s="92"/>
    </row>
    <row r="461" ht="12.75">
      <c r="N461" s="92"/>
    </row>
    <row r="462" ht="12.75">
      <c r="N462" s="92"/>
    </row>
    <row r="463" ht="12.75">
      <c r="N463" s="92"/>
    </row>
    <row r="464" ht="12.75">
      <c r="N464" s="92"/>
    </row>
    <row r="465" ht="12.75">
      <c r="N465" s="92"/>
    </row>
    <row r="466" ht="12.75">
      <c r="N466" s="92"/>
    </row>
    <row r="467" ht="12.75">
      <c r="N467" s="92"/>
    </row>
    <row r="468" ht="12.75">
      <c r="N468" s="92"/>
    </row>
    <row r="469" ht="12.75">
      <c r="N469" s="92"/>
    </row>
    <row r="470" ht="12.75">
      <c r="N470" s="92"/>
    </row>
    <row r="471" ht="12.75">
      <c r="N471" s="92"/>
    </row>
    <row r="472" ht="12.75">
      <c r="N472" s="92"/>
    </row>
    <row r="473" ht="12.75">
      <c r="N473" s="92"/>
    </row>
    <row r="474" ht="12.75">
      <c r="N474" s="92"/>
    </row>
  </sheetData>
  <sheetProtection/>
  <mergeCells count="2">
    <mergeCell ref="A1:AA2"/>
    <mergeCell ref="A30:AA31"/>
  </mergeCells>
  <printOptions horizontalCentered="1"/>
  <pageMargins left="0.7480314960629921" right="0.7480314960629921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96" r:id="rId2"/>
  <headerFooter alignWithMargins="0">
    <oddHeader>&amp;R&amp;[16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"/>
  <sheetViews>
    <sheetView zoomScalePageLayoutView="0" workbookViewId="0" topLeftCell="A1">
      <selection activeCell="A5" sqref="A5:AS19"/>
    </sheetView>
  </sheetViews>
  <sheetFormatPr defaultColWidth="9.00390625" defaultRowHeight="12.75"/>
  <cols>
    <col min="1" max="1" width="14.375" style="94" customWidth="1"/>
    <col min="2" max="2" width="9.25390625" style="94" hidden="1" customWidth="1"/>
    <col min="3" max="3" width="9.00390625" style="94" hidden="1" customWidth="1"/>
    <col min="4" max="4" width="8.25390625" style="94" hidden="1" customWidth="1"/>
    <col min="5" max="5" width="7.875" style="94" hidden="1" customWidth="1"/>
    <col min="6" max="6" width="7.75390625" style="94" hidden="1" customWidth="1"/>
    <col min="7" max="8" width="8.25390625" style="94" hidden="1" customWidth="1"/>
    <col min="9" max="10" width="8.00390625" style="94" hidden="1" customWidth="1"/>
    <col min="11" max="11" width="8.875" style="94" hidden="1" customWidth="1"/>
    <col min="12" max="12" width="7.875" style="94" hidden="1" customWidth="1"/>
    <col min="13" max="13" width="8.00390625" style="94" hidden="1" customWidth="1"/>
    <col min="14" max="14" width="7.875" style="94" hidden="1" customWidth="1"/>
    <col min="15" max="16" width="8.00390625" style="94" hidden="1" customWidth="1"/>
    <col min="17" max="17" width="8.125" style="94" hidden="1" customWidth="1"/>
    <col min="18" max="18" width="8.00390625" style="94" hidden="1" customWidth="1"/>
    <col min="19" max="20" width="8.125" style="94" hidden="1" customWidth="1"/>
    <col min="21" max="21" width="8.25390625" style="94" hidden="1" customWidth="1"/>
    <col min="22" max="22" width="6.75390625" style="337" hidden="1" customWidth="1"/>
    <col min="23" max="23" width="6.125" style="94" hidden="1" customWidth="1"/>
    <col min="24" max="24" width="6.875" style="337" hidden="1" customWidth="1"/>
    <col min="25" max="25" width="6.875" style="94" hidden="1" customWidth="1"/>
    <col min="26" max="45" width="6.75390625" style="94" customWidth="1"/>
    <col min="46" max="46" width="8.75390625" style="94" customWidth="1"/>
    <col min="47" max="58" width="9.25390625" style="94" bestFit="1" customWidth="1"/>
    <col min="59" max="16384" width="9.125" style="94" customWidth="1"/>
  </cols>
  <sheetData>
    <row r="1" spans="1:28" ht="15.7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V1" s="98"/>
      <c r="X1" s="98"/>
      <c r="AB1" s="139"/>
    </row>
    <row r="2" spans="1:28" ht="15.7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V2" s="98"/>
      <c r="X2" s="98"/>
      <c r="AB2" s="139"/>
    </row>
    <row r="3" spans="1:45" ht="12.75">
      <c r="A3" s="1195" t="s">
        <v>1135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1195"/>
      <c r="W3" s="1195"/>
      <c r="X3" s="1195"/>
      <c r="Y3" s="1195"/>
      <c r="Z3" s="1195"/>
      <c r="AA3" s="1195"/>
      <c r="AB3" s="1195"/>
      <c r="AC3" s="1195"/>
      <c r="AD3" s="1195"/>
      <c r="AE3" s="1195"/>
      <c r="AF3" s="1195"/>
      <c r="AG3" s="1195"/>
      <c r="AH3" s="1195"/>
      <c r="AI3" s="1195"/>
      <c r="AJ3" s="1195"/>
      <c r="AK3" s="1195"/>
      <c r="AL3" s="1195"/>
      <c r="AM3" s="1195"/>
      <c r="AN3" s="1195"/>
      <c r="AO3" s="1195"/>
      <c r="AP3" s="1195"/>
      <c r="AQ3" s="1195"/>
      <c r="AR3" s="1195"/>
      <c r="AS3" s="1195"/>
    </row>
    <row r="4" spans="1:33" ht="13.5" thickBot="1">
      <c r="A4" s="1075"/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  <c r="S4" s="1075"/>
      <c r="T4" s="1075"/>
      <c r="U4" s="1075"/>
      <c r="V4" s="1075"/>
      <c r="W4" s="1075"/>
      <c r="X4" s="1075"/>
      <c r="Y4" s="1075"/>
      <c r="Z4" s="1075"/>
      <c r="AA4" s="1075"/>
      <c r="AB4" s="1075"/>
      <c r="AC4" s="1075"/>
      <c r="AD4" s="1075"/>
      <c r="AE4" s="1075"/>
      <c r="AF4" s="1075"/>
      <c r="AG4" s="1075"/>
    </row>
    <row r="5" spans="1:46" ht="22.5" customHeight="1" thickBot="1">
      <c r="A5" s="1301" t="s">
        <v>235</v>
      </c>
      <c r="B5" s="1298" t="s">
        <v>657</v>
      </c>
      <c r="C5" s="1299"/>
      <c r="D5" s="1298" t="s">
        <v>658</v>
      </c>
      <c r="E5" s="1299"/>
      <c r="F5" s="1298" t="s">
        <v>659</v>
      </c>
      <c r="G5" s="1299"/>
      <c r="H5" s="1298" t="s">
        <v>660</v>
      </c>
      <c r="I5" s="1299"/>
      <c r="J5" s="1298" t="s">
        <v>661</v>
      </c>
      <c r="K5" s="1299"/>
      <c r="L5" s="1298" t="s">
        <v>662</v>
      </c>
      <c r="M5" s="1299"/>
      <c r="N5" s="1298" t="s">
        <v>112</v>
      </c>
      <c r="O5" s="1299"/>
      <c r="P5" s="1298" t="s">
        <v>120</v>
      </c>
      <c r="Q5" s="1299"/>
      <c r="R5" s="1298" t="s">
        <v>207</v>
      </c>
      <c r="S5" s="1299"/>
      <c r="T5" s="1298" t="s">
        <v>687</v>
      </c>
      <c r="U5" s="1303"/>
      <c r="V5" s="1298" t="s">
        <v>100</v>
      </c>
      <c r="W5" s="1299"/>
      <c r="X5" s="1298" t="s">
        <v>16</v>
      </c>
      <c r="Y5" s="1299"/>
      <c r="Z5" s="1296" t="s">
        <v>28</v>
      </c>
      <c r="AA5" s="1300"/>
      <c r="AB5" s="1296" t="s">
        <v>843</v>
      </c>
      <c r="AC5" s="1300"/>
      <c r="AD5" s="1296" t="s">
        <v>1125</v>
      </c>
      <c r="AE5" s="1300"/>
      <c r="AF5" s="1296" t="s">
        <v>1132</v>
      </c>
      <c r="AG5" s="1300"/>
      <c r="AH5" s="1296" t="s">
        <v>1147</v>
      </c>
      <c r="AI5" s="1300"/>
      <c r="AJ5" s="1296" t="s">
        <v>1151</v>
      </c>
      <c r="AK5" s="1300"/>
      <c r="AL5" s="1296" t="s">
        <v>1157</v>
      </c>
      <c r="AM5" s="1300"/>
      <c r="AN5" s="1296" t="s">
        <v>1168</v>
      </c>
      <c r="AO5" s="1297"/>
      <c r="AP5" s="1296" t="s">
        <v>1182</v>
      </c>
      <c r="AQ5" s="1300"/>
      <c r="AR5" s="1296" t="s">
        <v>1188</v>
      </c>
      <c r="AS5" s="1300"/>
      <c r="AT5" s="156"/>
    </row>
    <row r="6" spans="1:46" ht="22.5" customHeight="1" thickBot="1">
      <c r="A6" s="1302"/>
      <c r="B6" s="130" t="s">
        <v>221</v>
      </c>
      <c r="C6" s="131" t="s">
        <v>222</v>
      </c>
      <c r="D6" s="130" t="s">
        <v>221</v>
      </c>
      <c r="E6" s="131" t="s">
        <v>222</v>
      </c>
      <c r="F6" s="130" t="s">
        <v>221</v>
      </c>
      <c r="G6" s="131" t="s">
        <v>222</v>
      </c>
      <c r="H6" s="130" t="s">
        <v>221</v>
      </c>
      <c r="I6" s="131" t="s">
        <v>222</v>
      </c>
      <c r="J6" s="130" t="s">
        <v>221</v>
      </c>
      <c r="K6" s="131" t="s">
        <v>222</v>
      </c>
      <c r="L6" s="130" t="s">
        <v>221</v>
      </c>
      <c r="M6" s="131" t="s">
        <v>222</v>
      </c>
      <c r="N6" s="130" t="s">
        <v>221</v>
      </c>
      <c r="O6" s="131" t="s">
        <v>222</v>
      </c>
      <c r="P6" s="130" t="s">
        <v>221</v>
      </c>
      <c r="Q6" s="131" t="s">
        <v>222</v>
      </c>
      <c r="R6" s="130" t="s">
        <v>221</v>
      </c>
      <c r="S6" s="131" t="s">
        <v>222</v>
      </c>
      <c r="T6" s="130" t="s">
        <v>221</v>
      </c>
      <c r="U6" s="157" t="s">
        <v>222</v>
      </c>
      <c r="V6" s="130" t="s">
        <v>221</v>
      </c>
      <c r="W6" s="131" t="s">
        <v>222</v>
      </c>
      <c r="X6" s="130" t="s">
        <v>221</v>
      </c>
      <c r="Y6" s="131" t="s">
        <v>222</v>
      </c>
      <c r="Z6" s="493" t="s">
        <v>221</v>
      </c>
      <c r="AA6" s="494" t="s">
        <v>222</v>
      </c>
      <c r="AB6" s="130" t="s">
        <v>221</v>
      </c>
      <c r="AC6" s="131" t="s">
        <v>222</v>
      </c>
      <c r="AD6" s="130" t="s">
        <v>221</v>
      </c>
      <c r="AE6" s="131" t="s">
        <v>222</v>
      </c>
      <c r="AF6" s="130" t="s">
        <v>221</v>
      </c>
      <c r="AG6" s="131" t="s">
        <v>222</v>
      </c>
      <c r="AH6" s="130" t="s">
        <v>221</v>
      </c>
      <c r="AI6" s="131" t="s">
        <v>222</v>
      </c>
      <c r="AJ6" s="130" t="s">
        <v>221</v>
      </c>
      <c r="AK6" s="131" t="s">
        <v>222</v>
      </c>
      <c r="AL6" s="130" t="s">
        <v>221</v>
      </c>
      <c r="AM6" s="131" t="s">
        <v>222</v>
      </c>
      <c r="AN6" s="130" t="s">
        <v>221</v>
      </c>
      <c r="AO6" s="157" t="s">
        <v>222</v>
      </c>
      <c r="AP6" s="1118" t="s">
        <v>221</v>
      </c>
      <c r="AQ6" s="1091" t="s">
        <v>222</v>
      </c>
      <c r="AR6" s="1118" t="s">
        <v>221</v>
      </c>
      <c r="AS6" s="1091" t="s">
        <v>222</v>
      </c>
      <c r="AT6" s="157"/>
    </row>
    <row r="7" spans="1:46" ht="15.75" customHeight="1">
      <c r="A7" s="646" t="s">
        <v>236</v>
      </c>
      <c r="B7" s="647">
        <v>21</v>
      </c>
      <c r="C7" s="648">
        <v>5</v>
      </c>
      <c r="D7" s="647" t="e">
        <f>#REF!</f>
        <v>#REF!</v>
      </c>
      <c r="E7" s="649" t="e">
        <f>#REF!</f>
        <v>#REF!</v>
      </c>
      <c r="F7" s="647" t="e">
        <f>#REF!</f>
        <v>#REF!</v>
      </c>
      <c r="G7" s="648" t="e">
        <f>#REF!</f>
        <v>#REF!</v>
      </c>
      <c r="H7" s="647" t="e">
        <f>#REF!</f>
        <v>#REF!</v>
      </c>
      <c r="I7" s="648" t="e">
        <f>#REF!</f>
        <v>#REF!</v>
      </c>
      <c r="J7" s="647" t="e">
        <f>#REF!</f>
        <v>#REF!</v>
      </c>
      <c r="K7" s="648" t="e">
        <f>#REF!</f>
        <v>#REF!</v>
      </c>
      <c r="L7" s="647" t="e">
        <f>#REF!</f>
        <v>#REF!</v>
      </c>
      <c r="M7" s="648" t="e">
        <f>#REF!</f>
        <v>#REF!</v>
      </c>
      <c r="N7" s="647" t="e">
        <f>#REF!</f>
        <v>#REF!</v>
      </c>
      <c r="O7" s="648" t="e">
        <f>#REF!</f>
        <v>#REF!</v>
      </c>
      <c r="P7" s="647" t="e">
        <f>#REF!</f>
        <v>#REF!</v>
      </c>
      <c r="Q7" s="648" t="e">
        <f>#REF!</f>
        <v>#REF!</v>
      </c>
      <c r="R7" s="647" t="e">
        <f>#REF!</f>
        <v>#REF!</v>
      </c>
      <c r="S7" s="648" t="e">
        <f>#REF!</f>
        <v>#REF!</v>
      </c>
      <c r="T7" s="647" t="e">
        <f>#REF!</f>
        <v>#REF!</v>
      </c>
      <c r="U7" s="650" t="e">
        <f>#REF!</f>
        <v>#REF!</v>
      </c>
      <c r="V7" s="647" t="e">
        <f>#REF!</f>
        <v>#REF!</v>
      </c>
      <c r="W7" s="648" t="e">
        <f>#REF!</f>
        <v>#REF!</v>
      </c>
      <c r="X7" s="647" t="e">
        <f>#REF!</f>
        <v>#REF!</v>
      </c>
      <c r="Y7" s="648" t="e">
        <f>#REF!</f>
        <v>#REF!</v>
      </c>
      <c r="Z7" s="650">
        <v>47</v>
      </c>
      <c r="AA7" s="649">
        <v>18</v>
      </c>
      <c r="AB7" s="647">
        <v>54</v>
      </c>
      <c r="AC7" s="648">
        <v>19</v>
      </c>
      <c r="AD7" s="647">
        <v>36</v>
      </c>
      <c r="AE7" s="648">
        <v>18</v>
      </c>
      <c r="AF7" s="647">
        <v>40</v>
      </c>
      <c r="AG7" s="648">
        <v>23</v>
      </c>
      <c r="AH7" s="647">
        <v>40</v>
      </c>
      <c r="AI7" s="648">
        <v>21</v>
      </c>
      <c r="AJ7" s="647">
        <v>32</v>
      </c>
      <c r="AK7" s="648">
        <v>11</v>
      </c>
      <c r="AL7" s="647">
        <v>30</v>
      </c>
      <c r="AM7" s="648">
        <v>14</v>
      </c>
      <c r="AN7" s="647">
        <v>15</v>
      </c>
      <c r="AO7" s="650">
        <v>8</v>
      </c>
      <c r="AP7" s="647">
        <v>8</v>
      </c>
      <c r="AQ7" s="648">
        <v>6</v>
      </c>
      <c r="AR7" s="647">
        <v>15</v>
      </c>
      <c r="AS7" s="648">
        <v>4</v>
      </c>
      <c r="AT7" s="1134"/>
    </row>
    <row r="8" spans="1:46" ht="15.75" customHeight="1">
      <c r="A8" s="651" t="s">
        <v>237</v>
      </c>
      <c r="B8" s="652">
        <v>12</v>
      </c>
      <c r="C8" s="653">
        <v>7</v>
      </c>
      <c r="D8" s="652" t="e">
        <f>#REF!</f>
        <v>#REF!</v>
      </c>
      <c r="E8" s="654" t="e">
        <f>#REF!</f>
        <v>#REF!</v>
      </c>
      <c r="F8" s="652" t="e">
        <f>#REF!</f>
        <v>#REF!</v>
      </c>
      <c r="G8" s="653" t="e">
        <f>#REF!</f>
        <v>#REF!</v>
      </c>
      <c r="H8" s="652" t="e">
        <f>#REF!</f>
        <v>#REF!</v>
      </c>
      <c r="I8" s="653" t="e">
        <f>#REF!</f>
        <v>#REF!</v>
      </c>
      <c r="J8" s="652" t="e">
        <f>#REF!</f>
        <v>#REF!</v>
      </c>
      <c r="K8" s="653" t="e">
        <f>#REF!</f>
        <v>#REF!</v>
      </c>
      <c r="L8" s="652" t="e">
        <f>#REF!</f>
        <v>#REF!</v>
      </c>
      <c r="M8" s="653" t="e">
        <f>#REF!</f>
        <v>#REF!</v>
      </c>
      <c r="N8" s="652" t="e">
        <f>#REF!</f>
        <v>#REF!</v>
      </c>
      <c r="O8" s="653" t="e">
        <f>#REF!</f>
        <v>#REF!</v>
      </c>
      <c r="P8" s="652" t="e">
        <f>#REF!</f>
        <v>#REF!</v>
      </c>
      <c r="Q8" s="653" t="e">
        <f>#REF!</f>
        <v>#REF!</v>
      </c>
      <c r="R8" s="652" t="e">
        <f>#REF!</f>
        <v>#REF!</v>
      </c>
      <c r="S8" s="653" t="e">
        <f>#REF!</f>
        <v>#REF!</v>
      </c>
      <c r="T8" s="652" t="e">
        <f>#REF!</f>
        <v>#REF!</v>
      </c>
      <c r="U8" s="655" t="e">
        <f>#REF!</f>
        <v>#REF!</v>
      </c>
      <c r="V8" s="652" t="e">
        <f>#REF!</f>
        <v>#REF!</v>
      </c>
      <c r="W8" s="653" t="e">
        <f>#REF!</f>
        <v>#REF!</v>
      </c>
      <c r="X8" s="652" t="e">
        <f>#REF!</f>
        <v>#REF!</v>
      </c>
      <c r="Y8" s="653" t="e">
        <f>#REF!</f>
        <v>#REF!</v>
      </c>
      <c r="Z8" s="655">
        <v>23</v>
      </c>
      <c r="AA8" s="654">
        <v>12</v>
      </c>
      <c r="AB8" s="652">
        <v>20</v>
      </c>
      <c r="AC8" s="653">
        <v>14</v>
      </c>
      <c r="AD8" s="652">
        <v>18</v>
      </c>
      <c r="AE8" s="653">
        <v>10</v>
      </c>
      <c r="AF8" s="652">
        <v>7</v>
      </c>
      <c r="AG8" s="653">
        <v>2</v>
      </c>
      <c r="AH8" s="652">
        <v>6</v>
      </c>
      <c r="AI8" s="653">
        <v>10</v>
      </c>
      <c r="AJ8" s="652">
        <v>7</v>
      </c>
      <c r="AK8" s="653">
        <v>4</v>
      </c>
      <c r="AL8" s="652">
        <v>9</v>
      </c>
      <c r="AM8" s="653">
        <v>6</v>
      </c>
      <c r="AN8" s="652">
        <v>5</v>
      </c>
      <c r="AO8" s="655">
        <v>2</v>
      </c>
      <c r="AP8" s="652">
        <v>4</v>
      </c>
      <c r="AQ8" s="653">
        <v>4</v>
      </c>
      <c r="AR8" s="652">
        <v>6</v>
      </c>
      <c r="AS8" s="653">
        <v>2</v>
      </c>
      <c r="AT8" s="1134"/>
    </row>
    <row r="9" spans="1:46" ht="15.75" customHeight="1">
      <c r="A9" s="651" t="s">
        <v>238</v>
      </c>
      <c r="B9" s="652">
        <v>18</v>
      </c>
      <c r="C9" s="653">
        <v>12</v>
      </c>
      <c r="D9" s="652" t="e">
        <f>#REF!</f>
        <v>#REF!</v>
      </c>
      <c r="E9" s="654" t="e">
        <f>#REF!</f>
        <v>#REF!</v>
      </c>
      <c r="F9" s="652" t="e">
        <f>#REF!</f>
        <v>#REF!</v>
      </c>
      <c r="G9" s="653" t="e">
        <f>#REF!</f>
        <v>#REF!</v>
      </c>
      <c r="H9" s="652" t="e">
        <f>#REF!</f>
        <v>#REF!</v>
      </c>
      <c r="I9" s="653" t="e">
        <f>#REF!</f>
        <v>#REF!</v>
      </c>
      <c r="J9" s="652" t="e">
        <f>#REF!</f>
        <v>#REF!</v>
      </c>
      <c r="K9" s="653" t="e">
        <f>#REF!</f>
        <v>#REF!</v>
      </c>
      <c r="L9" s="652" t="e">
        <f>#REF!</f>
        <v>#REF!</v>
      </c>
      <c r="M9" s="653" t="e">
        <f>#REF!</f>
        <v>#REF!</v>
      </c>
      <c r="N9" s="652" t="e">
        <f>#REF!</f>
        <v>#REF!</v>
      </c>
      <c r="O9" s="653" t="e">
        <f>#REF!</f>
        <v>#REF!</v>
      </c>
      <c r="P9" s="652" t="e">
        <f>#REF!</f>
        <v>#REF!</v>
      </c>
      <c r="Q9" s="653" t="e">
        <f>#REF!</f>
        <v>#REF!</v>
      </c>
      <c r="R9" s="652" t="e">
        <f>#REF!</f>
        <v>#REF!</v>
      </c>
      <c r="S9" s="653" t="e">
        <f>#REF!</f>
        <v>#REF!</v>
      </c>
      <c r="T9" s="652" t="e">
        <f>#REF!</f>
        <v>#REF!</v>
      </c>
      <c r="U9" s="655" t="e">
        <f>#REF!</f>
        <v>#REF!</v>
      </c>
      <c r="V9" s="652" t="e">
        <f>#REF!</f>
        <v>#REF!</v>
      </c>
      <c r="W9" s="653" t="e">
        <f>#REF!</f>
        <v>#REF!</v>
      </c>
      <c r="X9" s="652" t="e">
        <f>#REF!</f>
        <v>#REF!</v>
      </c>
      <c r="Y9" s="653" t="e">
        <f>#REF!</f>
        <v>#REF!</v>
      </c>
      <c r="Z9" s="655">
        <v>15</v>
      </c>
      <c r="AA9" s="654">
        <v>6</v>
      </c>
      <c r="AB9" s="652">
        <v>16</v>
      </c>
      <c r="AC9" s="653">
        <v>6</v>
      </c>
      <c r="AD9" s="652">
        <v>15</v>
      </c>
      <c r="AE9" s="653">
        <v>7</v>
      </c>
      <c r="AF9" s="652">
        <v>19</v>
      </c>
      <c r="AG9" s="653">
        <v>8</v>
      </c>
      <c r="AH9" s="652">
        <v>16</v>
      </c>
      <c r="AI9" s="653">
        <v>8</v>
      </c>
      <c r="AJ9" s="652">
        <v>11</v>
      </c>
      <c r="AK9" s="653">
        <v>3</v>
      </c>
      <c r="AL9" s="652">
        <v>7</v>
      </c>
      <c r="AM9" s="653">
        <v>3</v>
      </c>
      <c r="AN9" s="652">
        <v>6</v>
      </c>
      <c r="AO9" s="655">
        <v>1</v>
      </c>
      <c r="AP9" s="652">
        <v>4</v>
      </c>
      <c r="AQ9" s="653">
        <v>3</v>
      </c>
      <c r="AR9" s="652">
        <v>4</v>
      </c>
      <c r="AS9" s="653">
        <v>2</v>
      </c>
      <c r="AT9" s="1134"/>
    </row>
    <row r="10" spans="1:46" ht="15.75" customHeight="1">
      <c r="A10" s="651" t="s">
        <v>239</v>
      </c>
      <c r="B10" s="652">
        <v>81</v>
      </c>
      <c r="C10" s="653">
        <v>52</v>
      </c>
      <c r="D10" s="652" t="e">
        <f>#REF!</f>
        <v>#REF!</v>
      </c>
      <c r="E10" s="654" t="e">
        <f>#REF!</f>
        <v>#REF!</v>
      </c>
      <c r="F10" s="652" t="e">
        <f>#REF!</f>
        <v>#REF!</v>
      </c>
      <c r="G10" s="653" t="e">
        <f>#REF!</f>
        <v>#REF!</v>
      </c>
      <c r="H10" s="652" t="e">
        <f>#REF!</f>
        <v>#REF!</v>
      </c>
      <c r="I10" s="653" t="e">
        <f>#REF!</f>
        <v>#REF!</v>
      </c>
      <c r="J10" s="652" t="e">
        <f>#REF!</f>
        <v>#REF!</v>
      </c>
      <c r="K10" s="653" t="e">
        <f>#REF!</f>
        <v>#REF!</v>
      </c>
      <c r="L10" s="652" t="e">
        <f>#REF!</f>
        <v>#REF!</v>
      </c>
      <c r="M10" s="653" t="e">
        <f>#REF!</f>
        <v>#REF!</v>
      </c>
      <c r="N10" s="652" t="e">
        <f>#REF!</f>
        <v>#REF!</v>
      </c>
      <c r="O10" s="653" t="e">
        <f>#REF!</f>
        <v>#REF!</v>
      </c>
      <c r="P10" s="652" t="e">
        <f>#REF!</f>
        <v>#REF!</v>
      </c>
      <c r="Q10" s="653" t="e">
        <f>#REF!</f>
        <v>#REF!</v>
      </c>
      <c r="R10" s="652" t="e">
        <f>#REF!</f>
        <v>#REF!</v>
      </c>
      <c r="S10" s="653" t="e">
        <f>#REF!</f>
        <v>#REF!</v>
      </c>
      <c r="T10" s="652" t="e">
        <f>#REF!</f>
        <v>#REF!</v>
      </c>
      <c r="U10" s="655" t="e">
        <f>#REF!</f>
        <v>#REF!</v>
      </c>
      <c r="V10" s="652" t="e">
        <f>#REF!</f>
        <v>#REF!</v>
      </c>
      <c r="W10" s="653" t="e">
        <f>#REF!</f>
        <v>#REF!</v>
      </c>
      <c r="X10" s="652" t="e">
        <f>#REF!</f>
        <v>#REF!</v>
      </c>
      <c r="Y10" s="653" t="e">
        <f>#REF!</f>
        <v>#REF!</v>
      </c>
      <c r="Z10" s="655">
        <v>77</v>
      </c>
      <c r="AA10" s="654">
        <v>37</v>
      </c>
      <c r="AB10" s="652">
        <v>63</v>
      </c>
      <c r="AC10" s="653">
        <v>37</v>
      </c>
      <c r="AD10" s="652">
        <v>64</v>
      </c>
      <c r="AE10" s="653">
        <v>25</v>
      </c>
      <c r="AF10" s="652">
        <v>62</v>
      </c>
      <c r="AG10" s="653">
        <v>31</v>
      </c>
      <c r="AH10" s="652">
        <v>61</v>
      </c>
      <c r="AI10" s="653">
        <v>21</v>
      </c>
      <c r="AJ10" s="652">
        <v>55</v>
      </c>
      <c r="AK10" s="653">
        <v>33</v>
      </c>
      <c r="AL10" s="652">
        <v>44</v>
      </c>
      <c r="AM10" s="653">
        <v>26</v>
      </c>
      <c r="AN10" s="652">
        <v>42</v>
      </c>
      <c r="AO10" s="655">
        <v>25</v>
      </c>
      <c r="AP10" s="652">
        <v>30</v>
      </c>
      <c r="AQ10" s="653">
        <v>25</v>
      </c>
      <c r="AR10" s="652">
        <v>36</v>
      </c>
      <c r="AS10" s="653">
        <v>19</v>
      </c>
      <c r="AT10" s="1134"/>
    </row>
    <row r="11" spans="1:46" ht="15.75" customHeight="1">
      <c r="A11" s="651" t="s">
        <v>240</v>
      </c>
      <c r="B11" s="652">
        <v>131</v>
      </c>
      <c r="C11" s="653">
        <v>48</v>
      </c>
      <c r="D11" s="652" t="e">
        <f>#REF!</f>
        <v>#REF!</v>
      </c>
      <c r="E11" s="654" t="e">
        <f>#REF!</f>
        <v>#REF!</v>
      </c>
      <c r="F11" s="652" t="e">
        <f>#REF!</f>
        <v>#REF!</v>
      </c>
      <c r="G11" s="653" t="e">
        <f>#REF!</f>
        <v>#REF!</v>
      </c>
      <c r="H11" s="652" t="e">
        <f>#REF!</f>
        <v>#REF!</v>
      </c>
      <c r="I11" s="653" t="e">
        <f>#REF!</f>
        <v>#REF!</v>
      </c>
      <c r="J11" s="652" t="e">
        <f>#REF!</f>
        <v>#REF!</v>
      </c>
      <c r="K11" s="653" t="e">
        <f>#REF!</f>
        <v>#REF!</v>
      </c>
      <c r="L11" s="652" t="e">
        <f>#REF!</f>
        <v>#REF!</v>
      </c>
      <c r="M11" s="653" t="e">
        <f>#REF!</f>
        <v>#REF!</v>
      </c>
      <c r="N11" s="652" t="e">
        <f>#REF!</f>
        <v>#REF!</v>
      </c>
      <c r="O11" s="653" t="e">
        <f>#REF!</f>
        <v>#REF!</v>
      </c>
      <c r="P11" s="652" t="e">
        <f>#REF!</f>
        <v>#REF!</v>
      </c>
      <c r="Q11" s="653" t="e">
        <f>#REF!</f>
        <v>#REF!</v>
      </c>
      <c r="R11" s="652" t="e">
        <f>#REF!</f>
        <v>#REF!</v>
      </c>
      <c r="S11" s="653" t="e">
        <f>#REF!</f>
        <v>#REF!</v>
      </c>
      <c r="T11" s="652" t="e">
        <f>#REF!</f>
        <v>#REF!</v>
      </c>
      <c r="U11" s="655" t="e">
        <f>#REF!</f>
        <v>#REF!</v>
      </c>
      <c r="V11" s="652" t="e">
        <f>#REF!</f>
        <v>#REF!</v>
      </c>
      <c r="W11" s="653" t="e">
        <f>#REF!</f>
        <v>#REF!</v>
      </c>
      <c r="X11" s="652" t="e">
        <f>#REF!</f>
        <v>#REF!</v>
      </c>
      <c r="Y11" s="653" t="e">
        <f>#REF!</f>
        <v>#REF!</v>
      </c>
      <c r="Z11" s="655">
        <v>318</v>
      </c>
      <c r="AA11" s="654">
        <v>125</v>
      </c>
      <c r="AB11" s="652">
        <v>359</v>
      </c>
      <c r="AC11" s="653">
        <v>130</v>
      </c>
      <c r="AD11" s="652">
        <v>271</v>
      </c>
      <c r="AE11" s="653">
        <v>120</v>
      </c>
      <c r="AF11" s="652">
        <v>342</v>
      </c>
      <c r="AG11" s="653">
        <v>109</v>
      </c>
      <c r="AH11" s="652">
        <v>270</v>
      </c>
      <c r="AI11" s="653">
        <v>116</v>
      </c>
      <c r="AJ11" s="652">
        <v>218</v>
      </c>
      <c r="AK11" s="653">
        <v>84</v>
      </c>
      <c r="AL11" s="652">
        <v>169</v>
      </c>
      <c r="AM11" s="653">
        <v>95</v>
      </c>
      <c r="AN11" s="652">
        <v>171</v>
      </c>
      <c r="AO11" s="655">
        <v>51</v>
      </c>
      <c r="AP11" s="652">
        <v>145</v>
      </c>
      <c r="AQ11" s="653">
        <v>94</v>
      </c>
      <c r="AR11" s="652">
        <v>110</v>
      </c>
      <c r="AS11" s="653">
        <v>64</v>
      </c>
      <c r="AT11" s="1134"/>
    </row>
    <row r="12" spans="1:46" ht="15.75" customHeight="1">
      <c r="A12" s="651" t="s">
        <v>241</v>
      </c>
      <c r="B12" s="652">
        <v>31</v>
      </c>
      <c r="C12" s="653">
        <v>9</v>
      </c>
      <c r="D12" s="652" t="e">
        <f>#REF!</f>
        <v>#REF!</v>
      </c>
      <c r="E12" s="654" t="e">
        <f>#REF!</f>
        <v>#REF!</v>
      </c>
      <c r="F12" s="652" t="e">
        <f>#REF!</f>
        <v>#REF!</v>
      </c>
      <c r="G12" s="653" t="e">
        <f>#REF!</f>
        <v>#REF!</v>
      </c>
      <c r="H12" s="652" t="e">
        <f>#REF!</f>
        <v>#REF!</v>
      </c>
      <c r="I12" s="653" t="e">
        <f>#REF!</f>
        <v>#REF!</v>
      </c>
      <c r="J12" s="652" t="e">
        <f>#REF!</f>
        <v>#REF!</v>
      </c>
      <c r="K12" s="653" t="e">
        <f>#REF!</f>
        <v>#REF!</v>
      </c>
      <c r="L12" s="652" t="e">
        <f>#REF!</f>
        <v>#REF!</v>
      </c>
      <c r="M12" s="653" t="e">
        <f>#REF!</f>
        <v>#REF!</v>
      </c>
      <c r="N12" s="652" t="e">
        <f>#REF!</f>
        <v>#REF!</v>
      </c>
      <c r="O12" s="653" t="e">
        <f>#REF!</f>
        <v>#REF!</v>
      </c>
      <c r="P12" s="652" t="e">
        <f>#REF!</f>
        <v>#REF!</v>
      </c>
      <c r="Q12" s="653" t="e">
        <f>#REF!</f>
        <v>#REF!</v>
      </c>
      <c r="R12" s="652" t="e">
        <f>#REF!</f>
        <v>#REF!</v>
      </c>
      <c r="S12" s="653" t="e">
        <f>#REF!</f>
        <v>#REF!</v>
      </c>
      <c r="T12" s="652" t="e">
        <f>#REF!</f>
        <v>#REF!</v>
      </c>
      <c r="U12" s="655" t="e">
        <f>#REF!</f>
        <v>#REF!</v>
      </c>
      <c r="V12" s="652" t="e">
        <f>#REF!</f>
        <v>#REF!</v>
      </c>
      <c r="W12" s="653" t="e">
        <f>#REF!</f>
        <v>#REF!</v>
      </c>
      <c r="X12" s="652" t="e">
        <f>#REF!</f>
        <v>#REF!</v>
      </c>
      <c r="Y12" s="653" t="e">
        <f>#REF!</f>
        <v>#REF!</v>
      </c>
      <c r="Z12" s="655">
        <v>90</v>
      </c>
      <c r="AA12" s="654">
        <v>23</v>
      </c>
      <c r="AB12" s="652">
        <v>70</v>
      </c>
      <c r="AC12" s="653">
        <v>34</v>
      </c>
      <c r="AD12" s="652">
        <v>46</v>
      </c>
      <c r="AE12" s="653">
        <v>20</v>
      </c>
      <c r="AF12" s="652">
        <v>43</v>
      </c>
      <c r="AG12" s="653">
        <v>11</v>
      </c>
      <c r="AH12" s="652">
        <v>48</v>
      </c>
      <c r="AI12" s="653">
        <v>16</v>
      </c>
      <c r="AJ12" s="652">
        <v>23</v>
      </c>
      <c r="AK12" s="653">
        <v>16</v>
      </c>
      <c r="AL12" s="652">
        <v>34</v>
      </c>
      <c r="AM12" s="653">
        <v>11</v>
      </c>
      <c r="AN12" s="652">
        <v>27</v>
      </c>
      <c r="AO12" s="655">
        <v>11</v>
      </c>
      <c r="AP12" s="652">
        <v>47</v>
      </c>
      <c r="AQ12" s="653">
        <v>10</v>
      </c>
      <c r="AR12" s="652">
        <v>39</v>
      </c>
      <c r="AS12" s="653">
        <v>15</v>
      </c>
      <c r="AT12" s="1134"/>
    </row>
    <row r="13" spans="1:46" ht="15.75" customHeight="1">
      <c r="A13" s="651" t="s">
        <v>242</v>
      </c>
      <c r="B13" s="652">
        <v>31</v>
      </c>
      <c r="C13" s="653">
        <v>11</v>
      </c>
      <c r="D13" s="652" t="e">
        <f>#REF!</f>
        <v>#REF!</v>
      </c>
      <c r="E13" s="654" t="e">
        <f>#REF!</f>
        <v>#REF!</v>
      </c>
      <c r="F13" s="652" t="e">
        <f>#REF!</f>
        <v>#REF!</v>
      </c>
      <c r="G13" s="653" t="e">
        <f>#REF!</f>
        <v>#REF!</v>
      </c>
      <c r="H13" s="652" t="e">
        <f>#REF!</f>
        <v>#REF!</v>
      </c>
      <c r="I13" s="653" t="e">
        <f>#REF!</f>
        <v>#REF!</v>
      </c>
      <c r="J13" s="652" t="e">
        <f>#REF!</f>
        <v>#REF!</v>
      </c>
      <c r="K13" s="653" t="e">
        <f>#REF!</f>
        <v>#REF!</v>
      </c>
      <c r="L13" s="652" t="e">
        <f>#REF!</f>
        <v>#REF!</v>
      </c>
      <c r="M13" s="653" t="e">
        <f>#REF!</f>
        <v>#REF!</v>
      </c>
      <c r="N13" s="652" t="e">
        <f>#REF!</f>
        <v>#REF!</v>
      </c>
      <c r="O13" s="653" t="e">
        <f>#REF!</f>
        <v>#REF!</v>
      </c>
      <c r="P13" s="652" t="e">
        <f>#REF!</f>
        <v>#REF!</v>
      </c>
      <c r="Q13" s="653" t="e">
        <f>#REF!</f>
        <v>#REF!</v>
      </c>
      <c r="R13" s="652" t="e">
        <f>#REF!</f>
        <v>#REF!</v>
      </c>
      <c r="S13" s="653" t="e">
        <f>#REF!</f>
        <v>#REF!</v>
      </c>
      <c r="T13" s="652" t="e">
        <f>#REF!</f>
        <v>#REF!</v>
      </c>
      <c r="U13" s="655" t="e">
        <f>#REF!</f>
        <v>#REF!</v>
      </c>
      <c r="V13" s="652" t="e">
        <f>#REF!</f>
        <v>#REF!</v>
      </c>
      <c r="W13" s="653" t="e">
        <f>#REF!</f>
        <v>#REF!</v>
      </c>
      <c r="X13" s="652" t="e">
        <f>#REF!</f>
        <v>#REF!</v>
      </c>
      <c r="Y13" s="653" t="e">
        <f>#REF!</f>
        <v>#REF!</v>
      </c>
      <c r="Z13" s="655">
        <v>106</v>
      </c>
      <c r="AA13" s="654">
        <v>20</v>
      </c>
      <c r="AB13" s="652">
        <v>95</v>
      </c>
      <c r="AC13" s="653">
        <v>22</v>
      </c>
      <c r="AD13" s="652">
        <v>114</v>
      </c>
      <c r="AE13" s="653">
        <v>26</v>
      </c>
      <c r="AF13" s="652">
        <v>113</v>
      </c>
      <c r="AG13" s="653">
        <v>40</v>
      </c>
      <c r="AH13" s="652">
        <v>68</v>
      </c>
      <c r="AI13" s="653">
        <v>18</v>
      </c>
      <c r="AJ13" s="652">
        <v>36</v>
      </c>
      <c r="AK13" s="653">
        <v>9</v>
      </c>
      <c r="AL13" s="652">
        <v>31</v>
      </c>
      <c r="AM13" s="653">
        <v>19</v>
      </c>
      <c r="AN13" s="652">
        <v>61</v>
      </c>
      <c r="AO13" s="655">
        <v>25</v>
      </c>
      <c r="AP13" s="652">
        <v>36</v>
      </c>
      <c r="AQ13" s="653">
        <v>20</v>
      </c>
      <c r="AR13" s="652">
        <v>40</v>
      </c>
      <c r="AS13" s="653">
        <v>17</v>
      </c>
      <c r="AT13" s="1134"/>
    </row>
    <row r="14" spans="1:46" ht="15.75" customHeight="1">
      <c r="A14" s="651" t="s">
        <v>243</v>
      </c>
      <c r="B14" s="652">
        <v>51</v>
      </c>
      <c r="C14" s="653">
        <v>15</v>
      </c>
      <c r="D14" s="652" t="e">
        <f>#REF!</f>
        <v>#REF!</v>
      </c>
      <c r="E14" s="654" t="e">
        <f>#REF!</f>
        <v>#REF!</v>
      </c>
      <c r="F14" s="652" t="e">
        <f>#REF!</f>
        <v>#REF!</v>
      </c>
      <c r="G14" s="653" t="e">
        <f>#REF!</f>
        <v>#REF!</v>
      </c>
      <c r="H14" s="652" t="e">
        <f>#REF!</f>
        <v>#REF!</v>
      </c>
      <c r="I14" s="653" t="e">
        <f>#REF!</f>
        <v>#REF!</v>
      </c>
      <c r="J14" s="652" t="e">
        <f>#REF!</f>
        <v>#REF!</v>
      </c>
      <c r="K14" s="653" t="e">
        <f>#REF!</f>
        <v>#REF!</v>
      </c>
      <c r="L14" s="652" t="e">
        <f>#REF!</f>
        <v>#REF!</v>
      </c>
      <c r="M14" s="653" t="e">
        <f>#REF!</f>
        <v>#REF!</v>
      </c>
      <c r="N14" s="652" t="e">
        <f>#REF!</f>
        <v>#REF!</v>
      </c>
      <c r="O14" s="653" t="e">
        <f>#REF!</f>
        <v>#REF!</v>
      </c>
      <c r="P14" s="652" t="e">
        <f>#REF!</f>
        <v>#REF!</v>
      </c>
      <c r="Q14" s="653" t="e">
        <f>#REF!</f>
        <v>#REF!</v>
      </c>
      <c r="R14" s="652" t="e">
        <f>#REF!</f>
        <v>#REF!</v>
      </c>
      <c r="S14" s="653" t="e">
        <f>#REF!</f>
        <v>#REF!</v>
      </c>
      <c r="T14" s="652" t="e">
        <f>#REF!</f>
        <v>#REF!</v>
      </c>
      <c r="U14" s="655" t="e">
        <f>#REF!</f>
        <v>#REF!</v>
      </c>
      <c r="V14" s="652" t="e">
        <f>#REF!</f>
        <v>#REF!</v>
      </c>
      <c r="W14" s="653" t="e">
        <f>#REF!</f>
        <v>#REF!</v>
      </c>
      <c r="X14" s="652" t="e">
        <f>#REF!</f>
        <v>#REF!</v>
      </c>
      <c r="Y14" s="653" t="e">
        <f>#REF!</f>
        <v>#REF!</v>
      </c>
      <c r="Z14" s="655">
        <v>25</v>
      </c>
      <c r="AA14" s="654">
        <v>14</v>
      </c>
      <c r="AB14" s="652">
        <v>17</v>
      </c>
      <c r="AC14" s="653">
        <v>6</v>
      </c>
      <c r="AD14" s="652">
        <v>22</v>
      </c>
      <c r="AE14" s="653">
        <v>7</v>
      </c>
      <c r="AF14" s="652">
        <v>18</v>
      </c>
      <c r="AG14" s="653">
        <v>7</v>
      </c>
      <c r="AH14" s="652">
        <v>15</v>
      </c>
      <c r="AI14" s="653">
        <v>8</v>
      </c>
      <c r="AJ14" s="652">
        <v>13</v>
      </c>
      <c r="AK14" s="653">
        <v>4</v>
      </c>
      <c r="AL14" s="652">
        <v>7</v>
      </c>
      <c r="AM14" s="653">
        <v>4</v>
      </c>
      <c r="AN14" s="652">
        <v>17</v>
      </c>
      <c r="AO14" s="655">
        <v>9</v>
      </c>
      <c r="AP14" s="652">
        <v>3</v>
      </c>
      <c r="AQ14" s="653">
        <v>4</v>
      </c>
      <c r="AR14" s="652">
        <v>7</v>
      </c>
      <c r="AS14" s="653">
        <v>3</v>
      </c>
      <c r="AT14" s="1134"/>
    </row>
    <row r="15" spans="1:46" ht="15.75" customHeight="1">
      <c r="A15" s="651" t="s">
        <v>244</v>
      </c>
      <c r="B15" s="652">
        <v>213</v>
      </c>
      <c r="C15" s="653">
        <v>116</v>
      </c>
      <c r="D15" s="652" t="e">
        <f>#REF!</f>
        <v>#REF!</v>
      </c>
      <c r="E15" s="654" t="e">
        <f>#REF!</f>
        <v>#REF!</v>
      </c>
      <c r="F15" s="652" t="e">
        <f>#REF!</f>
        <v>#REF!</v>
      </c>
      <c r="G15" s="653" t="e">
        <f>#REF!</f>
        <v>#REF!</v>
      </c>
      <c r="H15" s="652" t="e">
        <f>#REF!</f>
        <v>#REF!</v>
      </c>
      <c r="I15" s="653" t="e">
        <f>#REF!</f>
        <v>#REF!</v>
      </c>
      <c r="J15" s="652" t="e">
        <f>#REF!</f>
        <v>#REF!</v>
      </c>
      <c r="K15" s="653" t="e">
        <f>#REF!</f>
        <v>#REF!</v>
      </c>
      <c r="L15" s="652" t="e">
        <f>#REF!</f>
        <v>#REF!</v>
      </c>
      <c r="M15" s="653" t="e">
        <f>#REF!</f>
        <v>#REF!</v>
      </c>
      <c r="N15" s="652" t="e">
        <f>#REF!</f>
        <v>#REF!</v>
      </c>
      <c r="O15" s="653" t="e">
        <f>#REF!</f>
        <v>#REF!</v>
      </c>
      <c r="P15" s="652" t="e">
        <f>#REF!</f>
        <v>#REF!</v>
      </c>
      <c r="Q15" s="653" t="e">
        <f>#REF!</f>
        <v>#REF!</v>
      </c>
      <c r="R15" s="652" t="e">
        <f>#REF!</f>
        <v>#REF!</v>
      </c>
      <c r="S15" s="653" t="e">
        <f>#REF!</f>
        <v>#REF!</v>
      </c>
      <c r="T15" s="652" t="e">
        <f>#REF!</f>
        <v>#REF!</v>
      </c>
      <c r="U15" s="655" t="e">
        <f>#REF!</f>
        <v>#REF!</v>
      </c>
      <c r="V15" s="652" t="e">
        <f>#REF!</f>
        <v>#REF!</v>
      </c>
      <c r="W15" s="653" t="e">
        <f>#REF!</f>
        <v>#REF!</v>
      </c>
      <c r="X15" s="652" t="e">
        <f>#REF!</f>
        <v>#REF!</v>
      </c>
      <c r="Y15" s="653" t="e">
        <f>#REF!</f>
        <v>#REF!</v>
      </c>
      <c r="Z15" s="655">
        <v>246</v>
      </c>
      <c r="AA15" s="654">
        <v>105</v>
      </c>
      <c r="AB15" s="652">
        <v>215</v>
      </c>
      <c r="AC15" s="653">
        <v>101</v>
      </c>
      <c r="AD15" s="652">
        <v>176</v>
      </c>
      <c r="AE15" s="653">
        <v>61</v>
      </c>
      <c r="AF15" s="652">
        <v>184</v>
      </c>
      <c r="AG15" s="653">
        <v>90</v>
      </c>
      <c r="AH15" s="652">
        <v>150</v>
      </c>
      <c r="AI15" s="653">
        <v>86</v>
      </c>
      <c r="AJ15" s="652">
        <v>109</v>
      </c>
      <c r="AK15" s="653">
        <v>47</v>
      </c>
      <c r="AL15" s="652">
        <v>132</v>
      </c>
      <c r="AM15" s="653">
        <v>62</v>
      </c>
      <c r="AN15" s="652">
        <v>137</v>
      </c>
      <c r="AO15" s="655">
        <v>71</v>
      </c>
      <c r="AP15" s="652">
        <v>81</v>
      </c>
      <c r="AQ15" s="653">
        <v>51</v>
      </c>
      <c r="AR15" s="652">
        <v>71</v>
      </c>
      <c r="AS15" s="653">
        <v>40</v>
      </c>
      <c r="AT15" s="1134"/>
    </row>
    <row r="16" spans="1:46" ht="15.75" customHeight="1">
      <c r="A16" s="656" t="s">
        <v>1117</v>
      </c>
      <c r="B16" s="652"/>
      <c r="C16" s="653"/>
      <c r="D16" s="657" t="e">
        <f>#REF!</f>
        <v>#REF!</v>
      </c>
      <c r="E16" s="658" t="e">
        <f>#REF!</f>
        <v>#REF!</v>
      </c>
      <c r="F16" s="657" t="e">
        <f>#REF!</f>
        <v>#REF!</v>
      </c>
      <c r="G16" s="659" t="e">
        <f>#REF!</f>
        <v>#REF!</v>
      </c>
      <c r="H16" s="657" t="e">
        <f>#REF!</f>
        <v>#REF!</v>
      </c>
      <c r="I16" s="659" t="e">
        <f>#REF!</f>
        <v>#REF!</v>
      </c>
      <c r="J16" s="652" t="e">
        <f>#REF!</f>
        <v>#REF!</v>
      </c>
      <c r="K16" s="653" t="e">
        <f>#REF!</f>
        <v>#REF!</v>
      </c>
      <c r="L16" s="652" t="e">
        <f>#REF!</f>
        <v>#REF!</v>
      </c>
      <c r="M16" s="653" t="e">
        <f>#REF!</f>
        <v>#REF!</v>
      </c>
      <c r="N16" s="652" t="e">
        <f>#REF!</f>
        <v>#REF!</v>
      </c>
      <c r="O16" s="653" t="e">
        <f>#REF!</f>
        <v>#REF!</v>
      </c>
      <c r="P16" s="652" t="e">
        <f>#REF!</f>
        <v>#REF!</v>
      </c>
      <c r="Q16" s="653" t="e">
        <f>#REF!</f>
        <v>#REF!</v>
      </c>
      <c r="R16" s="652" t="e">
        <f>#REF!</f>
        <v>#REF!</v>
      </c>
      <c r="S16" s="653" t="e">
        <f>#REF!</f>
        <v>#REF!</v>
      </c>
      <c r="T16" s="652" t="e">
        <f>#REF!</f>
        <v>#REF!</v>
      </c>
      <c r="U16" s="655" t="e">
        <f>#REF!</f>
        <v>#REF!</v>
      </c>
      <c r="V16" s="652" t="e">
        <f>#REF!</f>
        <v>#REF!</v>
      </c>
      <c r="W16" s="653" t="e">
        <f>#REF!</f>
        <v>#REF!</v>
      </c>
      <c r="X16" s="652" t="e">
        <f>#REF!</f>
        <v>#REF!</v>
      </c>
      <c r="Y16" s="653" t="e">
        <f>#REF!</f>
        <v>#REF!</v>
      </c>
      <c r="Z16" s="655">
        <v>117</v>
      </c>
      <c r="AA16" s="654">
        <v>38</v>
      </c>
      <c r="AB16" s="652">
        <v>85</v>
      </c>
      <c r="AC16" s="653">
        <v>34</v>
      </c>
      <c r="AD16" s="652">
        <v>60</v>
      </c>
      <c r="AE16" s="653">
        <v>24</v>
      </c>
      <c r="AF16" s="652">
        <v>75</v>
      </c>
      <c r="AG16" s="653">
        <v>43</v>
      </c>
      <c r="AH16" s="652">
        <v>28</v>
      </c>
      <c r="AI16" s="653">
        <v>18</v>
      </c>
      <c r="AJ16" s="652">
        <v>25</v>
      </c>
      <c r="AK16" s="653">
        <v>10</v>
      </c>
      <c r="AL16" s="652">
        <v>25</v>
      </c>
      <c r="AM16" s="653">
        <v>12</v>
      </c>
      <c r="AN16" s="652">
        <v>21</v>
      </c>
      <c r="AO16" s="655">
        <v>9</v>
      </c>
      <c r="AP16" s="652">
        <v>22</v>
      </c>
      <c r="AQ16" s="653">
        <v>18</v>
      </c>
      <c r="AR16" s="652">
        <v>12</v>
      </c>
      <c r="AS16" s="653">
        <v>7</v>
      </c>
      <c r="AT16" s="1134"/>
    </row>
    <row r="17" spans="1:46" ht="21.75" customHeight="1">
      <c r="A17" s="660" t="s">
        <v>1118</v>
      </c>
      <c r="B17" s="652"/>
      <c r="C17" s="653"/>
      <c r="D17" s="657"/>
      <c r="E17" s="658"/>
      <c r="F17" s="657"/>
      <c r="G17" s="659"/>
      <c r="H17" s="657"/>
      <c r="I17" s="659"/>
      <c r="J17" s="661"/>
      <c r="K17" s="662"/>
      <c r="L17" s="661"/>
      <c r="M17" s="662"/>
      <c r="N17" s="661"/>
      <c r="O17" s="662"/>
      <c r="P17" s="661"/>
      <c r="Q17" s="662"/>
      <c r="R17" s="661"/>
      <c r="S17" s="662"/>
      <c r="T17" s="661"/>
      <c r="U17" s="663"/>
      <c r="V17" s="1086"/>
      <c r="W17" s="1087"/>
      <c r="X17" s="1086"/>
      <c r="Y17" s="1087"/>
      <c r="Z17" s="1088">
        <v>0</v>
      </c>
      <c r="AA17" s="1089">
        <v>0</v>
      </c>
      <c r="AB17" s="652">
        <v>126</v>
      </c>
      <c r="AC17" s="653">
        <v>58</v>
      </c>
      <c r="AD17" s="652">
        <v>58</v>
      </c>
      <c r="AE17" s="653">
        <v>48</v>
      </c>
      <c r="AF17" s="652">
        <v>36</v>
      </c>
      <c r="AG17" s="653">
        <v>34</v>
      </c>
      <c r="AH17" s="652">
        <v>31</v>
      </c>
      <c r="AI17" s="653">
        <v>17</v>
      </c>
      <c r="AJ17" s="652">
        <v>23</v>
      </c>
      <c r="AK17" s="653">
        <v>9</v>
      </c>
      <c r="AL17" s="652">
        <v>6</v>
      </c>
      <c r="AM17" s="653">
        <v>2</v>
      </c>
      <c r="AN17" s="652">
        <v>0</v>
      </c>
      <c r="AO17" s="655">
        <v>2</v>
      </c>
      <c r="AP17" s="652">
        <v>3</v>
      </c>
      <c r="AQ17" s="653">
        <v>0</v>
      </c>
      <c r="AR17" s="652">
        <v>1</v>
      </c>
      <c r="AS17" s="653">
        <v>0</v>
      </c>
      <c r="AT17" s="1134"/>
    </row>
    <row r="18" spans="1:46" ht="15.75" customHeight="1" thickBot="1">
      <c r="A18" s="664" t="s">
        <v>245</v>
      </c>
      <c r="B18" s="652">
        <v>143</v>
      </c>
      <c r="C18" s="653">
        <v>81</v>
      </c>
      <c r="D18" s="652" t="e">
        <f>#REF!</f>
        <v>#REF!</v>
      </c>
      <c r="E18" s="654" t="e">
        <f>#REF!</f>
        <v>#REF!</v>
      </c>
      <c r="F18" s="652" t="e">
        <f>#REF!</f>
        <v>#REF!</v>
      </c>
      <c r="G18" s="653" t="e">
        <f>#REF!</f>
        <v>#REF!</v>
      </c>
      <c r="H18" s="652" t="e">
        <f>#REF!</f>
        <v>#REF!</v>
      </c>
      <c r="I18" s="653" t="e">
        <f>#REF!</f>
        <v>#REF!</v>
      </c>
      <c r="J18" s="652" t="e">
        <f>#REF!</f>
        <v>#REF!</v>
      </c>
      <c r="K18" s="653" t="e">
        <f>#REF!</f>
        <v>#REF!</v>
      </c>
      <c r="L18" s="652" t="e">
        <f>#REF!</f>
        <v>#REF!</v>
      </c>
      <c r="M18" s="653" t="e">
        <f>#REF!</f>
        <v>#REF!</v>
      </c>
      <c r="N18" s="652" t="e">
        <f>#REF!</f>
        <v>#REF!</v>
      </c>
      <c r="O18" s="653" t="e">
        <f>#REF!</f>
        <v>#REF!</v>
      </c>
      <c r="P18" s="652" t="e">
        <f>#REF!</f>
        <v>#REF!</v>
      </c>
      <c r="Q18" s="653" t="e">
        <f>#REF!</f>
        <v>#REF!</v>
      </c>
      <c r="R18" s="652" t="e">
        <f>#REF!</f>
        <v>#REF!</v>
      </c>
      <c r="S18" s="653" t="e">
        <f>#REF!</f>
        <v>#REF!</v>
      </c>
      <c r="T18" s="652" t="e">
        <f>#REF!</f>
        <v>#REF!</v>
      </c>
      <c r="U18" s="655" t="e">
        <f>#REF!</f>
        <v>#REF!</v>
      </c>
      <c r="V18" s="652" t="e">
        <f>#REF!</f>
        <v>#REF!</v>
      </c>
      <c r="W18" s="653" t="e">
        <f>#REF!</f>
        <v>#REF!</v>
      </c>
      <c r="X18" s="652" t="e">
        <f>#REF!</f>
        <v>#REF!</v>
      </c>
      <c r="Y18" s="653" t="e">
        <f>#REF!</f>
        <v>#REF!</v>
      </c>
      <c r="Z18" s="655">
        <v>420</v>
      </c>
      <c r="AA18" s="654">
        <v>163</v>
      </c>
      <c r="AB18" s="652">
        <v>269</v>
      </c>
      <c r="AC18" s="653">
        <v>137</v>
      </c>
      <c r="AD18" s="652">
        <v>242</v>
      </c>
      <c r="AE18" s="653">
        <v>132</v>
      </c>
      <c r="AF18" s="652">
        <v>219</v>
      </c>
      <c r="AG18" s="653">
        <v>93</v>
      </c>
      <c r="AH18" s="652">
        <v>185</v>
      </c>
      <c r="AI18" s="653">
        <v>81</v>
      </c>
      <c r="AJ18" s="652">
        <v>138</v>
      </c>
      <c r="AK18" s="653">
        <v>73</v>
      </c>
      <c r="AL18" s="652">
        <v>153</v>
      </c>
      <c r="AM18" s="653">
        <v>95</v>
      </c>
      <c r="AN18" s="652">
        <v>168</v>
      </c>
      <c r="AO18" s="655">
        <v>92</v>
      </c>
      <c r="AP18" s="652">
        <v>138</v>
      </c>
      <c r="AQ18" s="653">
        <v>104</v>
      </c>
      <c r="AR18" s="652">
        <v>127</v>
      </c>
      <c r="AS18" s="653">
        <v>74</v>
      </c>
      <c r="AT18" s="1134"/>
    </row>
    <row r="19" spans="1:46" ht="15.75" customHeight="1" thickBot="1">
      <c r="A19" s="665" t="s">
        <v>233</v>
      </c>
      <c r="B19" s="666">
        <f>SUM(B7:B18)</f>
        <v>732</v>
      </c>
      <c r="C19" s="667">
        <f>SUM(C7:C18)</f>
        <v>356</v>
      </c>
      <c r="D19" s="666" t="e">
        <f>#REF!</f>
        <v>#REF!</v>
      </c>
      <c r="E19" s="667" t="e">
        <f>#REF!</f>
        <v>#REF!</v>
      </c>
      <c r="F19" s="666" t="e">
        <f>#REF!</f>
        <v>#REF!</v>
      </c>
      <c r="G19" s="667" t="e">
        <f>#REF!</f>
        <v>#REF!</v>
      </c>
      <c r="H19" s="666" t="e">
        <f>#REF!</f>
        <v>#REF!</v>
      </c>
      <c r="I19" s="667" t="e">
        <f>#REF!</f>
        <v>#REF!</v>
      </c>
      <c r="J19" s="666" t="e">
        <f>#REF!</f>
        <v>#REF!</v>
      </c>
      <c r="K19" s="667" t="e">
        <f>#REF!</f>
        <v>#REF!</v>
      </c>
      <c r="L19" s="666" t="e">
        <f>#REF!</f>
        <v>#REF!</v>
      </c>
      <c r="M19" s="667" t="e">
        <f>#REF!</f>
        <v>#REF!</v>
      </c>
      <c r="N19" s="666" t="e">
        <f>#REF!</f>
        <v>#REF!</v>
      </c>
      <c r="O19" s="667" t="e">
        <f>#REF!</f>
        <v>#REF!</v>
      </c>
      <c r="P19" s="666" t="e">
        <f>#REF!</f>
        <v>#REF!</v>
      </c>
      <c r="Q19" s="667" t="e">
        <f>#REF!</f>
        <v>#REF!</v>
      </c>
      <c r="R19" s="666" t="e">
        <f>#REF!</f>
        <v>#REF!</v>
      </c>
      <c r="S19" s="667" t="e">
        <f>#REF!</f>
        <v>#REF!</v>
      </c>
      <c r="T19" s="666" t="e">
        <f>#REF!</f>
        <v>#REF!</v>
      </c>
      <c r="U19" s="668" t="e">
        <f>#REF!</f>
        <v>#REF!</v>
      </c>
      <c r="V19" s="666" t="e">
        <f>#REF!</f>
        <v>#REF!</v>
      </c>
      <c r="W19" s="667" t="e">
        <f>#REF!</f>
        <v>#REF!</v>
      </c>
      <c r="X19" s="666" t="e">
        <f>#REF!</f>
        <v>#REF!</v>
      </c>
      <c r="Y19" s="667" t="e">
        <f>#REF!</f>
        <v>#REF!</v>
      </c>
      <c r="Z19" s="668">
        <v>1484</v>
      </c>
      <c r="AA19" s="669">
        <v>561</v>
      </c>
      <c r="AB19" s="666">
        <v>1389</v>
      </c>
      <c r="AC19" s="667">
        <v>598</v>
      </c>
      <c r="AD19" s="666">
        <v>1122</v>
      </c>
      <c r="AE19" s="667">
        <v>498</v>
      </c>
      <c r="AF19" s="666">
        <v>1158</v>
      </c>
      <c r="AG19" s="667">
        <v>491</v>
      </c>
      <c r="AH19" s="666">
        <v>918</v>
      </c>
      <c r="AI19" s="667">
        <v>420</v>
      </c>
      <c r="AJ19" s="666">
        <v>690</v>
      </c>
      <c r="AK19" s="667">
        <v>303</v>
      </c>
      <c r="AL19" s="666">
        <v>647</v>
      </c>
      <c r="AM19" s="667">
        <v>349</v>
      </c>
      <c r="AN19" s="666">
        <v>670</v>
      </c>
      <c r="AO19" s="668">
        <v>306</v>
      </c>
      <c r="AP19" s="666">
        <v>521</v>
      </c>
      <c r="AQ19" s="667">
        <v>339</v>
      </c>
      <c r="AR19" s="666">
        <v>468</v>
      </c>
      <c r="AS19" s="667">
        <v>247</v>
      </c>
      <c r="AT19" s="1135"/>
    </row>
    <row r="20" spans="1:13" ht="15.75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29" ht="15.75" customHeight="1">
      <c r="A21" s="926" t="s">
        <v>1158</v>
      </c>
      <c r="B21" s="927"/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8"/>
      <c r="O21" s="928"/>
      <c r="P21" s="928"/>
      <c r="Q21" s="928"/>
      <c r="R21" s="928"/>
      <c r="S21" s="928"/>
      <c r="T21" s="928"/>
      <c r="U21" s="928"/>
      <c r="V21" s="929"/>
      <c r="W21" s="928"/>
      <c r="X21" s="929"/>
      <c r="Y21" s="928"/>
      <c r="Z21" s="928"/>
      <c r="AA21" s="928"/>
      <c r="AB21" s="928"/>
      <c r="AC21" s="928"/>
    </row>
    <row r="22" spans="1:29" ht="12.75">
      <c r="A22" s="926" t="s">
        <v>1159</v>
      </c>
      <c r="B22" s="930"/>
      <c r="C22" s="930"/>
      <c r="D22" s="930"/>
      <c r="E22" s="930"/>
      <c r="F22" s="930"/>
      <c r="G22" s="930"/>
      <c r="H22" s="930"/>
      <c r="I22" s="930"/>
      <c r="J22" s="928"/>
      <c r="K22" s="931"/>
      <c r="L22" s="928"/>
      <c r="M22" s="928"/>
      <c r="N22" s="928"/>
      <c r="O22" s="928"/>
      <c r="P22" s="928"/>
      <c r="Q22" s="928"/>
      <c r="R22" s="928"/>
      <c r="S22" s="928"/>
      <c r="T22" s="928"/>
      <c r="U22" s="928"/>
      <c r="V22" s="929"/>
      <c r="W22" s="928"/>
      <c r="X22" s="929"/>
      <c r="Y22" s="928"/>
      <c r="Z22" s="928"/>
      <c r="AA22" s="928"/>
      <c r="AB22" s="928"/>
      <c r="AC22" s="928"/>
    </row>
    <row r="23" spans="1:11" ht="12.75">
      <c r="A23"/>
      <c r="B23"/>
      <c r="C23"/>
      <c r="D23"/>
      <c r="E23"/>
      <c r="F23"/>
      <c r="G23"/>
      <c r="H23"/>
      <c r="I23"/>
      <c r="K23" s="97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ht="12.75">
      <c r="A26" s="122"/>
    </row>
  </sheetData>
  <sheetProtection/>
  <mergeCells count="23">
    <mergeCell ref="N5:O5"/>
    <mergeCell ref="AR5:AS5"/>
    <mergeCell ref="AP5:AQ5"/>
    <mergeCell ref="AH5:AI5"/>
    <mergeCell ref="AF5:AG5"/>
    <mergeCell ref="AB5:AC5"/>
    <mergeCell ref="Z5:AA5"/>
    <mergeCell ref="A5:A6"/>
    <mergeCell ref="B5:C5"/>
    <mergeCell ref="J5:K5"/>
    <mergeCell ref="L5:M5"/>
    <mergeCell ref="H5:I5"/>
    <mergeCell ref="D5:E5"/>
    <mergeCell ref="AN5:AO5"/>
    <mergeCell ref="X5:Y5"/>
    <mergeCell ref="AJ5:AK5"/>
    <mergeCell ref="AL5:AM5"/>
    <mergeCell ref="F5:G5"/>
    <mergeCell ref="P5:Q5"/>
    <mergeCell ref="AD5:AE5"/>
    <mergeCell ref="V5:W5"/>
    <mergeCell ref="T5:U5"/>
    <mergeCell ref="R5:S5"/>
  </mergeCells>
  <printOptions horizontalCentered="1"/>
  <pageMargins left="0.7480314960629921" right="0.7480314960629921" top="0.984251968503937" bottom="0.984251968503937" header="0.5118110236220472" footer="0.5118110236220472"/>
  <pageSetup firstPageNumber="19" useFirstPageNumber="1" fitToHeight="1" fitToWidth="1" horizontalDpi="600" verticalDpi="600" orientation="landscape" paperSize="9" scale="76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zoomScale="110" zoomScaleNormal="110" zoomScalePageLayoutView="0" workbookViewId="0" topLeftCell="A1">
      <selection activeCell="B4" sqref="B4:Y17"/>
    </sheetView>
  </sheetViews>
  <sheetFormatPr defaultColWidth="9.00390625" defaultRowHeight="12.75"/>
  <cols>
    <col min="1" max="1" width="7.25390625" style="94" customWidth="1"/>
    <col min="2" max="2" width="17.25390625" style="94" customWidth="1"/>
    <col min="3" max="7" width="9.75390625" style="94" hidden="1" customWidth="1"/>
    <col min="8" max="9" width="8.625" style="94" hidden="1" customWidth="1"/>
    <col min="10" max="10" width="8.875" style="94" hidden="1" customWidth="1"/>
    <col min="11" max="11" width="9.125" style="94" hidden="1" customWidth="1"/>
    <col min="12" max="12" width="8.875" style="94" hidden="1" customWidth="1"/>
    <col min="13" max="13" width="9.00390625" style="337" hidden="1" customWidth="1"/>
    <col min="14" max="14" width="9.875" style="94" hidden="1" customWidth="1"/>
    <col min="15" max="15" width="10.25390625" style="94" customWidth="1"/>
    <col min="16" max="16" width="9.25390625" style="94" customWidth="1"/>
    <col min="17" max="18" width="9.125" style="94" customWidth="1"/>
    <col min="19" max="22" width="8.875" style="94" customWidth="1"/>
    <col min="23" max="24" width="9.875" style="1116" customWidth="1"/>
    <col min="25" max="25" width="9.00390625" style="94" customWidth="1"/>
    <col min="26" max="26" width="7.25390625" style="94" customWidth="1"/>
    <col min="27" max="16384" width="9.125" style="94" customWidth="1"/>
  </cols>
  <sheetData>
    <row r="1" spans="2:24" ht="12.75">
      <c r="B1" s="1304"/>
      <c r="C1" s="1304"/>
      <c r="D1" s="1304"/>
      <c r="E1" s="1304"/>
      <c r="F1" s="1304"/>
      <c r="G1" s="1304"/>
      <c r="H1" s="1304"/>
      <c r="I1" s="1304"/>
      <c r="J1" s="1304"/>
      <c r="K1" s="1304"/>
      <c r="L1" s="1304"/>
      <c r="M1" s="1304"/>
      <c r="N1" s="1304"/>
      <c r="O1" s="256"/>
      <c r="P1" s="256"/>
      <c r="Q1" s="256"/>
      <c r="R1" s="256"/>
      <c r="S1" s="256"/>
      <c r="T1" s="256"/>
      <c r="U1" s="256"/>
      <c r="V1" s="256"/>
      <c r="W1" s="1115"/>
      <c r="X1" s="1115"/>
    </row>
    <row r="2" spans="2:25" ht="12.75" customHeight="1">
      <c r="B2" s="1305" t="s">
        <v>234</v>
      </c>
      <c r="C2" s="1305"/>
      <c r="D2" s="1305"/>
      <c r="E2" s="1305"/>
      <c r="F2" s="1305"/>
      <c r="G2" s="1305"/>
      <c r="H2" s="1305"/>
      <c r="I2" s="1305"/>
      <c r="J2" s="1305"/>
      <c r="K2" s="1305"/>
      <c r="L2" s="1305"/>
      <c r="M2" s="1305"/>
      <c r="N2" s="1305"/>
      <c r="O2" s="1305"/>
      <c r="P2" s="1305"/>
      <c r="Q2" s="1151"/>
      <c r="R2" s="1151"/>
      <c r="S2" s="1151"/>
      <c r="T2" s="1151"/>
      <c r="U2" s="1151"/>
      <c r="V2" s="1151"/>
      <c r="W2" s="1151"/>
      <c r="X2" s="1151"/>
      <c r="Y2" s="1151"/>
    </row>
    <row r="3" spans="1:26" ht="22.5" customHeight="1" thickBot="1">
      <c r="A3" s="156"/>
      <c r="B3" s="1152"/>
      <c r="C3" s="1152"/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2"/>
      <c r="P3" s="1152"/>
      <c r="Q3" s="1152"/>
      <c r="R3" s="1152"/>
      <c r="S3" s="1152"/>
      <c r="T3" s="1152"/>
      <c r="U3" s="1152"/>
      <c r="V3" s="1152"/>
      <c r="W3" s="1152"/>
      <c r="X3" s="1152"/>
      <c r="Y3" s="1152"/>
      <c r="Z3"/>
    </row>
    <row r="4" spans="1:26" ht="22.5" customHeight="1" thickBot="1">
      <c r="A4" s="131"/>
      <c r="B4" s="133" t="s">
        <v>235</v>
      </c>
      <c r="C4" s="260" t="s">
        <v>657</v>
      </c>
      <c r="D4" s="259" t="s">
        <v>658</v>
      </c>
      <c r="E4" s="259" t="s">
        <v>659</v>
      </c>
      <c r="F4" s="259" t="s">
        <v>660</v>
      </c>
      <c r="G4" s="259" t="s">
        <v>661</v>
      </c>
      <c r="H4" s="259" t="s">
        <v>662</v>
      </c>
      <c r="I4" s="298" t="s">
        <v>112</v>
      </c>
      <c r="J4" s="570" t="s">
        <v>120</v>
      </c>
      <c r="K4" s="910" t="s">
        <v>207</v>
      </c>
      <c r="L4" s="259" t="s">
        <v>687</v>
      </c>
      <c r="M4" s="259" t="s">
        <v>100</v>
      </c>
      <c r="N4" s="259" t="s">
        <v>16</v>
      </c>
      <c r="O4" s="259" t="s">
        <v>28</v>
      </c>
      <c r="P4" s="259" t="s">
        <v>843</v>
      </c>
      <c r="Q4" s="259" t="s">
        <v>1125</v>
      </c>
      <c r="R4" s="259" t="s">
        <v>1132</v>
      </c>
      <c r="S4" s="259" t="s">
        <v>1147</v>
      </c>
      <c r="T4" s="925" t="s">
        <v>1151</v>
      </c>
      <c r="U4" s="298" t="s">
        <v>1157</v>
      </c>
      <c r="V4" s="298" t="s">
        <v>1168</v>
      </c>
      <c r="W4" s="298" t="s">
        <v>1182</v>
      </c>
      <c r="X4" s="298" t="s">
        <v>1188</v>
      </c>
      <c r="Y4" s="1119" t="s">
        <v>26</v>
      </c>
      <c r="Z4"/>
    </row>
    <row r="5" spans="1:26" ht="15.75" customHeight="1">
      <c r="A5" s="261"/>
      <c r="B5" s="646" t="s">
        <v>236</v>
      </c>
      <c r="C5" s="670">
        <v>461276</v>
      </c>
      <c r="D5" s="671" t="e">
        <f>#REF!</f>
        <v>#REF!</v>
      </c>
      <c r="E5" s="671" t="e">
        <f>#REF!</f>
        <v>#REF!</v>
      </c>
      <c r="F5" s="671" t="e">
        <f>#REF!</f>
        <v>#REF!</v>
      </c>
      <c r="G5" s="671" t="e">
        <f>#REF!</f>
        <v>#REF!</v>
      </c>
      <c r="H5" s="671" t="e">
        <f>#REF!</f>
        <v>#REF!</v>
      </c>
      <c r="I5" s="672" t="e">
        <f>#REF!</f>
        <v>#REF!</v>
      </c>
      <c r="J5" s="673" t="e">
        <f>#REF!</f>
        <v>#REF!</v>
      </c>
      <c r="K5" s="917" t="e">
        <f>#REF!</f>
        <v>#REF!</v>
      </c>
      <c r="L5" s="671" t="e">
        <f>#REF!</f>
        <v>#REF!</v>
      </c>
      <c r="M5" s="671" t="e">
        <f>#REF!</f>
        <v>#REF!</v>
      </c>
      <c r="N5" s="671" t="e">
        <f>#REF!</f>
        <v>#REF!</v>
      </c>
      <c r="O5" s="671">
        <v>693050</v>
      </c>
      <c r="P5" s="671">
        <v>1454250</v>
      </c>
      <c r="Q5" s="671">
        <v>908426</v>
      </c>
      <c r="R5" s="671">
        <v>1225861</v>
      </c>
      <c r="S5" s="923">
        <v>1019533</v>
      </c>
      <c r="T5" s="932">
        <v>308798</v>
      </c>
      <c r="U5" s="672">
        <v>569034</v>
      </c>
      <c r="V5" s="672">
        <v>278616</v>
      </c>
      <c r="W5" s="672">
        <v>123038</v>
      </c>
      <c r="X5" s="1136">
        <v>278616</v>
      </c>
      <c r="Y5" s="686">
        <v>685194.1</v>
      </c>
      <c r="Z5"/>
    </row>
    <row r="6" spans="1:26" ht="15.75" customHeight="1">
      <c r="A6" s="132"/>
      <c r="B6" s="651" t="s">
        <v>237</v>
      </c>
      <c r="C6" s="674">
        <v>1569022</v>
      </c>
      <c r="D6" s="675" t="e">
        <f>#REF!</f>
        <v>#REF!</v>
      </c>
      <c r="E6" s="675" t="e">
        <f>#REF!</f>
        <v>#REF!</v>
      </c>
      <c r="F6" s="675" t="e">
        <f>#REF!</f>
        <v>#REF!</v>
      </c>
      <c r="G6" s="675" t="e">
        <f>#REF!</f>
        <v>#REF!</v>
      </c>
      <c r="H6" s="675" t="e">
        <f>#REF!</f>
        <v>#REF!</v>
      </c>
      <c r="I6" s="676" t="e">
        <f>#REF!</f>
        <v>#REF!</v>
      </c>
      <c r="J6" s="677" t="e">
        <f>#REF!</f>
        <v>#REF!</v>
      </c>
      <c r="K6" s="918" t="e">
        <f>#REF!</f>
        <v>#REF!</v>
      </c>
      <c r="L6" s="675" t="e">
        <f>#REF!</f>
        <v>#REF!</v>
      </c>
      <c r="M6" s="675" t="e">
        <f>#REF!</f>
        <v>#REF!</v>
      </c>
      <c r="N6" s="675" t="e">
        <f>#REF!</f>
        <v>#REF!</v>
      </c>
      <c r="O6" s="675">
        <v>2086977</v>
      </c>
      <c r="P6" s="675">
        <v>4106087</v>
      </c>
      <c r="Q6" s="671">
        <v>2006318</v>
      </c>
      <c r="R6" s="671">
        <v>892215</v>
      </c>
      <c r="S6" s="671">
        <v>915930</v>
      </c>
      <c r="T6" s="932">
        <v>1014021</v>
      </c>
      <c r="U6" s="672">
        <v>989569</v>
      </c>
      <c r="V6" s="672">
        <v>443882</v>
      </c>
      <c r="W6" s="672">
        <v>2237662</v>
      </c>
      <c r="X6" s="686">
        <v>443882</v>
      </c>
      <c r="Y6" s="687">
        <v>1527106.9</v>
      </c>
      <c r="Z6"/>
    </row>
    <row r="7" spans="1:26" ht="15.75" customHeight="1">
      <c r="A7" s="132"/>
      <c r="B7" s="651" t="s">
        <v>238</v>
      </c>
      <c r="C7" s="674">
        <v>280088</v>
      </c>
      <c r="D7" s="675" t="e">
        <f>#REF!</f>
        <v>#REF!</v>
      </c>
      <c r="E7" s="675" t="e">
        <f>#REF!</f>
        <v>#REF!</v>
      </c>
      <c r="F7" s="675" t="e">
        <f>#REF!</f>
        <v>#REF!</v>
      </c>
      <c r="G7" s="675" t="e">
        <f>#REF!</f>
        <v>#REF!</v>
      </c>
      <c r="H7" s="675" t="e">
        <f>#REF!</f>
        <v>#REF!</v>
      </c>
      <c r="I7" s="676" t="e">
        <f>#REF!</f>
        <v>#REF!</v>
      </c>
      <c r="J7" s="677" t="e">
        <f>#REF!</f>
        <v>#REF!</v>
      </c>
      <c r="K7" s="918" t="e">
        <f>#REF!</f>
        <v>#REF!</v>
      </c>
      <c r="L7" s="675" t="e">
        <f>#REF!</f>
        <v>#REF!</v>
      </c>
      <c r="M7" s="675" t="e">
        <f>#REF!</f>
        <v>#REF!</v>
      </c>
      <c r="N7" s="675" t="e">
        <f>#REF!</f>
        <v>#REF!</v>
      </c>
      <c r="O7" s="675">
        <v>2036574</v>
      </c>
      <c r="P7" s="675">
        <v>379975</v>
      </c>
      <c r="Q7" s="671">
        <v>631165</v>
      </c>
      <c r="R7" s="671">
        <v>1877864</v>
      </c>
      <c r="S7" s="671">
        <v>250618</v>
      </c>
      <c r="T7" s="932">
        <v>563070</v>
      </c>
      <c r="U7" s="672">
        <v>268430</v>
      </c>
      <c r="V7" s="672">
        <v>120000</v>
      </c>
      <c r="W7" s="672">
        <v>506828</v>
      </c>
      <c r="X7" s="686">
        <v>120000</v>
      </c>
      <c r="Y7" s="687">
        <v>666452.4</v>
      </c>
      <c r="Z7"/>
    </row>
    <row r="8" spans="1:26" ht="15.75" customHeight="1">
      <c r="A8" s="132"/>
      <c r="B8" s="651" t="s">
        <v>239</v>
      </c>
      <c r="C8" s="674">
        <v>19974391</v>
      </c>
      <c r="D8" s="675" t="e">
        <f>#REF!</f>
        <v>#REF!</v>
      </c>
      <c r="E8" s="675" t="e">
        <f>#REF!</f>
        <v>#REF!</v>
      </c>
      <c r="F8" s="675" t="e">
        <f>#REF!</f>
        <v>#REF!</v>
      </c>
      <c r="G8" s="675" t="e">
        <f>#REF!</f>
        <v>#REF!</v>
      </c>
      <c r="H8" s="675" t="e">
        <f>#REF!</f>
        <v>#REF!</v>
      </c>
      <c r="I8" s="676" t="e">
        <f>#REF!</f>
        <v>#REF!</v>
      </c>
      <c r="J8" s="677" t="e">
        <f>#REF!</f>
        <v>#REF!</v>
      </c>
      <c r="K8" s="918" t="e">
        <f>#REF!</f>
        <v>#REF!</v>
      </c>
      <c r="L8" s="675" t="e">
        <f>#REF!</f>
        <v>#REF!</v>
      </c>
      <c r="M8" s="675" t="e">
        <f>#REF!</f>
        <v>#REF!</v>
      </c>
      <c r="N8" s="675" t="e">
        <f>#REF!</f>
        <v>#REF!</v>
      </c>
      <c r="O8" s="675">
        <v>1200025</v>
      </c>
      <c r="P8" s="675">
        <v>902865</v>
      </c>
      <c r="Q8" s="675">
        <v>1426067</v>
      </c>
      <c r="R8" s="675">
        <v>371890</v>
      </c>
      <c r="S8" s="675">
        <v>594240</v>
      </c>
      <c r="T8" s="933">
        <v>1099729</v>
      </c>
      <c r="U8" s="676">
        <v>419355</v>
      </c>
      <c r="V8" s="676">
        <v>965481</v>
      </c>
      <c r="W8" s="676">
        <v>124326501</v>
      </c>
      <c r="X8" s="687">
        <v>965481</v>
      </c>
      <c r="Y8" s="687">
        <v>13232617.7</v>
      </c>
      <c r="Z8"/>
    </row>
    <row r="9" spans="1:26" ht="15.75" customHeight="1">
      <c r="A9" s="132"/>
      <c r="B9" s="651" t="s">
        <v>240</v>
      </c>
      <c r="C9" s="674">
        <v>221280</v>
      </c>
      <c r="D9" s="675" t="e">
        <f>#REF!</f>
        <v>#REF!</v>
      </c>
      <c r="E9" s="675" t="e">
        <f>#REF!</f>
        <v>#REF!</v>
      </c>
      <c r="F9" s="675" t="e">
        <f>#REF!</f>
        <v>#REF!</v>
      </c>
      <c r="G9" s="675" t="e">
        <f>#REF!</f>
        <v>#REF!</v>
      </c>
      <c r="H9" s="675" t="e">
        <f>#REF!</f>
        <v>#REF!</v>
      </c>
      <c r="I9" s="676" t="e">
        <f>#REF!</f>
        <v>#REF!</v>
      </c>
      <c r="J9" s="677" t="e">
        <f>#REF!</f>
        <v>#REF!</v>
      </c>
      <c r="K9" s="918" t="e">
        <f>#REF!</f>
        <v>#REF!</v>
      </c>
      <c r="L9" s="675" t="e">
        <f>#REF!</f>
        <v>#REF!</v>
      </c>
      <c r="M9" s="675" t="e">
        <f>#REF!</f>
        <v>#REF!</v>
      </c>
      <c r="N9" s="675" t="e">
        <f>#REF!</f>
        <v>#REF!</v>
      </c>
      <c r="O9" s="675">
        <v>2866591</v>
      </c>
      <c r="P9" s="675">
        <v>1718130</v>
      </c>
      <c r="Q9" s="675">
        <v>1423453</v>
      </c>
      <c r="R9" s="675">
        <v>2981073</v>
      </c>
      <c r="S9" s="675">
        <v>2572030</v>
      </c>
      <c r="T9" s="933">
        <v>5741678</v>
      </c>
      <c r="U9" s="676">
        <v>1012469</v>
      </c>
      <c r="V9" s="676">
        <v>843781</v>
      </c>
      <c r="W9" s="676">
        <v>1549611</v>
      </c>
      <c r="X9" s="687">
        <v>843781</v>
      </c>
      <c r="Y9" s="687">
        <v>2108018.1</v>
      </c>
      <c r="Z9"/>
    </row>
    <row r="10" spans="1:26" ht="15.75" customHeight="1">
      <c r="A10" s="132"/>
      <c r="B10" s="651" t="s">
        <v>241</v>
      </c>
      <c r="C10" s="674">
        <v>497181</v>
      </c>
      <c r="D10" s="675" t="e">
        <f>#REF!</f>
        <v>#REF!</v>
      </c>
      <c r="E10" s="675" t="e">
        <f>#REF!</f>
        <v>#REF!</v>
      </c>
      <c r="F10" s="675" t="e">
        <f>#REF!</f>
        <v>#REF!</v>
      </c>
      <c r="G10" s="675" t="e">
        <f>#REF!</f>
        <v>#REF!</v>
      </c>
      <c r="H10" s="675" t="e">
        <f>#REF!</f>
        <v>#REF!</v>
      </c>
      <c r="I10" s="676" t="e">
        <f>#REF!</f>
        <v>#REF!</v>
      </c>
      <c r="J10" s="677" t="e">
        <f>#REF!</f>
        <v>#REF!</v>
      </c>
      <c r="K10" s="918" t="e">
        <f>#REF!</f>
        <v>#REF!</v>
      </c>
      <c r="L10" s="675" t="e">
        <f>#REF!</f>
        <v>#REF!</v>
      </c>
      <c r="M10" s="675" t="e">
        <f>#REF!</f>
        <v>#REF!</v>
      </c>
      <c r="N10" s="675" t="e">
        <f>#REF!</f>
        <v>#REF!</v>
      </c>
      <c r="O10" s="675">
        <v>923802</v>
      </c>
      <c r="P10" s="675">
        <v>678964</v>
      </c>
      <c r="Q10" s="675">
        <v>387332</v>
      </c>
      <c r="R10" s="675">
        <v>550188</v>
      </c>
      <c r="S10" s="675">
        <v>655475</v>
      </c>
      <c r="T10" s="933">
        <v>218545</v>
      </c>
      <c r="U10" s="676">
        <v>331982</v>
      </c>
      <c r="V10" s="676">
        <v>100792</v>
      </c>
      <c r="W10" s="676">
        <v>252716</v>
      </c>
      <c r="X10" s="687">
        <v>100792</v>
      </c>
      <c r="Y10" s="687">
        <v>431422.2</v>
      </c>
      <c r="Z10"/>
    </row>
    <row r="11" spans="1:26" ht="15.75" customHeight="1">
      <c r="A11" s="132"/>
      <c r="B11" s="651" t="s">
        <v>242</v>
      </c>
      <c r="C11" s="674">
        <v>47283</v>
      </c>
      <c r="D11" s="675" t="e">
        <f>#REF!</f>
        <v>#REF!</v>
      </c>
      <c r="E11" s="675" t="e">
        <f>#REF!</f>
        <v>#REF!</v>
      </c>
      <c r="F11" s="675" t="e">
        <f>#REF!</f>
        <v>#REF!</v>
      </c>
      <c r="G11" s="675" t="e">
        <f>#REF!</f>
        <v>#REF!</v>
      </c>
      <c r="H11" s="675" t="e">
        <f>#REF!</f>
        <v>#REF!</v>
      </c>
      <c r="I11" s="676" t="e">
        <f>#REF!</f>
        <v>#REF!</v>
      </c>
      <c r="J11" s="677" t="e">
        <f>#REF!</f>
        <v>#REF!</v>
      </c>
      <c r="K11" s="918" t="e">
        <f>#REF!</f>
        <v>#REF!</v>
      </c>
      <c r="L11" s="675" t="e">
        <f>#REF!</f>
        <v>#REF!</v>
      </c>
      <c r="M11" s="675" t="e">
        <f>#REF!</f>
        <v>#REF!</v>
      </c>
      <c r="N11" s="675" t="e">
        <f>#REF!</f>
        <v>#REF!</v>
      </c>
      <c r="O11" s="675">
        <v>204773</v>
      </c>
      <c r="P11" s="675">
        <v>466994</v>
      </c>
      <c r="Q11" s="675">
        <v>573834</v>
      </c>
      <c r="R11" s="675">
        <v>293326</v>
      </c>
      <c r="S11" s="675">
        <v>174853</v>
      </c>
      <c r="T11" s="933">
        <v>70913</v>
      </c>
      <c r="U11" s="676">
        <v>374491</v>
      </c>
      <c r="V11" s="676">
        <v>227742</v>
      </c>
      <c r="W11" s="676">
        <v>66094</v>
      </c>
      <c r="X11" s="687">
        <v>227742</v>
      </c>
      <c r="Y11" s="687">
        <v>263951.8</v>
      </c>
      <c r="Z11"/>
    </row>
    <row r="12" spans="1:26" ht="15.75" customHeight="1">
      <c r="A12" s="132"/>
      <c r="B12" s="651" t="s">
        <v>243</v>
      </c>
      <c r="C12" s="674">
        <v>936088</v>
      </c>
      <c r="D12" s="675" t="e">
        <f>#REF!</f>
        <v>#REF!</v>
      </c>
      <c r="E12" s="675" t="e">
        <f>#REF!</f>
        <v>#REF!</v>
      </c>
      <c r="F12" s="675" t="e">
        <f>#REF!</f>
        <v>#REF!</v>
      </c>
      <c r="G12" s="675" t="e">
        <f>#REF!</f>
        <v>#REF!</v>
      </c>
      <c r="H12" s="675" t="e">
        <f>#REF!</f>
        <v>#REF!</v>
      </c>
      <c r="I12" s="676" t="e">
        <f>#REF!</f>
        <v>#REF!</v>
      </c>
      <c r="J12" s="677" t="e">
        <f>#REF!</f>
        <v>#REF!</v>
      </c>
      <c r="K12" s="918" t="e">
        <f>#REF!</f>
        <v>#REF!</v>
      </c>
      <c r="L12" s="675" t="e">
        <f>#REF!</f>
        <v>#REF!</v>
      </c>
      <c r="M12" s="675" t="e">
        <f>#REF!</f>
        <v>#REF!</v>
      </c>
      <c r="N12" s="675" t="e">
        <f>#REF!</f>
        <v>#REF!</v>
      </c>
      <c r="O12" s="675">
        <v>73150</v>
      </c>
      <c r="P12" s="675">
        <v>294493</v>
      </c>
      <c r="Q12" s="675">
        <v>924150</v>
      </c>
      <c r="R12" s="675">
        <v>83520</v>
      </c>
      <c r="S12" s="675">
        <v>98600</v>
      </c>
      <c r="T12" s="933">
        <v>20219</v>
      </c>
      <c r="U12" s="676">
        <v>111087</v>
      </c>
      <c r="V12" s="676">
        <v>1035108</v>
      </c>
      <c r="W12" s="676">
        <v>7210</v>
      </c>
      <c r="X12" s="687">
        <v>1035108</v>
      </c>
      <c r="Y12" s="687">
        <v>268022.7</v>
      </c>
      <c r="Z12"/>
    </row>
    <row r="13" spans="1:26" ht="15.75" customHeight="1">
      <c r="A13" s="132"/>
      <c r="B13" s="651" t="s">
        <v>244</v>
      </c>
      <c r="C13" s="674">
        <v>8867867</v>
      </c>
      <c r="D13" s="675" t="e">
        <f>#REF!</f>
        <v>#REF!</v>
      </c>
      <c r="E13" s="675" t="e">
        <f>#REF!</f>
        <v>#REF!</v>
      </c>
      <c r="F13" s="675" t="e">
        <f>#REF!</f>
        <v>#REF!</v>
      </c>
      <c r="G13" s="675" t="e">
        <f>#REF!</f>
        <v>#REF!</v>
      </c>
      <c r="H13" s="675" t="e">
        <f>#REF!</f>
        <v>#REF!</v>
      </c>
      <c r="I13" s="676" t="e">
        <f>#REF!</f>
        <v>#REF!</v>
      </c>
      <c r="J13" s="677" t="e">
        <f>#REF!</f>
        <v>#REF!</v>
      </c>
      <c r="K13" s="918" t="e">
        <f>#REF!</f>
        <v>#REF!</v>
      </c>
      <c r="L13" s="675" t="e">
        <f>#REF!</f>
        <v>#REF!</v>
      </c>
      <c r="M13" s="675" t="e">
        <f>#REF!</f>
        <v>#REF!</v>
      </c>
      <c r="N13" s="675" t="e">
        <f>#REF!</f>
        <v>#REF!</v>
      </c>
      <c r="O13" s="675">
        <v>2678278</v>
      </c>
      <c r="P13" s="675">
        <v>1431374</v>
      </c>
      <c r="Q13" s="675">
        <v>1420959</v>
      </c>
      <c r="R13" s="675">
        <v>1783263</v>
      </c>
      <c r="S13" s="675">
        <v>1292480</v>
      </c>
      <c r="T13" s="933">
        <v>3332634</v>
      </c>
      <c r="U13" s="676">
        <v>2089392</v>
      </c>
      <c r="V13" s="676">
        <v>588361</v>
      </c>
      <c r="W13" s="676">
        <v>323075</v>
      </c>
      <c r="X13" s="687">
        <v>588361</v>
      </c>
      <c r="Y13" s="687">
        <v>1531307.5</v>
      </c>
      <c r="Z13"/>
    </row>
    <row r="14" spans="1:26" ht="15.75" customHeight="1">
      <c r="A14" s="262"/>
      <c r="B14" s="656" t="s">
        <v>1117</v>
      </c>
      <c r="C14" s="678" t="s">
        <v>717</v>
      </c>
      <c r="D14" s="679" t="e">
        <f>#REF!</f>
        <v>#REF!</v>
      </c>
      <c r="E14" s="679" t="e">
        <f>#REF!</f>
        <v>#REF!</v>
      </c>
      <c r="F14" s="679" t="e">
        <f>#REF!</f>
        <v>#REF!</v>
      </c>
      <c r="G14" s="675" t="e">
        <f>#REF!</f>
        <v>#REF!</v>
      </c>
      <c r="H14" s="675" t="e">
        <f>#REF!</f>
        <v>#REF!</v>
      </c>
      <c r="I14" s="676" t="e">
        <f>#REF!</f>
        <v>#REF!</v>
      </c>
      <c r="J14" s="677" t="e">
        <f>#REF!</f>
        <v>#REF!</v>
      </c>
      <c r="K14" s="918" t="e">
        <f>#REF!</f>
        <v>#REF!</v>
      </c>
      <c r="L14" s="675" t="e">
        <f>#REF!</f>
        <v>#REF!</v>
      </c>
      <c r="M14" s="675" t="e">
        <f>#REF!</f>
        <v>#REF!</v>
      </c>
      <c r="N14" s="675" t="e">
        <f>#REF!</f>
        <v>#REF!</v>
      </c>
      <c r="O14" s="675">
        <v>635203</v>
      </c>
      <c r="P14" s="675">
        <v>321133</v>
      </c>
      <c r="Q14" s="675">
        <v>252405</v>
      </c>
      <c r="R14" s="675">
        <v>437878</v>
      </c>
      <c r="S14" s="675">
        <v>167662</v>
      </c>
      <c r="T14" s="933">
        <v>119366</v>
      </c>
      <c r="U14" s="676">
        <v>369499</v>
      </c>
      <c r="V14" s="676">
        <v>130894</v>
      </c>
      <c r="W14" s="676">
        <v>154023</v>
      </c>
      <c r="X14" s="687">
        <v>130894</v>
      </c>
      <c r="Y14" s="687">
        <v>260934.3</v>
      </c>
      <c r="Z14"/>
    </row>
    <row r="15" spans="1:26" ht="35.25" customHeight="1">
      <c r="A15" s="262"/>
      <c r="B15" s="660" t="s">
        <v>1118</v>
      </c>
      <c r="C15" s="678"/>
      <c r="D15" s="679"/>
      <c r="E15" s="679"/>
      <c r="F15" s="679"/>
      <c r="G15" s="680"/>
      <c r="H15" s="680"/>
      <c r="I15" s="681"/>
      <c r="J15" s="682"/>
      <c r="K15" s="919"/>
      <c r="L15" s="680"/>
      <c r="M15" s="680" t="e">
        <f>#REF!</f>
        <v>#REF!</v>
      </c>
      <c r="N15" s="680" t="e">
        <f>#REF!</f>
        <v>#REF!</v>
      </c>
      <c r="O15" s="680">
        <v>0</v>
      </c>
      <c r="P15" s="675">
        <v>567532</v>
      </c>
      <c r="Q15" s="921">
        <v>360006</v>
      </c>
      <c r="R15" s="921">
        <v>319075</v>
      </c>
      <c r="S15" s="921">
        <v>320463</v>
      </c>
      <c r="T15" s="934">
        <v>1200385</v>
      </c>
      <c r="U15" s="1051">
        <v>96115</v>
      </c>
      <c r="V15" s="1051">
        <v>8198290</v>
      </c>
      <c r="W15" s="1051">
        <v>11600</v>
      </c>
      <c r="X15" s="936">
        <v>0</v>
      </c>
      <c r="Y15" s="687">
        <v>320352.8888888889</v>
      </c>
      <c r="Z15"/>
    </row>
    <row r="16" spans="1:26" ht="15.75" customHeight="1" thickBot="1">
      <c r="A16" s="262"/>
      <c r="B16" s="664" t="s">
        <v>245</v>
      </c>
      <c r="C16" s="674">
        <v>3122692</v>
      </c>
      <c r="D16" s="675" t="e">
        <f>#REF!</f>
        <v>#REF!</v>
      </c>
      <c r="E16" s="675" t="e">
        <f>#REF!</f>
        <v>#REF!</v>
      </c>
      <c r="F16" s="675" t="e">
        <f>#REF!</f>
        <v>#REF!</v>
      </c>
      <c r="G16" s="675" t="e">
        <f>#REF!</f>
        <v>#REF!</v>
      </c>
      <c r="H16" s="675" t="e">
        <f>#REF!</f>
        <v>#REF!</v>
      </c>
      <c r="I16" s="676" t="e">
        <f>#REF!</f>
        <v>#REF!</v>
      </c>
      <c r="J16" s="688" t="e">
        <f>#REF!</f>
        <v>#REF!</v>
      </c>
      <c r="K16" s="922" t="e">
        <f>#REF!</f>
        <v>#REF!</v>
      </c>
      <c r="L16" s="924" t="e">
        <f>#REF!</f>
        <v>#REF!</v>
      </c>
      <c r="M16" s="924" t="e">
        <f>#REF!</f>
        <v>#REF!</v>
      </c>
      <c r="N16" s="924" t="e">
        <f>#REF!</f>
        <v>#REF!</v>
      </c>
      <c r="O16" s="924">
        <v>7418379</v>
      </c>
      <c r="P16" s="924">
        <v>4938793</v>
      </c>
      <c r="Q16" s="924">
        <v>3287250</v>
      </c>
      <c r="R16" s="924">
        <v>5659643</v>
      </c>
      <c r="S16" s="924">
        <v>4137669</v>
      </c>
      <c r="T16" s="934">
        <v>3536617</v>
      </c>
      <c r="U16" s="1051">
        <v>3005082</v>
      </c>
      <c r="V16" s="1051">
        <v>3463633</v>
      </c>
      <c r="W16" s="1051">
        <v>975668</v>
      </c>
      <c r="X16" s="936">
        <v>3463633</v>
      </c>
      <c r="Y16" s="687">
        <v>3817476.8</v>
      </c>
      <c r="Z16"/>
    </row>
    <row r="17" spans="1:26" ht="15.75" customHeight="1" thickBot="1">
      <c r="A17" s="299"/>
      <c r="B17" s="665" t="s">
        <v>233</v>
      </c>
      <c r="C17" s="666">
        <f>SUM(C5:C16)</f>
        <v>35977168</v>
      </c>
      <c r="D17" s="683" t="e">
        <f>#REF!</f>
        <v>#REF!</v>
      </c>
      <c r="E17" s="683" t="e">
        <f>#REF!</f>
        <v>#REF!</v>
      </c>
      <c r="F17" s="683" t="e">
        <f>#REF!</f>
        <v>#REF!</v>
      </c>
      <c r="G17" s="683" t="e">
        <f>#REF!</f>
        <v>#REF!</v>
      </c>
      <c r="H17" s="683" t="e">
        <f>#REF!</f>
        <v>#REF!</v>
      </c>
      <c r="I17" s="684" t="e">
        <f>#REF!</f>
        <v>#REF!</v>
      </c>
      <c r="J17" s="685" t="e">
        <f>#REF!</f>
        <v>#REF!</v>
      </c>
      <c r="K17" s="920" t="e">
        <f>#REF!</f>
        <v>#REF!</v>
      </c>
      <c r="L17" s="683" t="e">
        <f>#REF!</f>
        <v>#REF!</v>
      </c>
      <c r="M17" s="683" t="e">
        <f>#REF!</f>
        <v>#REF!</v>
      </c>
      <c r="N17" s="683" t="e">
        <f>SUM(N5:N16)</f>
        <v>#REF!</v>
      </c>
      <c r="O17" s="683">
        <v>20816802</v>
      </c>
      <c r="P17" s="683">
        <v>17260590</v>
      </c>
      <c r="Q17" s="683">
        <v>13601365</v>
      </c>
      <c r="R17" s="683">
        <v>16475796</v>
      </c>
      <c r="S17" s="683">
        <v>12199553</v>
      </c>
      <c r="T17" s="935">
        <v>17225975</v>
      </c>
      <c r="U17" s="684">
        <v>9636505</v>
      </c>
      <c r="V17" s="684">
        <v>8198290</v>
      </c>
      <c r="W17" s="684">
        <v>130534026</v>
      </c>
      <c r="X17" s="937">
        <v>8198290</v>
      </c>
      <c r="Y17" s="685">
        <v>25080822.1</v>
      </c>
      <c r="Z17"/>
    </row>
    <row r="18" spans="2:26" ht="15.75" customHeight="1">
      <c r="B18" s="263" t="s">
        <v>1111</v>
      </c>
      <c r="C18" s="96"/>
      <c r="D18" s="96"/>
      <c r="E18" s="96"/>
      <c r="F18" s="96"/>
      <c r="G18" s="96"/>
      <c r="H18" s="96"/>
      <c r="I18"/>
      <c r="J18"/>
      <c r="K18"/>
      <c r="L18"/>
      <c r="M18" s="98"/>
      <c r="N18"/>
      <c r="O18"/>
      <c r="P18"/>
      <c r="Q18"/>
      <c r="R18"/>
      <c r="S18"/>
      <c r="T18"/>
      <c r="U18"/>
      <c r="V18"/>
      <c r="W18" s="15"/>
      <c r="X18" s="15"/>
      <c r="Y18" s="542"/>
      <c r="Z18"/>
    </row>
    <row r="19" spans="2:24" ht="15.75" customHeight="1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534"/>
      <c r="Q19" s="96"/>
      <c r="R19" s="96"/>
      <c r="S19" s="96"/>
      <c r="T19" s="96"/>
      <c r="U19" s="96"/>
      <c r="V19" s="96"/>
      <c r="W19" s="96"/>
      <c r="X19" s="96"/>
    </row>
    <row r="20" spans="2:13" ht="12.75">
      <c r="B20"/>
      <c r="C20"/>
      <c r="D20"/>
      <c r="E20"/>
      <c r="F20"/>
      <c r="G20"/>
      <c r="H20"/>
      <c r="I20"/>
      <c r="J20"/>
      <c r="L20" s="97"/>
      <c r="M20" s="338"/>
    </row>
    <row r="21" spans="2:13" ht="12.75">
      <c r="B21"/>
      <c r="C21"/>
      <c r="D21"/>
      <c r="E21"/>
      <c r="F21"/>
      <c r="G21"/>
      <c r="H21"/>
      <c r="I21"/>
      <c r="J21"/>
      <c r="L21" s="97"/>
      <c r="M21" s="338"/>
    </row>
    <row r="22" spans="2:10" ht="12.75">
      <c r="B22"/>
      <c r="C22"/>
      <c r="D22"/>
      <c r="E22"/>
      <c r="F22"/>
      <c r="G22"/>
      <c r="H22"/>
      <c r="I22"/>
      <c r="J22"/>
    </row>
    <row r="23" spans="2:10" ht="12.75">
      <c r="B23"/>
      <c r="C23"/>
      <c r="D23"/>
      <c r="E23"/>
      <c r="F23"/>
      <c r="G23"/>
      <c r="H23"/>
      <c r="I23"/>
      <c r="J23"/>
    </row>
    <row r="24" spans="2:10" ht="12.75">
      <c r="B24"/>
      <c r="C24"/>
      <c r="D24"/>
      <c r="E24"/>
      <c r="F24"/>
      <c r="G24"/>
      <c r="H24"/>
      <c r="I24"/>
      <c r="J24"/>
    </row>
    <row r="25" spans="2:10" ht="12.75">
      <c r="B25"/>
      <c r="C25"/>
      <c r="D25"/>
      <c r="E25"/>
      <c r="F25"/>
      <c r="G25"/>
      <c r="H25"/>
      <c r="I25"/>
      <c r="J25"/>
    </row>
    <row r="26" spans="2:10" ht="12.75">
      <c r="B26"/>
      <c r="C26"/>
      <c r="D26"/>
      <c r="E26"/>
      <c r="F26"/>
      <c r="G26"/>
      <c r="H26"/>
      <c r="I26"/>
      <c r="J26"/>
    </row>
    <row r="27" spans="2:10" ht="12.75">
      <c r="B27"/>
      <c r="C27"/>
      <c r="D27"/>
      <c r="E27"/>
      <c r="F27"/>
      <c r="G27"/>
      <c r="H27"/>
      <c r="I27"/>
      <c r="J27"/>
    </row>
    <row r="28" spans="2:10" ht="12.75">
      <c r="B28"/>
      <c r="C28"/>
      <c r="D28"/>
      <c r="E28"/>
      <c r="F28"/>
      <c r="G28"/>
      <c r="H28"/>
      <c r="I28"/>
      <c r="J28"/>
    </row>
    <row r="29" spans="2:10" ht="12.75">
      <c r="B29"/>
      <c r="C29"/>
      <c r="D29"/>
      <c r="E29"/>
      <c r="F29"/>
      <c r="G29"/>
      <c r="H29"/>
      <c r="I29"/>
      <c r="J29"/>
    </row>
    <row r="30" spans="2:10" ht="12.75">
      <c r="B30"/>
      <c r="C30"/>
      <c r="D30"/>
      <c r="E30"/>
      <c r="F30"/>
      <c r="G30"/>
      <c r="H30"/>
      <c r="I30"/>
      <c r="J30"/>
    </row>
    <row r="31" spans="2:10" ht="12.75">
      <c r="B31"/>
      <c r="C31"/>
      <c r="D31"/>
      <c r="E31"/>
      <c r="F31"/>
      <c r="G31"/>
      <c r="H31"/>
      <c r="I31"/>
      <c r="J31"/>
    </row>
    <row r="32" spans="2:10" ht="12.75">
      <c r="B32"/>
      <c r="C32"/>
      <c r="D32"/>
      <c r="E32"/>
      <c r="F32"/>
      <c r="G32"/>
      <c r="H32"/>
      <c r="I32"/>
      <c r="J32"/>
    </row>
    <row r="33" spans="2:10" ht="12.75">
      <c r="B33"/>
      <c r="C33"/>
      <c r="D33"/>
      <c r="E33"/>
      <c r="F33"/>
      <c r="G33"/>
      <c r="H33"/>
      <c r="I33"/>
      <c r="J33"/>
    </row>
  </sheetData>
  <sheetProtection/>
  <mergeCells count="2">
    <mergeCell ref="B1:N1"/>
    <mergeCell ref="B2:P2"/>
  </mergeCells>
  <printOptions horizontalCentered="1"/>
  <pageMargins left="0.7480314960629921" right="0.7480314960629921" top="0.984251968503937" bottom="0.984251968503937" header="0.5118110236220472" footer="0.5118110236220472"/>
  <pageSetup firstPageNumber="19" useFirstPageNumber="1" horizontalDpi="600" verticalDpi="600" orientation="landscape" paperSize="9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7"/>
  <sheetViews>
    <sheetView zoomScale="110" zoomScaleNormal="110" zoomScalePageLayoutView="0" workbookViewId="0" topLeftCell="A18">
      <selection activeCell="A21" sqref="A21:AS31"/>
    </sheetView>
  </sheetViews>
  <sheetFormatPr defaultColWidth="9.00390625" defaultRowHeight="12.75"/>
  <cols>
    <col min="1" max="1" width="20.75390625" style="0" customWidth="1"/>
    <col min="2" max="3" width="7.375" style="0" hidden="1" customWidth="1"/>
    <col min="4" max="16" width="7.125" style="0" hidden="1" customWidth="1"/>
    <col min="17" max="17" width="7.625" style="0" hidden="1" customWidth="1"/>
    <col min="18" max="18" width="7.125" style="0" hidden="1" customWidth="1"/>
    <col min="19" max="19" width="7.75390625" style="0" hidden="1" customWidth="1"/>
    <col min="20" max="20" width="7.125" style="0" hidden="1" customWidth="1"/>
    <col min="21" max="21" width="8.125" style="0" hidden="1" customWidth="1"/>
    <col min="22" max="22" width="6.75390625" style="0" hidden="1" customWidth="1"/>
    <col min="23" max="23" width="6.625" style="0" hidden="1" customWidth="1"/>
    <col min="24" max="24" width="6.875" style="0" hidden="1" customWidth="1"/>
    <col min="25" max="25" width="7.625" style="0" hidden="1" customWidth="1"/>
    <col min="26" max="45" width="6.75390625" style="0" customWidth="1"/>
  </cols>
  <sheetData>
    <row r="1" spans="1:45" ht="12.75" customHeight="1" hidden="1">
      <c r="A1" s="1327" t="s">
        <v>1193</v>
      </c>
      <c r="B1" s="1327"/>
      <c r="C1" s="1327"/>
      <c r="D1" s="1327"/>
      <c r="E1" s="1327"/>
      <c r="F1" s="1327"/>
      <c r="G1" s="1327"/>
      <c r="H1" s="1327"/>
      <c r="I1" s="1327"/>
      <c r="J1" s="1327"/>
      <c r="K1" s="1327"/>
      <c r="L1" s="1327"/>
      <c r="M1" s="1327"/>
      <c r="N1" s="1327"/>
      <c r="O1" s="1327"/>
      <c r="P1" s="1327"/>
      <c r="Q1" s="1327"/>
      <c r="R1" s="1327"/>
      <c r="S1" s="1327"/>
      <c r="T1" s="1328"/>
      <c r="U1" s="1328"/>
      <c r="V1" s="1328"/>
      <c r="W1" s="1328"/>
      <c r="X1" s="1328"/>
      <c r="Y1" s="1328"/>
      <c r="Z1" s="1328"/>
      <c r="AA1" s="1328"/>
      <c r="AB1" s="1328"/>
      <c r="AC1" s="1328"/>
      <c r="AD1" s="1328"/>
      <c r="AE1" s="1328"/>
      <c r="AF1" s="1328"/>
      <c r="AG1" s="1328"/>
      <c r="AH1" s="1328"/>
      <c r="AI1" s="1328"/>
      <c r="AJ1" s="1328"/>
      <c r="AK1" s="1328"/>
      <c r="AL1" s="1328"/>
      <c r="AM1" s="1328"/>
      <c r="AN1" s="1328"/>
      <c r="AO1" s="1328"/>
      <c r="AP1" s="1328"/>
      <c r="AQ1" s="1328"/>
      <c r="AR1" s="1328"/>
      <c r="AS1" s="1328"/>
    </row>
    <row r="2" spans="10:13" ht="13.5" hidden="1" thickBot="1">
      <c r="J2" s="98"/>
      <c r="K2" s="98"/>
      <c r="L2" s="98"/>
      <c r="M2" s="98"/>
    </row>
    <row r="3" spans="1:45" ht="13.5" hidden="1" thickBot="1">
      <c r="A3" s="1313" t="s">
        <v>1179</v>
      </c>
      <c r="B3" s="1324" t="s">
        <v>657</v>
      </c>
      <c r="C3" s="1317"/>
      <c r="D3" s="1316" t="s">
        <v>658</v>
      </c>
      <c r="E3" s="1317"/>
      <c r="F3" s="1316" t="s">
        <v>659</v>
      </c>
      <c r="G3" s="1317"/>
      <c r="H3" s="1316" t="s">
        <v>660</v>
      </c>
      <c r="I3" s="1317"/>
      <c r="J3" s="1318" t="s">
        <v>661</v>
      </c>
      <c r="K3" s="1319"/>
      <c r="L3" s="1318" t="s">
        <v>662</v>
      </c>
      <c r="M3" s="1323"/>
      <c r="N3" s="1318" t="s">
        <v>112</v>
      </c>
      <c r="O3" s="1323"/>
      <c r="P3" s="1318" t="s">
        <v>120</v>
      </c>
      <c r="Q3" s="1323"/>
      <c r="R3" s="1318" t="s">
        <v>207</v>
      </c>
      <c r="S3" s="1323"/>
      <c r="T3" s="1318" t="s">
        <v>687</v>
      </c>
      <c r="U3" s="1323"/>
      <c r="V3" s="1318" t="s">
        <v>100</v>
      </c>
      <c r="W3" s="1323"/>
      <c r="X3" s="1318" t="s">
        <v>16</v>
      </c>
      <c r="Y3" s="1319"/>
      <c r="Z3" s="1321" t="s">
        <v>28</v>
      </c>
      <c r="AA3" s="1321"/>
      <c r="AB3" s="1320" t="s">
        <v>843</v>
      </c>
      <c r="AC3" s="1321"/>
      <c r="AD3" s="1320" t="s">
        <v>1125</v>
      </c>
      <c r="AE3" s="1321"/>
      <c r="AF3" s="1320" t="s">
        <v>1132</v>
      </c>
      <c r="AG3" s="1321"/>
      <c r="AH3" s="1320" t="s">
        <v>1147</v>
      </c>
      <c r="AI3" s="1322"/>
      <c r="AJ3" s="1321" t="s">
        <v>1151</v>
      </c>
      <c r="AK3" s="1321"/>
      <c r="AL3" s="1320" t="s">
        <v>1157</v>
      </c>
      <c r="AM3" s="1321"/>
      <c r="AN3" s="1320" t="s">
        <v>1168</v>
      </c>
      <c r="AO3" s="1321"/>
      <c r="AP3" s="1320" t="s">
        <v>1182</v>
      </c>
      <c r="AQ3" s="1321"/>
      <c r="AR3" s="1320" t="s">
        <v>1188</v>
      </c>
      <c r="AS3" s="1326"/>
    </row>
    <row r="4" spans="1:45" ht="13.5" hidden="1" thickBot="1">
      <c r="A4" s="1314"/>
      <c r="B4" s="123" t="s">
        <v>94</v>
      </c>
      <c r="C4" s="124" t="s">
        <v>85</v>
      </c>
      <c r="D4" s="124" t="s">
        <v>94</v>
      </c>
      <c r="E4" s="124" t="s">
        <v>85</v>
      </c>
      <c r="F4" s="124" t="s">
        <v>94</v>
      </c>
      <c r="G4" s="124" t="s">
        <v>85</v>
      </c>
      <c r="H4" s="124" t="s">
        <v>94</v>
      </c>
      <c r="I4" s="124" t="s">
        <v>85</v>
      </c>
      <c r="J4" s="124" t="s">
        <v>94</v>
      </c>
      <c r="K4" s="124" t="s">
        <v>85</v>
      </c>
      <c r="L4" s="124" t="s">
        <v>94</v>
      </c>
      <c r="M4" s="125" t="s">
        <v>85</v>
      </c>
      <c r="N4" s="124" t="s">
        <v>94</v>
      </c>
      <c r="O4" s="125" t="s">
        <v>85</v>
      </c>
      <c r="P4" s="124" t="s">
        <v>94</v>
      </c>
      <c r="Q4" s="125" t="s">
        <v>85</v>
      </c>
      <c r="R4" s="124" t="s">
        <v>94</v>
      </c>
      <c r="S4" s="125" t="s">
        <v>85</v>
      </c>
      <c r="T4" s="124" t="s">
        <v>94</v>
      </c>
      <c r="U4" s="125" t="s">
        <v>85</v>
      </c>
      <c r="V4" s="124" t="s">
        <v>94</v>
      </c>
      <c r="W4" s="125" t="s">
        <v>85</v>
      </c>
      <c r="X4" s="124" t="s">
        <v>94</v>
      </c>
      <c r="Y4" s="124" t="s">
        <v>85</v>
      </c>
      <c r="Z4" s="1137" t="s">
        <v>94</v>
      </c>
      <c r="AA4" s="1138" t="s">
        <v>85</v>
      </c>
      <c r="AB4" s="1139" t="s">
        <v>94</v>
      </c>
      <c r="AC4" s="1138" t="s">
        <v>85</v>
      </c>
      <c r="AD4" s="1139" t="s">
        <v>94</v>
      </c>
      <c r="AE4" s="1138" t="s">
        <v>85</v>
      </c>
      <c r="AF4" s="1139" t="s">
        <v>94</v>
      </c>
      <c r="AG4" s="1138" t="s">
        <v>85</v>
      </c>
      <c r="AH4" s="1139" t="s">
        <v>94</v>
      </c>
      <c r="AI4" s="1139" t="s">
        <v>85</v>
      </c>
      <c r="AJ4" s="1137" t="s">
        <v>94</v>
      </c>
      <c r="AK4" s="1138" t="s">
        <v>85</v>
      </c>
      <c r="AL4" s="1139" t="s">
        <v>94</v>
      </c>
      <c r="AM4" s="1138" t="s">
        <v>85</v>
      </c>
      <c r="AN4" s="1139" t="s">
        <v>94</v>
      </c>
      <c r="AO4" s="1138" t="s">
        <v>85</v>
      </c>
      <c r="AP4" s="1139" t="s">
        <v>94</v>
      </c>
      <c r="AQ4" s="1138" t="s">
        <v>85</v>
      </c>
      <c r="AR4" s="1139" t="s">
        <v>94</v>
      </c>
      <c r="AS4" s="1140" t="s">
        <v>85</v>
      </c>
    </row>
    <row r="5" spans="1:45" ht="18.75" customHeight="1" hidden="1">
      <c r="A5" s="689" t="s">
        <v>88</v>
      </c>
      <c r="B5" s="690">
        <v>2447</v>
      </c>
      <c r="C5" s="690">
        <v>595</v>
      </c>
      <c r="D5" s="690">
        <v>3128</v>
      </c>
      <c r="E5" s="690">
        <v>768</v>
      </c>
      <c r="F5" s="690">
        <v>3154</v>
      </c>
      <c r="G5" s="690">
        <v>850</v>
      </c>
      <c r="H5" s="690">
        <v>3265</v>
      </c>
      <c r="I5" s="690">
        <v>835</v>
      </c>
      <c r="J5" s="690">
        <v>2832</v>
      </c>
      <c r="K5" s="691">
        <v>717</v>
      </c>
      <c r="L5" s="691">
        <v>2547</v>
      </c>
      <c r="M5" s="692">
        <v>608</v>
      </c>
      <c r="N5" s="691">
        <v>2981</v>
      </c>
      <c r="O5" s="692">
        <v>830</v>
      </c>
      <c r="P5" s="691">
        <v>3094</v>
      </c>
      <c r="Q5" s="692">
        <v>793</v>
      </c>
      <c r="R5" s="691">
        <v>2714</v>
      </c>
      <c r="S5" s="692">
        <v>746</v>
      </c>
      <c r="T5" s="691">
        <v>2777</v>
      </c>
      <c r="U5" s="692">
        <v>687</v>
      </c>
      <c r="V5" s="691">
        <v>3104</v>
      </c>
      <c r="W5" s="692">
        <v>715</v>
      </c>
      <c r="X5" s="691">
        <v>3468</v>
      </c>
      <c r="Y5" s="690">
        <v>676</v>
      </c>
      <c r="Z5" s="693">
        <v>4331</v>
      </c>
      <c r="AA5" s="692">
        <v>838</v>
      </c>
      <c r="AB5" s="691">
        <v>4659</v>
      </c>
      <c r="AC5" s="692">
        <v>1012</v>
      </c>
      <c r="AD5" s="691">
        <v>3795</v>
      </c>
      <c r="AE5" s="692">
        <v>753</v>
      </c>
      <c r="AF5" s="690">
        <v>3751</v>
      </c>
      <c r="AG5" s="692">
        <v>783</v>
      </c>
      <c r="AH5" s="690">
        <v>3502</v>
      </c>
      <c r="AI5" s="903">
        <v>582</v>
      </c>
      <c r="AJ5" s="709">
        <v>3798</v>
      </c>
      <c r="AK5" s="938">
        <v>591</v>
      </c>
      <c r="AL5" s="690">
        <v>3858</v>
      </c>
      <c r="AM5" s="938">
        <v>472</v>
      </c>
      <c r="AN5" s="690">
        <v>3201</v>
      </c>
      <c r="AO5" s="938">
        <v>591</v>
      </c>
      <c r="AP5" s="690">
        <v>2688</v>
      </c>
      <c r="AQ5" s="938">
        <v>494</v>
      </c>
      <c r="AR5" s="690">
        <v>2130</v>
      </c>
      <c r="AS5" s="694">
        <v>407</v>
      </c>
    </row>
    <row r="6" spans="1:45" ht="18.75" customHeight="1" hidden="1">
      <c r="A6" s="695" t="s">
        <v>89</v>
      </c>
      <c r="B6" s="696">
        <v>4054</v>
      </c>
      <c r="C6" s="696">
        <v>1083</v>
      </c>
      <c r="D6" s="696">
        <v>5406</v>
      </c>
      <c r="E6" s="696">
        <v>1608</v>
      </c>
      <c r="F6" s="696">
        <v>5774</v>
      </c>
      <c r="G6" s="696">
        <v>1877</v>
      </c>
      <c r="H6" s="696">
        <v>6282</v>
      </c>
      <c r="I6" s="696">
        <v>1962</v>
      </c>
      <c r="J6" s="696">
        <v>6989</v>
      </c>
      <c r="K6" s="697">
        <v>2132</v>
      </c>
      <c r="L6" s="697">
        <v>5060</v>
      </c>
      <c r="M6" s="697">
        <v>2082</v>
      </c>
      <c r="N6" s="697">
        <v>3951</v>
      </c>
      <c r="O6" s="697">
        <v>1295</v>
      </c>
      <c r="P6" s="697">
        <v>3463</v>
      </c>
      <c r="Q6" s="697">
        <v>974</v>
      </c>
      <c r="R6" s="697">
        <v>3027</v>
      </c>
      <c r="S6" s="697">
        <v>931</v>
      </c>
      <c r="T6" s="697">
        <v>2540</v>
      </c>
      <c r="U6" s="697">
        <v>695</v>
      </c>
      <c r="V6" s="697">
        <v>2670</v>
      </c>
      <c r="W6" s="697">
        <v>687</v>
      </c>
      <c r="X6" s="697">
        <v>2388</v>
      </c>
      <c r="Y6" s="696">
        <v>510</v>
      </c>
      <c r="Z6" s="698">
        <v>1906</v>
      </c>
      <c r="AA6" s="697">
        <v>328</v>
      </c>
      <c r="AB6" s="697">
        <v>1268</v>
      </c>
      <c r="AC6" s="697">
        <v>492</v>
      </c>
      <c r="AD6" s="697">
        <v>1796</v>
      </c>
      <c r="AE6" s="697">
        <v>318</v>
      </c>
      <c r="AF6" s="696">
        <v>1115</v>
      </c>
      <c r="AG6" s="697">
        <v>322</v>
      </c>
      <c r="AH6" s="696">
        <v>1334</v>
      </c>
      <c r="AI6" s="904">
        <v>287</v>
      </c>
      <c r="AJ6" s="712">
        <v>1155</v>
      </c>
      <c r="AK6" s="939">
        <v>216</v>
      </c>
      <c r="AL6" s="696">
        <v>1260</v>
      </c>
      <c r="AM6" s="939">
        <v>191</v>
      </c>
      <c r="AN6" s="696">
        <v>655</v>
      </c>
      <c r="AO6" s="939">
        <v>98</v>
      </c>
      <c r="AP6" s="696">
        <v>549</v>
      </c>
      <c r="AQ6" s="939">
        <v>260</v>
      </c>
      <c r="AR6" s="696">
        <v>437</v>
      </c>
      <c r="AS6" s="699">
        <v>147</v>
      </c>
    </row>
    <row r="7" spans="1:45" ht="18.75" customHeight="1" hidden="1">
      <c r="A7" s="695" t="s">
        <v>1109</v>
      </c>
      <c r="B7" s="696"/>
      <c r="C7" s="696"/>
      <c r="D7" s="696"/>
      <c r="E7" s="696"/>
      <c r="F7" s="696"/>
      <c r="G7" s="696"/>
      <c r="H7" s="696"/>
      <c r="I7" s="696"/>
      <c r="J7" s="696">
        <v>805</v>
      </c>
      <c r="K7" s="697">
        <v>336</v>
      </c>
      <c r="L7" s="697">
        <v>773</v>
      </c>
      <c r="M7" s="697">
        <v>196</v>
      </c>
      <c r="N7" s="697">
        <v>729</v>
      </c>
      <c r="O7" s="697">
        <v>293</v>
      </c>
      <c r="P7" s="697">
        <v>770</v>
      </c>
      <c r="Q7" s="697">
        <v>318</v>
      </c>
      <c r="R7" s="697">
        <v>726</v>
      </c>
      <c r="S7" s="697">
        <v>286</v>
      </c>
      <c r="T7" s="697">
        <v>713</v>
      </c>
      <c r="U7" s="697">
        <v>277</v>
      </c>
      <c r="V7" s="697">
        <v>929</v>
      </c>
      <c r="W7" s="697">
        <v>417</v>
      </c>
      <c r="X7" s="697">
        <v>1068</v>
      </c>
      <c r="Y7" s="696">
        <v>347</v>
      </c>
      <c r="Z7" s="698">
        <v>1240</v>
      </c>
      <c r="AA7" s="697">
        <v>316</v>
      </c>
      <c r="AB7" s="697">
        <v>2190</v>
      </c>
      <c r="AC7" s="697">
        <v>467</v>
      </c>
      <c r="AD7" s="697">
        <v>1100</v>
      </c>
      <c r="AE7" s="697">
        <v>345</v>
      </c>
      <c r="AF7" s="696">
        <v>1706</v>
      </c>
      <c r="AG7" s="697">
        <v>299</v>
      </c>
      <c r="AH7" s="696">
        <v>907</v>
      </c>
      <c r="AI7" s="904">
        <v>244</v>
      </c>
      <c r="AJ7" s="712">
        <v>736</v>
      </c>
      <c r="AK7" s="939">
        <v>145</v>
      </c>
      <c r="AL7" s="696">
        <v>656</v>
      </c>
      <c r="AM7" s="939">
        <v>159</v>
      </c>
      <c r="AN7" s="696">
        <v>1323</v>
      </c>
      <c r="AO7" s="939">
        <v>234</v>
      </c>
      <c r="AP7" s="696">
        <v>1015</v>
      </c>
      <c r="AQ7" s="939">
        <v>210</v>
      </c>
      <c r="AR7" s="696">
        <v>1016</v>
      </c>
      <c r="AS7" s="699">
        <v>243</v>
      </c>
    </row>
    <row r="8" spans="1:45" ht="18.75" customHeight="1" hidden="1">
      <c r="A8" s="700" t="s">
        <v>86</v>
      </c>
      <c r="B8" s="696">
        <v>2617</v>
      </c>
      <c r="C8" s="696">
        <v>1083</v>
      </c>
      <c r="D8" s="696">
        <v>2796</v>
      </c>
      <c r="E8" s="696">
        <v>1184</v>
      </c>
      <c r="F8" s="696">
        <v>2737</v>
      </c>
      <c r="G8" s="696">
        <v>1094</v>
      </c>
      <c r="H8" s="696">
        <v>3017</v>
      </c>
      <c r="I8" s="696">
        <v>1087</v>
      </c>
      <c r="J8" s="696">
        <v>3385</v>
      </c>
      <c r="K8" s="697">
        <v>1359</v>
      </c>
      <c r="L8" s="697">
        <v>2741</v>
      </c>
      <c r="M8" s="697">
        <v>1009</v>
      </c>
      <c r="N8" s="697">
        <v>2513</v>
      </c>
      <c r="O8" s="697">
        <v>959</v>
      </c>
      <c r="P8" s="697">
        <v>2191</v>
      </c>
      <c r="Q8" s="697">
        <v>806</v>
      </c>
      <c r="R8" s="697">
        <v>1885</v>
      </c>
      <c r="S8" s="697">
        <v>749</v>
      </c>
      <c r="T8" s="697">
        <v>1918</v>
      </c>
      <c r="U8" s="697">
        <v>793</v>
      </c>
      <c r="V8" s="697">
        <v>1819</v>
      </c>
      <c r="W8" s="697">
        <v>713</v>
      </c>
      <c r="X8" s="697">
        <v>1745</v>
      </c>
      <c r="Y8" s="696">
        <v>672</v>
      </c>
      <c r="Z8" s="698">
        <v>1712</v>
      </c>
      <c r="AA8" s="697">
        <v>581</v>
      </c>
      <c r="AB8" s="697">
        <v>1448</v>
      </c>
      <c r="AC8" s="697">
        <v>601</v>
      </c>
      <c r="AD8" s="697">
        <v>1278</v>
      </c>
      <c r="AE8" s="697">
        <v>376</v>
      </c>
      <c r="AF8" s="696">
        <v>1344</v>
      </c>
      <c r="AG8" s="697">
        <v>392</v>
      </c>
      <c r="AH8" s="696">
        <v>1157</v>
      </c>
      <c r="AI8" s="904">
        <v>382</v>
      </c>
      <c r="AJ8" s="712">
        <v>1077</v>
      </c>
      <c r="AK8" s="939">
        <v>298</v>
      </c>
      <c r="AL8" s="696">
        <v>789</v>
      </c>
      <c r="AM8" s="939">
        <v>291</v>
      </c>
      <c r="AN8" s="696">
        <v>919</v>
      </c>
      <c r="AO8" s="939">
        <v>281</v>
      </c>
      <c r="AP8" s="696">
        <v>787</v>
      </c>
      <c r="AQ8" s="939">
        <v>279</v>
      </c>
      <c r="AR8" s="696">
        <v>584</v>
      </c>
      <c r="AS8" s="699">
        <v>254</v>
      </c>
    </row>
    <row r="9" spans="1:45" ht="18.75" customHeight="1" hidden="1">
      <c r="A9" s="700" t="s">
        <v>90</v>
      </c>
      <c r="B9" s="696">
        <v>1440</v>
      </c>
      <c r="C9" s="696">
        <v>676</v>
      </c>
      <c r="D9" s="696">
        <v>1493</v>
      </c>
      <c r="E9" s="696">
        <v>704</v>
      </c>
      <c r="F9" s="696">
        <v>1408</v>
      </c>
      <c r="G9" s="696">
        <v>723</v>
      </c>
      <c r="H9" s="696">
        <v>1468</v>
      </c>
      <c r="I9" s="696">
        <v>645</v>
      </c>
      <c r="J9" s="696">
        <v>1783</v>
      </c>
      <c r="K9" s="697">
        <v>790</v>
      </c>
      <c r="L9" s="697">
        <v>1410</v>
      </c>
      <c r="M9" s="697">
        <v>552</v>
      </c>
      <c r="N9" s="697">
        <v>1365</v>
      </c>
      <c r="O9" s="697">
        <v>535</v>
      </c>
      <c r="P9" s="697">
        <v>1149</v>
      </c>
      <c r="Q9" s="697">
        <v>493</v>
      </c>
      <c r="R9" s="697">
        <v>1132</v>
      </c>
      <c r="S9" s="697">
        <v>497</v>
      </c>
      <c r="T9" s="697">
        <v>1256</v>
      </c>
      <c r="U9" s="697">
        <v>493</v>
      </c>
      <c r="V9" s="697">
        <v>1265</v>
      </c>
      <c r="W9" s="697">
        <v>496</v>
      </c>
      <c r="X9" s="697">
        <v>1442</v>
      </c>
      <c r="Y9" s="696">
        <v>505</v>
      </c>
      <c r="Z9" s="698">
        <v>1055</v>
      </c>
      <c r="AA9" s="697">
        <v>351</v>
      </c>
      <c r="AB9" s="697">
        <v>1112</v>
      </c>
      <c r="AC9" s="697">
        <v>463</v>
      </c>
      <c r="AD9" s="697">
        <v>736</v>
      </c>
      <c r="AE9" s="697">
        <v>301</v>
      </c>
      <c r="AF9" s="696">
        <v>684</v>
      </c>
      <c r="AG9" s="697">
        <v>227</v>
      </c>
      <c r="AH9" s="696">
        <v>364</v>
      </c>
      <c r="AI9" s="904">
        <v>122</v>
      </c>
      <c r="AJ9" s="712">
        <v>270</v>
      </c>
      <c r="AK9" s="939">
        <v>87</v>
      </c>
      <c r="AL9" s="696">
        <v>184</v>
      </c>
      <c r="AM9" s="939">
        <v>91</v>
      </c>
      <c r="AN9" s="696">
        <v>212</v>
      </c>
      <c r="AO9" s="939">
        <v>98</v>
      </c>
      <c r="AP9" s="696">
        <v>205</v>
      </c>
      <c r="AQ9" s="939">
        <v>80</v>
      </c>
      <c r="AR9" s="696">
        <v>188</v>
      </c>
      <c r="AS9" s="699">
        <v>75</v>
      </c>
    </row>
    <row r="10" spans="1:45" ht="18.75" customHeight="1" hidden="1">
      <c r="A10" s="700" t="s">
        <v>91</v>
      </c>
      <c r="B10" s="696">
        <v>879</v>
      </c>
      <c r="C10" s="696">
        <v>457</v>
      </c>
      <c r="D10" s="696">
        <v>1167</v>
      </c>
      <c r="E10" s="696">
        <v>529</v>
      </c>
      <c r="F10" s="696">
        <v>1257</v>
      </c>
      <c r="G10" s="696">
        <v>523</v>
      </c>
      <c r="H10" s="696">
        <v>1676</v>
      </c>
      <c r="I10" s="696">
        <v>683</v>
      </c>
      <c r="J10" s="696">
        <v>2123</v>
      </c>
      <c r="K10" s="697">
        <v>1011</v>
      </c>
      <c r="L10" s="697">
        <v>1677</v>
      </c>
      <c r="M10" s="697">
        <v>697</v>
      </c>
      <c r="N10" s="697">
        <v>1612</v>
      </c>
      <c r="O10" s="697">
        <v>624</v>
      </c>
      <c r="P10" s="697">
        <v>1646</v>
      </c>
      <c r="Q10" s="697">
        <v>747</v>
      </c>
      <c r="R10" s="697">
        <v>1388</v>
      </c>
      <c r="S10" s="697">
        <v>658</v>
      </c>
      <c r="T10" s="697">
        <v>1417</v>
      </c>
      <c r="U10" s="697">
        <v>521</v>
      </c>
      <c r="V10" s="697">
        <v>1395</v>
      </c>
      <c r="W10" s="697">
        <v>513</v>
      </c>
      <c r="X10" s="697">
        <v>1355</v>
      </c>
      <c r="Y10" s="696">
        <v>494</v>
      </c>
      <c r="Z10" s="698">
        <v>1441</v>
      </c>
      <c r="AA10" s="697">
        <v>468</v>
      </c>
      <c r="AB10" s="697">
        <v>1219</v>
      </c>
      <c r="AC10" s="697">
        <v>456</v>
      </c>
      <c r="AD10" s="697">
        <v>989</v>
      </c>
      <c r="AE10" s="697">
        <v>373</v>
      </c>
      <c r="AF10" s="696">
        <v>977</v>
      </c>
      <c r="AG10" s="697">
        <v>342</v>
      </c>
      <c r="AH10" s="696">
        <v>738</v>
      </c>
      <c r="AI10" s="904">
        <v>249</v>
      </c>
      <c r="AJ10" s="712">
        <v>783</v>
      </c>
      <c r="AK10" s="939">
        <v>252</v>
      </c>
      <c r="AL10" s="696">
        <v>657</v>
      </c>
      <c r="AM10" s="939">
        <v>235</v>
      </c>
      <c r="AN10" s="696">
        <v>659</v>
      </c>
      <c r="AO10" s="939">
        <v>209</v>
      </c>
      <c r="AP10" s="696">
        <v>514</v>
      </c>
      <c r="AQ10" s="939">
        <v>204</v>
      </c>
      <c r="AR10" s="696">
        <v>362</v>
      </c>
      <c r="AS10" s="699">
        <v>142</v>
      </c>
    </row>
    <row r="11" spans="1:45" ht="18.75" customHeight="1" hidden="1">
      <c r="A11" s="700" t="s">
        <v>92</v>
      </c>
      <c r="B11" s="696">
        <v>210</v>
      </c>
      <c r="C11" s="696">
        <v>38</v>
      </c>
      <c r="D11" s="696">
        <v>257</v>
      </c>
      <c r="E11" s="696">
        <v>118</v>
      </c>
      <c r="F11" s="696">
        <v>259</v>
      </c>
      <c r="G11" s="696">
        <v>105</v>
      </c>
      <c r="H11" s="696">
        <v>270</v>
      </c>
      <c r="I11" s="696">
        <v>93</v>
      </c>
      <c r="J11" s="696">
        <v>330</v>
      </c>
      <c r="K11" s="697">
        <v>144</v>
      </c>
      <c r="L11" s="697">
        <v>280</v>
      </c>
      <c r="M11" s="697">
        <v>95</v>
      </c>
      <c r="N11" s="697">
        <v>278</v>
      </c>
      <c r="O11" s="697">
        <v>92</v>
      </c>
      <c r="P11" s="697">
        <v>240</v>
      </c>
      <c r="Q11" s="697">
        <v>104</v>
      </c>
      <c r="R11" s="697">
        <v>210</v>
      </c>
      <c r="S11" s="697">
        <v>90</v>
      </c>
      <c r="T11" s="697">
        <v>233</v>
      </c>
      <c r="U11" s="697">
        <v>98</v>
      </c>
      <c r="V11" s="697">
        <v>209</v>
      </c>
      <c r="W11" s="697">
        <v>102</v>
      </c>
      <c r="X11" s="697">
        <v>224</v>
      </c>
      <c r="Y11" s="696">
        <v>102</v>
      </c>
      <c r="Z11" s="698">
        <v>148</v>
      </c>
      <c r="AA11" s="697">
        <v>58</v>
      </c>
      <c r="AB11" s="697">
        <v>122</v>
      </c>
      <c r="AC11" s="697">
        <v>42</v>
      </c>
      <c r="AD11" s="697">
        <v>119</v>
      </c>
      <c r="AE11" s="697">
        <v>44</v>
      </c>
      <c r="AF11" s="696">
        <v>79</v>
      </c>
      <c r="AG11" s="697">
        <v>42</v>
      </c>
      <c r="AH11" s="696">
        <v>63</v>
      </c>
      <c r="AI11" s="904">
        <v>24</v>
      </c>
      <c r="AJ11" s="712">
        <v>54</v>
      </c>
      <c r="AK11" s="939">
        <v>17</v>
      </c>
      <c r="AL11" s="696">
        <v>58</v>
      </c>
      <c r="AM11" s="939">
        <v>22</v>
      </c>
      <c r="AN11" s="696">
        <v>60</v>
      </c>
      <c r="AO11" s="939">
        <v>28</v>
      </c>
      <c r="AP11" s="696">
        <v>39</v>
      </c>
      <c r="AQ11" s="939">
        <v>13</v>
      </c>
      <c r="AR11" s="696">
        <v>50</v>
      </c>
      <c r="AS11" s="699">
        <v>18</v>
      </c>
    </row>
    <row r="12" spans="1:45" ht="18.75" customHeight="1" hidden="1" thickBot="1">
      <c r="A12" s="700" t="s">
        <v>87</v>
      </c>
      <c r="B12" s="701">
        <v>5044</v>
      </c>
      <c r="C12" s="701">
        <v>2305</v>
      </c>
      <c r="D12" s="701">
        <v>7161</v>
      </c>
      <c r="E12" s="701">
        <v>2618</v>
      </c>
      <c r="F12" s="701">
        <v>7649</v>
      </c>
      <c r="G12" s="701">
        <v>2584</v>
      </c>
      <c r="H12" s="701">
        <v>7505</v>
      </c>
      <c r="I12" s="701">
        <v>2574</v>
      </c>
      <c r="J12" s="701">
        <v>7675</v>
      </c>
      <c r="K12" s="702">
        <v>2662</v>
      </c>
      <c r="L12" s="702">
        <v>6626</v>
      </c>
      <c r="M12" s="702">
        <v>2186</v>
      </c>
      <c r="N12" s="702">
        <v>6892</v>
      </c>
      <c r="O12" s="702">
        <v>2375</v>
      </c>
      <c r="P12" s="702">
        <v>6695</v>
      </c>
      <c r="Q12" s="702">
        <v>2258</v>
      </c>
      <c r="R12" s="702">
        <v>6389</v>
      </c>
      <c r="S12" s="702">
        <v>2117</v>
      </c>
      <c r="T12" s="702">
        <v>6226</v>
      </c>
      <c r="U12" s="702">
        <v>1823</v>
      </c>
      <c r="V12" s="702">
        <v>7061</v>
      </c>
      <c r="W12" s="702">
        <v>2265</v>
      </c>
      <c r="X12" s="702">
        <v>7547</v>
      </c>
      <c r="Y12" s="701">
        <v>2183</v>
      </c>
      <c r="Z12" s="703">
        <v>7386</v>
      </c>
      <c r="AA12" s="702">
        <v>2080</v>
      </c>
      <c r="AB12" s="702">
        <v>6465</v>
      </c>
      <c r="AC12" s="702">
        <v>2187</v>
      </c>
      <c r="AD12" s="702">
        <v>5489</v>
      </c>
      <c r="AE12" s="702">
        <v>1513</v>
      </c>
      <c r="AF12" s="701">
        <v>5312</v>
      </c>
      <c r="AG12" s="702">
        <v>1564</v>
      </c>
      <c r="AH12" s="701">
        <v>4338</v>
      </c>
      <c r="AI12" s="905">
        <v>1272</v>
      </c>
      <c r="AJ12" s="714">
        <v>4140</v>
      </c>
      <c r="AK12" s="940">
        <v>1144</v>
      </c>
      <c r="AL12" s="701">
        <v>3444</v>
      </c>
      <c r="AM12" s="940">
        <v>905</v>
      </c>
      <c r="AN12" s="701">
        <v>3803</v>
      </c>
      <c r="AO12" s="940">
        <v>964</v>
      </c>
      <c r="AP12" s="701">
        <v>3139</v>
      </c>
      <c r="AQ12" s="940">
        <v>950</v>
      </c>
      <c r="AR12" s="701">
        <v>2827</v>
      </c>
      <c r="AS12" s="704">
        <v>936</v>
      </c>
    </row>
    <row r="13" spans="1:45" ht="18.75" customHeight="1" hidden="1" thickBot="1">
      <c r="A13" s="705" t="s">
        <v>84</v>
      </c>
      <c r="B13" s="706">
        <f aca="true" t="shared" si="0" ref="B13:L13">SUM(B5:B12)</f>
        <v>16691</v>
      </c>
      <c r="C13" s="706">
        <f t="shared" si="0"/>
        <v>6237</v>
      </c>
      <c r="D13" s="706">
        <f t="shared" si="0"/>
        <v>21408</v>
      </c>
      <c r="E13" s="706">
        <f t="shared" si="0"/>
        <v>7529</v>
      </c>
      <c r="F13" s="706">
        <f t="shared" si="0"/>
        <v>22238</v>
      </c>
      <c r="G13" s="706">
        <f t="shared" si="0"/>
        <v>7756</v>
      </c>
      <c r="H13" s="706">
        <f t="shared" si="0"/>
        <v>23483</v>
      </c>
      <c r="I13" s="706">
        <f t="shared" si="0"/>
        <v>7879</v>
      </c>
      <c r="J13" s="706">
        <f t="shared" si="0"/>
        <v>25922</v>
      </c>
      <c r="K13" s="707">
        <f t="shared" si="0"/>
        <v>9151</v>
      </c>
      <c r="L13" s="707">
        <f t="shared" si="0"/>
        <v>21114</v>
      </c>
      <c r="M13" s="707">
        <f aca="true" t="shared" si="1" ref="M13:S13">SUM(M5:M12)</f>
        <v>7425</v>
      </c>
      <c r="N13" s="707">
        <f t="shared" si="1"/>
        <v>20321</v>
      </c>
      <c r="O13" s="707">
        <f t="shared" si="1"/>
        <v>7003</v>
      </c>
      <c r="P13" s="707">
        <f t="shared" si="1"/>
        <v>19248</v>
      </c>
      <c r="Q13" s="707">
        <f t="shared" si="1"/>
        <v>6493</v>
      </c>
      <c r="R13" s="707">
        <f t="shared" si="1"/>
        <v>17471</v>
      </c>
      <c r="S13" s="707">
        <f t="shared" si="1"/>
        <v>6074</v>
      </c>
      <c r="T13" s="707">
        <f aca="true" t="shared" si="2" ref="T13:Y13">SUM(T5:T12)</f>
        <v>17080</v>
      </c>
      <c r="U13" s="707">
        <f t="shared" si="2"/>
        <v>5387</v>
      </c>
      <c r="V13" s="707">
        <f t="shared" si="2"/>
        <v>18452</v>
      </c>
      <c r="W13" s="707">
        <f t="shared" si="2"/>
        <v>5908</v>
      </c>
      <c r="X13" s="707">
        <f t="shared" si="2"/>
        <v>19237</v>
      </c>
      <c r="Y13" s="707">
        <f t="shared" si="2"/>
        <v>5489</v>
      </c>
      <c r="Z13" s="706">
        <f aca="true" t="shared" si="3" ref="Z13:AE13">SUM(Z5:Z12)</f>
        <v>19219</v>
      </c>
      <c r="AA13" s="707">
        <f t="shared" si="3"/>
        <v>5020</v>
      </c>
      <c r="AB13" s="707">
        <f t="shared" si="3"/>
        <v>18483</v>
      </c>
      <c r="AC13" s="707">
        <f t="shared" si="3"/>
        <v>5720</v>
      </c>
      <c r="AD13" s="707">
        <f t="shared" si="3"/>
        <v>15302</v>
      </c>
      <c r="AE13" s="707">
        <f t="shared" si="3"/>
        <v>4023</v>
      </c>
      <c r="AF13" s="706">
        <f>SUM(AF5:AF12)</f>
        <v>14968</v>
      </c>
      <c r="AG13" s="707">
        <f>SUM(AG5:AG12)</f>
        <v>3971</v>
      </c>
      <c r="AH13" s="706">
        <v>12403</v>
      </c>
      <c r="AI13" s="906">
        <v>3162</v>
      </c>
      <c r="AJ13" s="716">
        <f aca="true" t="shared" si="4" ref="AJ13:AQ13">SUM(AJ5:AJ12)</f>
        <v>12013</v>
      </c>
      <c r="AK13" s="941">
        <f t="shared" si="4"/>
        <v>2750</v>
      </c>
      <c r="AL13" s="706">
        <f t="shared" si="4"/>
        <v>10906</v>
      </c>
      <c r="AM13" s="941">
        <f t="shared" si="4"/>
        <v>2366</v>
      </c>
      <c r="AN13" s="706">
        <f t="shared" si="4"/>
        <v>10832</v>
      </c>
      <c r="AO13" s="941">
        <f t="shared" si="4"/>
        <v>2503</v>
      </c>
      <c r="AP13" s="706">
        <f t="shared" si="4"/>
        <v>8936</v>
      </c>
      <c r="AQ13" s="941">
        <f t="shared" si="4"/>
        <v>2490</v>
      </c>
      <c r="AR13" s="706">
        <v>7594</v>
      </c>
      <c r="AS13" s="708">
        <v>2222</v>
      </c>
    </row>
    <row r="14" ht="12.75" hidden="1">
      <c r="C14" s="104"/>
    </row>
    <row r="15" spans="1:27" ht="12.75" customHeight="1" hidden="1">
      <c r="A15" s="100"/>
      <c r="B15" s="100"/>
      <c r="C15" s="103"/>
      <c r="D15" s="100"/>
      <c r="E15" s="100"/>
      <c r="F15" s="100"/>
      <c r="G15" s="100"/>
      <c r="H15" s="100"/>
      <c r="I15" s="100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</row>
    <row r="16" ht="12.75" customHeight="1" hidden="1"/>
    <row r="17" ht="12.75" hidden="1"/>
    <row r="19" spans="1:45" ht="12.75" customHeight="1">
      <c r="A19" s="1197" t="s">
        <v>280</v>
      </c>
      <c r="B19" s="1197"/>
      <c r="C19" s="1197"/>
      <c r="D19" s="1197"/>
      <c r="E19" s="1197"/>
      <c r="F19" s="1197"/>
      <c r="G19" s="1197"/>
      <c r="H19" s="1197"/>
      <c r="I19" s="1197"/>
      <c r="J19" s="1197"/>
      <c r="K19" s="1197"/>
      <c r="L19" s="1197"/>
      <c r="M19" s="1197"/>
      <c r="N19" s="1197"/>
      <c r="O19" s="1197"/>
      <c r="P19" s="1197"/>
      <c r="Q19" s="1197"/>
      <c r="R19" s="1197"/>
      <c r="S19" s="1197"/>
      <c r="T19" s="1197"/>
      <c r="U19" s="1197"/>
      <c r="V19" s="1197"/>
      <c r="W19" s="1197"/>
      <c r="X19" s="1197"/>
      <c r="Y19" s="1197"/>
      <c r="Z19" s="1197"/>
      <c r="AA19" s="1197"/>
      <c r="AB19" s="1197"/>
      <c r="AC19" s="1197"/>
      <c r="AD19" s="1197"/>
      <c r="AE19" s="1197"/>
      <c r="AF19" s="1197"/>
      <c r="AG19" s="1197"/>
      <c r="AH19" s="1153"/>
      <c r="AI19" s="1153"/>
      <c r="AJ19" s="1153"/>
      <c r="AK19" s="1153"/>
      <c r="AL19" s="1153"/>
      <c r="AM19" s="1153"/>
      <c r="AN19" s="1153"/>
      <c r="AO19" s="1153"/>
      <c r="AP19" s="1153"/>
      <c r="AQ19" s="1153"/>
      <c r="AR19" s="1153"/>
      <c r="AS19" s="1153"/>
    </row>
    <row r="20" spans="1:45" ht="13.5" thickBot="1">
      <c r="A20" s="1198"/>
      <c r="B20" s="1198"/>
      <c r="C20" s="1198"/>
      <c r="D20" s="1198"/>
      <c r="E20" s="1198"/>
      <c r="F20" s="1198"/>
      <c r="G20" s="1198"/>
      <c r="H20" s="1198"/>
      <c r="I20" s="1198"/>
      <c r="J20" s="1198"/>
      <c r="K20" s="1198"/>
      <c r="L20" s="1198"/>
      <c r="M20" s="1198"/>
      <c r="N20" s="1198"/>
      <c r="O20" s="1198"/>
      <c r="P20" s="1198"/>
      <c r="Q20" s="1198"/>
      <c r="R20" s="1198"/>
      <c r="S20" s="1198"/>
      <c r="T20" s="1198"/>
      <c r="U20" s="1198"/>
      <c r="V20" s="1198"/>
      <c r="W20" s="1198"/>
      <c r="X20" s="1198"/>
      <c r="Y20" s="1198"/>
      <c r="Z20" s="1198"/>
      <c r="AA20" s="1198"/>
      <c r="AB20" s="1198"/>
      <c r="AC20" s="1198"/>
      <c r="AD20" s="1198"/>
      <c r="AE20" s="1198"/>
      <c r="AF20" s="1198"/>
      <c r="AG20" s="1198"/>
      <c r="AH20" s="1154"/>
      <c r="AI20" s="1154"/>
      <c r="AJ20" s="1154"/>
      <c r="AK20" s="1154"/>
      <c r="AL20" s="1154"/>
      <c r="AM20" s="1154"/>
      <c r="AN20" s="1154"/>
      <c r="AO20" s="1154"/>
      <c r="AP20" s="1154"/>
      <c r="AQ20" s="1154"/>
      <c r="AR20" s="1154"/>
      <c r="AS20" s="1154"/>
    </row>
    <row r="21" spans="1:45" ht="13.5" thickBot="1">
      <c r="A21" s="1313" t="s">
        <v>1180</v>
      </c>
      <c r="B21" s="1324" t="s">
        <v>657</v>
      </c>
      <c r="C21" s="1325"/>
      <c r="D21" s="1324" t="s">
        <v>658</v>
      </c>
      <c r="E21" s="1317"/>
      <c r="F21" s="1316" t="s">
        <v>659</v>
      </c>
      <c r="G21" s="1317"/>
      <c r="H21" s="1316" t="s">
        <v>660</v>
      </c>
      <c r="I21" s="1317"/>
      <c r="J21" s="1318" t="s">
        <v>661</v>
      </c>
      <c r="K21" s="1319"/>
      <c r="L21" s="1318" t="s">
        <v>662</v>
      </c>
      <c r="M21" s="1323"/>
      <c r="N21" s="1318" t="s">
        <v>112</v>
      </c>
      <c r="O21" s="1323"/>
      <c r="P21" s="1318" t="s">
        <v>120</v>
      </c>
      <c r="Q21" s="1323"/>
      <c r="R21" s="1318" t="s">
        <v>207</v>
      </c>
      <c r="S21" s="1319"/>
      <c r="T21" s="1318" t="s">
        <v>687</v>
      </c>
      <c r="U21" s="1323"/>
      <c r="V21" s="1318" t="s">
        <v>100</v>
      </c>
      <c r="W21" s="1323"/>
      <c r="X21" s="1318" t="s">
        <v>16</v>
      </c>
      <c r="Y21" s="1319"/>
      <c r="Z21" s="1321" t="s">
        <v>28</v>
      </c>
      <c r="AA21" s="1321"/>
      <c r="AB21" s="1320" t="s">
        <v>843</v>
      </c>
      <c r="AC21" s="1321"/>
      <c r="AD21" s="1320" t="s">
        <v>1125</v>
      </c>
      <c r="AE21" s="1321"/>
      <c r="AF21" s="1320" t="s">
        <v>1132</v>
      </c>
      <c r="AG21" s="1321"/>
      <c r="AH21" s="1320" t="s">
        <v>1147</v>
      </c>
      <c r="AI21" s="1322"/>
      <c r="AJ21" s="1321" t="s">
        <v>1151</v>
      </c>
      <c r="AK21" s="1321"/>
      <c r="AL21" s="1320" t="s">
        <v>1157</v>
      </c>
      <c r="AM21" s="1321"/>
      <c r="AN21" s="1320" t="s">
        <v>1168</v>
      </c>
      <c r="AO21" s="1321"/>
      <c r="AP21" s="1320" t="s">
        <v>1182</v>
      </c>
      <c r="AQ21" s="1321"/>
      <c r="AR21" s="1320" t="s">
        <v>1188</v>
      </c>
      <c r="AS21" s="1326"/>
    </row>
    <row r="22" spans="1:45" ht="13.5" thickBot="1">
      <c r="A22" s="1314"/>
      <c r="B22" s="123" t="s">
        <v>221</v>
      </c>
      <c r="C22" s="125" t="s">
        <v>222</v>
      </c>
      <c r="D22" s="123" t="s">
        <v>221</v>
      </c>
      <c r="E22" s="124" t="s">
        <v>222</v>
      </c>
      <c r="F22" s="269" t="s">
        <v>221</v>
      </c>
      <c r="G22" s="124" t="s">
        <v>222</v>
      </c>
      <c r="H22" s="269" t="s">
        <v>221</v>
      </c>
      <c r="I22" s="124" t="s">
        <v>222</v>
      </c>
      <c r="J22" s="269" t="s">
        <v>221</v>
      </c>
      <c r="K22" s="124" t="s">
        <v>222</v>
      </c>
      <c r="L22" s="269" t="s">
        <v>221</v>
      </c>
      <c r="M22" s="124" t="s">
        <v>222</v>
      </c>
      <c r="N22" s="269" t="s">
        <v>221</v>
      </c>
      <c r="O22" s="124" t="s">
        <v>222</v>
      </c>
      <c r="P22" s="269" t="s">
        <v>221</v>
      </c>
      <c r="Q22" s="125" t="s">
        <v>222</v>
      </c>
      <c r="R22" s="124" t="s">
        <v>221</v>
      </c>
      <c r="S22" s="124" t="s">
        <v>222</v>
      </c>
      <c r="T22" s="124" t="s">
        <v>221</v>
      </c>
      <c r="U22" s="125" t="s">
        <v>222</v>
      </c>
      <c r="V22" s="124" t="s">
        <v>221</v>
      </c>
      <c r="W22" s="125" t="s">
        <v>222</v>
      </c>
      <c r="X22" s="124" t="s">
        <v>221</v>
      </c>
      <c r="Y22" s="124" t="s">
        <v>222</v>
      </c>
      <c r="Z22" s="1137" t="s">
        <v>221</v>
      </c>
      <c r="AA22" s="1138" t="s">
        <v>222</v>
      </c>
      <c r="AB22" s="1139" t="s">
        <v>221</v>
      </c>
      <c r="AC22" s="1138" t="s">
        <v>222</v>
      </c>
      <c r="AD22" s="1139" t="s">
        <v>221</v>
      </c>
      <c r="AE22" s="1138" t="s">
        <v>222</v>
      </c>
      <c r="AF22" s="1139" t="s">
        <v>221</v>
      </c>
      <c r="AG22" s="1138" t="s">
        <v>222</v>
      </c>
      <c r="AH22" s="1139" t="s">
        <v>221</v>
      </c>
      <c r="AI22" s="1139" t="s">
        <v>222</v>
      </c>
      <c r="AJ22" s="1137" t="s">
        <v>221</v>
      </c>
      <c r="AK22" s="1138" t="s">
        <v>222</v>
      </c>
      <c r="AL22" s="1139" t="s">
        <v>221</v>
      </c>
      <c r="AM22" s="1138" t="s">
        <v>222</v>
      </c>
      <c r="AN22" s="1139" t="s">
        <v>221</v>
      </c>
      <c r="AO22" s="1138" t="s">
        <v>222</v>
      </c>
      <c r="AP22" s="1139" t="s">
        <v>221</v>
      </c>
      <c r="AQ22" s="1138" t="s">
        <v>222</v>
      </c>
      <c r="AR22" s="1139" t="s">
        <v>221</v>
      </c>
      <c r="AS22" s="1140" t="s">
        <v>222</v>
      </c>
    </row>
    <row r="23" spans="1:45" ht="18.75" customHeight="1">
      <c r="A23" s="689" t="s">
        <v>239</v>
      </c>
      <c r="B23" s="709">
        <v>2447</v>
      </c>
      <c r="C23" s="691">
        <v>595</v>
      </c>
      <c r="D23" s="710">
        <f aca="true" t="shared" si="5" ref="D23:I23">D5</f>
        <v>3128</v>
      </c>
      <c r="E23" s="690">
        <f t="shared" si="5"/>
        <v>768</v>
      </c>
      <c r="F23" s="690">
        <f t="shared" si="5"/>
        <v>3154</v>
      </c>
      <c r="G23" s="690">
        <f t="shared" si="5"/>
        <v>850</v>
      </c>
      <c r="H23" s="690">
        <f t="shared" si="5"/>
        <v>3265</v>
      </c>
      <c r="I23" s="690">
        <f t="shared" si="5"/>
        <v>835</v>
      </c>
      <c r="J23" s="690">
        <f aca="true" t="shared" si="6" ref="J23:AC23">J5</f>
        <v>2832</v>
      </c>
      <c r="K23" s="691">
        <f t="shared" si="6"/>
        <v>717</v>
      </c>
      <c r="L23" s="691">
        <f t="shared" si="6"/>
        <v>2547</v>
      </c>
      <c r="M23" s="692">
        <f t="shared" si="6"/>
        <v>608</v>
      </c>
      <c r="N23" s="691">
        <f t="shared" si="6"/>
        <v>2981</v>
      </c>
      <c r="O23" s="692">
        <f t="shared" si="6"/>
        <v>830</v>
      </c>
      <c r="P23" s="691">
        <f t="shared" si="6"/>
        <v>3094</v>
      </c>
      <c r="Q23" s="692">
        <f t="shared" si="6"/>
        <v>793</v>
      </c>
      <c r="R23" s="691">
        <f t="shared" si="6"/>
        <v>2714</v>
      </c>
      <c r="S23" s="711">
        <f t="shared" si="6"/>
        <v>746</v>
      </c>
      <c r="T23" s="691">
        <f t="shared" si="6"/>
        <v>2777</v>
      </c>
      <c r="U23" s="692">
        <f t="shared" si="6"/>
        <v>687</v>
      </c>
      <c r="V23" s="691">
        <f t="shared" si="6"/>
        <v>3104</v>
      </c>
      <c r="W23" s="692">
        <f t="shared" si="6"/>
        <v>715</v>
      </c>
      <c r="X23" s="691">
        <f t="shared" si="6"/>
        <v>3468</v>
      </c>
      <c r="Y23" s="711">
        <f t="shared" si="6"/>
        <v>676</v>
      </c>
      <c r="Z23" s="693">
        <f t="shared" si="6"/>
        <v>4331</v>
      </c>
      <c r="AA23" s="692">
        <f t="shared" si="6"/>
        <v>838</v>
      </c>
      <c r="AB23" s="691">
        <f t="shared" si="6"/>
        <v>4659</v>
      </c>
      <c r="AC23" s="692">
        <f t="shared" si="6"/>
        <v>1012</v>
      </c>
      <c r="AD23" s="691">
        <v>3795</v>
      </c>
      <c r="AE23" s="692">
        <v>753</v>
      </c>
      <c r="AF23" s="691">
        <v>3751</v>
      </c>
      <c r="AG23" s="692">
        <v>783</v>
      </c>
      <c r="AH23" s="690">
        <v>3502</v>
      </c>
      <c r="AI23" s="903">
        <v>582</v>
      </c>
      <c r="AJ23" s="709">
        <v>3798</v>
      </c>
      <c r="AK23" s="938">
        <v>591</v>
      </c>
      <c r="AL23" s="690">
        <v>3858</v>
      </c>
      <c r="AM23" s="938">
        <v>472</v>
      </c>
      <c r="AN23" s="690">
        <f aca="true" t="shared" si="7" ref="AN23:AO30">AN5</f>
        <v>3201</v>
      </c>
      <c r="AO23" s="938">
        <f t="shared" si="7"/>
        <v>591</v>
      </c>
      <c r="AP23" s="690">
        <v>2688</v>
      </c>
      <c r="AQ23" s="938">
        <v>494</v>
      </c>
      <c r="AR23" s="690">
        <v>2130</v>
      </c>
      <c r="AS23" s="694">
        <v>407</v>
      </c>
    </row>
    <row r="24" spans="1:45" ht="18.75" customHeight="1">
      <c r="A24" s="695" t="s">
        <v>281</v>
      </c>
      <c r="B24" s="712">
        <v>4054</v>
      </c>
      <c r="C24" s="697">
        <v>1083</v>
      </c>
      <c r="D24" s="713">
        <f aca="true" t="shared" si="8" ref="D24:U24">D6</f>
        <v>5406</v>
      </c>
      <c r="E24" s="696">
        <f t="shared" si="8"/>
        <v>1608</v>
      </c>
      <c r="F24" s="696">
        <f t="shared" si="8"/>
        <v>5774</v>
      </c>
      <c r="G24" s="696">
        <f t="shared" si="8"/>
        <v>1877</v>
      </c>
      <c r="H24" s="696">
        <f t="shared" si="8"/>
        <v>6282</v>
      </c>
      <c r="I24" s="696">
        <f t="shared" si="8"/>
        <v>1962</v>
      </c>
      <c r="J24" s="696">
        <f t="shared" si="8"/>
        <v>6989</v>
      </c>
      <c r="K24" s="697">
        <f t="shared" si="8"/>
        <v>2132</v>
      </c>
      <c r="L24" s="697">
        <f t="shared" si="8"/>
        <v>5060</v>
      </c>
      <c r="M24" s="697">
        <f t="shared" si="8"/>
        <v>2082</v>
      </c>
      <c r="N24" s="697">
        <f t="shared" si="8"/>
        <v>3951</v>
      </c>
      <c r="O24" s="697">
        <f t="shared" si="8"/>
        <v>1295</v>
      </c>
      <c r="P24" s="697">
        <f t="shared" si="8"/>
        <v>3463</v>
      </c>
      <c r="Q24" s="697">
        <f t="shared" si="8"/>
        <v>974</v>
      </c>
      <c r="R24" s="697">
        <f t="shared" si="8"/>
        <v>3027</v>
      </c>
      <c r="S24" s="696">
        <f t="shared" si="8"/>
        <v>931</v>
      </c>
      <c r="T24" s="697">
        <f t="shared" si="8"/>
        <v>2540</v>
      </c>
      <c r="U24" s="697">
        <f t="shared" si="8"/>
        <v>695</v>
      </c>
      <c r="V24" s="697">
        <f aca="true" t="shared" si="9" ref="V24:AC24">V6</f>
        <v>2670</v>
      </c>
      <c r="W24" s="697">
        <f t="shared" si="9"/>
        <v>687</v>
      </c>
      <c r="X24" s="697">
        <f t="shared" si="9"/>
        <v>2388</v>
      </c>
      <c r="Y24" s="696">
        <f t="shared" si="9"/>
        <v>510</v>
      </c>
      <c r="Z24" s="698">
        <f t="shared" si="9"/>
        <v>1906</v>
      </c>
      <c r="AA24" s="697">
        <f t="shared" si="9"/>
        <v>328</v>
      </c>
      <c r="AB24" s="697">
        <f t="shared" si="9"/>
        <v>1268</v>
      </c>
      <c r="AC24" s="697">
        <f t="shared" si="9"/>
        <v>492</v>
      </c>
      <c r="AD24" s="697">
        <v>1796</v>
      </c>
      <c r="AE24" s="697">
        <v>318</v>
      </c>
      <c r="AF24" s="697">
        <v>1115</v>
      </c>
      <c r="AG24" s="697">
        <v>322</v>
      </c>
      <c r="AH24" s="696">
        <v>1334</v>
      </c>
      <c r="AI24" s="904">
        <v>287</v>
      </c>
      <c r="AJ24" s="712">
        <v>1155</v>
      </c>
      <c r="AK24" s="939">
        <v>216</v>
      </c>
      <c r="AL24" s="696">
        <v>1260</v>
      </c>
      <c r="AM24" s="939">
        <v>191</v>
      </c>
      <c r="AN24" s="696">
        <f t="shared" si="7"/>
        <v>655</v>
      </c>
      <c r="AO24" s="939">
        <f t="shared" si="7"/>
        <v>98</v>
      </c>
      <c r="AP24" s="696">
        <v>549</v>
      </c>
      <c r="AQ24" s="939">
        <v>260</v>
      </c>
      <c r="AR24" s="696">
        <v>437</v>
      </c>
      <c r="AS24" s="699">
        <v>147</v>
      </c>
    </row>
    <row r="25" spans="1:45" ht="18.75" customHeight="1">
      <c r="A25" s="695" t="s">
        <v>1110</v>
      </c>
      <c r="B25" s="712"/>
      <c r="C25" s="697"/>
      <c r="D25" s="713"/>
      <c r="E25" s="696"/>
      <c r="F25" s="696"/>
      <c r="G25" s="696"/>
      <c r="H25" s="696"/>
      <c r="I25" s="696"/>
      <c r="J25" s="696">
        <f aca="true" t="shared" si="10" ref="J25:AC25">J7</f>
        <v>805</v>
      </c>
      <c r="K25" s="697">
        <f t="shared" si="10"/>
        <v>336</v>
      </c>
      <c r="L25" s="697">
        <f t="shared" si="10"/>
        <v>773</v>
      </c>
      <c r="M25" s="697">
        <f t="shared" si="10"/>
        <v>196</v>
      </c>
      <c r="N25" s="697">
        <f t="shared" si="10"/>
        <v>729</v>
      </c>
      <c r="O25" s="697">
        <f t="shared" si="10"/>
        <v>293</v>
      </c>
      <c r="P25" s="697">
        <f t="shared" si="10"/>
        <v>770</v>
      </c>
      <c r="Q25" s="697">
        <f t="shared" si="10"/>
        <v>318</v>
      </c>
      <c r="R25" s="697">
        <f t="shared" si="10"/>
        <v>726</v>
      </c>
      <c r="S25" s="696">
        <f t="shared" si="10"/>
        <v>286</v>
      </c>
      <c r="T25" s="697">
        <f t="shared" si="10"/>
        <v>713</v>
      </c>
      <c r="U25" s="697">
        <f t="shared" si="10"/>
        <v>277</v>
      </c>
      <c r="V25" s="697">
        <f t="shared" si="10"/>
        <v>929</v>
      </c>
      <c r="W25" s="697">
        <f t="shared" si="10"/>
        <v>417</v>
      </c>
      <c r="X25" s="697">
        <f t="shared" si="10"/>
        <v>1068</v>
      </c>
      <c r="Y25" s="696">
        <f t="shared" si="10"/>
        <v>347</v>
      </c>
      <c r="Z25" s="698">
        <f t="shared" si="10"/>
        <v>1240</v>
      </c>
      <c r="AA25" s="697">
        <f t="shared" si="10"/>
        <v>316</v>
      </c>
      <c r="AB25" s="697">
        <f t="shared" si="10"/>
        <v>2190</v>
      </c>
      <c r="AC25" s="697">
        <f t="shared" si="10"/>
        <v>467</v>
      </c>
      <c r="AD25" s="697">
        <v>1100</v>
      </c>
      <c r="AE25" s="697">
        <v>345</v>
      </c>
      <c r="AF25" s="697">
        <v>1706</v>
      </c>
      <c r="AG25" s="697">
        <v>299</v>
      </c>
      <c r="AH25" s="696">
        <v>907</v>
      </c>
      <c r="AI25" s="904">
        <v>244</v>
      </c>
      <c r="AJ25" s="712">
        <v>736</v>
      </c>
      <c r="AK25" s="939">
        <v>145</v>
      </c>
      <c r="AL25" s="696">
        <v>656</v>
      </c>
      <c r="AM25" s="939">
        <v>159</v>
      </c>
      <c r="AN25" s="696">
        <f t="shared" si="7"/>
        <v>1323</v>
      </c>
      <c r="AO25" s="939">
        <f t="shared" si="7"/>
        <v>234</v>
      </c>
      <c r="AP25" s="696">
        <v>1015</v>
      </c>
      <c r="AQ25" s="939">
        <v>210</v>
      </c>
      <c r="AR25" s="696">
        <v>1016</v>
      </c>
      <c r="AS25" s="699">
        <v>243</v>
      </c>
    </row>
    <row r="26" spans="1:45" ht="18.75" customHeight="1">
      <c r="A26" s="700" t="s">
        <v>240</v>
      </c>
      <c r="B26" s="712">
        <v>2617</v>
      </c>
      <c r="C26" s="697">
        <v>1083</v>
      </c>
      <c r="D26" s="713">
        <f aca="true" t="shared" si="11" ref="D26:U26">D8</f>
        <v>2796</v>
      </c>
      <c r="E26" s="696">
        <f t="shared" si="11"/>
        <v>1184</v>
      </c>
      <c r="F26" s="696">
        <f t="shared" si="11"/>
        <v>2737</v>
      </c>
      <c r="G26" s="696">
        <f t="shared" si="11"/>
        <v>1094</v>
      </c>
      <c r="H26" s="696">
        <f t="shared" si="11"/>
        <v>3017</v>
      </c>
      <c r="I26" s="696">
        <f t="shared" si="11"/>
        <v>1087</v>
      </c>
      <c r="J26" s="696">
        <f t="shared" si="11"/>
        <v>3385</v>
      </c>
      <c r="K26" s="697">
        <f t="shared" si="11"/>
        <v>1359</v>
      </c>
      <c r="L26" s="697">
        <f t="shared" si="11"/>
        <v>2741</v>
      </c>
      <c r="M26" s="697">
        <f t="shared" si="11"/>
        <v>1009</v>
      </c>
      <c r="N26" s="697">
        <f t="shared" si="11"/>
        <v>2513</v>
      </c>
      <c r="O26" s="697">
        <f t="shared" si="11"/>
        <v>959</v>
      </c>
      <c r="P26" s="697">
        <f t="shared" si="11"/>
        <v>2191</v>
      </c>
      <c r="Q26" s="697">
        <f t="shared" si="11"/>
        <v>806</v>
      </c>
      <c r="R26" s="697">
        <f t="shared" si="11"/>
        <v>1885</v>
      </c>
      <c r="S26" s="696">
        <f t="shared" si="11"/>
        <v>749</v>
      </c>
      <c r="T26" s="697">
        <f t="shared" si="11"/>
        <v>1918</v>
      </c>
      <c r="U26" s="697">
        <f t="shared" si="11"/>
        <v>793</v>
      </c>
      <c r="V26" s="697">
        <f aca="true" t="shared" si="12" ref="V26:AC26">V8</f>
        <v>1819</v>
      </c>
      <c r="W26" s="697">
        <f t="shared" si="12"/>
        <v>713</v>
      </c>
      <c r="X26" s="697">
        <f t="shared" si="12"/>
        <v>1745</v>
      </c>
      <c r="Y26" s="696">
        <f t="shared" si="12"/>
        <v>672</v>
      </c>
      <c r="Z26" s="698">
        <f t="shared" si="12"/>
        <v>1712</v>
      </c>
      <c r="AA26" s="697">
        <f t="shared" si="12"/>
        <v>581</v>
      </c>
      <c r="AB26" s="697">
        <f t="shared" si="12"/>
        <v>1448</v>
      </c>
      <c r="AC26" s="697">
        <f t="shared" si="12"/>
        <v>601</v>
      </c>
      <c r="AD26" s="697">
        <v>1278</v>
      </c>
      <c r="AE26" s="697">
        <v>376</v>
      </c>
      <c r="AF26" s="697">
        <v>1344</v>
      </c>
      <c r="AG26" s="697">
        <v>392</v>
      </c>
      <c r="AH26" s="696">
        <v>1157</v>
      </c>
      <c r="AI26" s="904">
        <v>382</v>
      </c>
      <c r="AJ26" s="712">
        <v>1077</v>
      </c>
      <c r="AK26" s="939">
        <v>298</v>
      </c>
      <c r="AL26" s="696">
        <v>789</v>
      </c>
      <c r="AM26" s="939">
        <v>291</v>
      </c>
      <c r="AN26" s="696">
        <f t="shared" si="7"/>
        <v>919</v>
      </c>
      <c r="AO26" s="939">
        <f t="shared" si="7"/>
        <v>281</v>
      </c>
      <c r="AP26" s="696">
        <v>787</v>
      </c>
      <c r="AQ26" s="939">
        <v>279</v>
      </c>
      <c r="AR26" s="696">
        <v>584</v>
      </c>
      <c r="AS26" s="699">
        <v>254</v>
      </c>
    </row>
    <row r="27" spans="1:45" ht="18.75" customHeight="1">
      <c r="A27" s="700" t="s">
        <v>242</v>
      </c>
      <c r="B27" s="712">
        <v>1440</v>
      </c>
      <c r="C27" s="697">
        <v>676</v>
      </c>
      <c r="D27" s="713">
        <f aca="true" t="shared" si="13" ref="D27:U27">D9</f>
        <v>1493</v>
      </c>
      <c r="E27" s="696">
        <f t="shared" si="13"/>
        <v>704</v>
      </c>
      <c r="F27" s="696">
        <f t="shared" si="13"/>
        <v>1408</v>
      </c>
      <c r="G27" s="696">
        <f t="shared" si="13"/>
        <v>723</v>
      </c>
      <c r="H27" s="696">
        <f t="shared" si="13"/>
        <v>1468</v>
      </c>
      <c r="I27" s="696">
        <f t="shared" si="13"/>
        <v>645</v>
      </c>
      <c r="J27" s="696">
        <f t="shared" si="13"/>
        <v>1783</v>
      </c>
      <c r="K27" s="697">
        <f t="shared" si="13"/>
        <v>790</v>
      </c>
      <c r="L27" s="697">
        <f t="shared" si="13"/>
        <v>1410</v>
      </c>
      <c r="M27" s="697">
        <f t="shared" si="13"/>
        <v>552</v>
      </c>
      <c r="N27" s="697">
        <f t="shared" si="13"/>
        <v>1365</v>
      </c>
      <c r="O27" s="697">
        <f t="shared" si="13"/>
        <v>535</v>
      </c>
      <c r="P27" s="697">
        <f t="shared" si="13"/>
        <v>1149</v>
      </c>
      <c r="Q27" s="697">
        <f t="shared" si="13"/>
        <v>493</v>
      </c>
      <c r="R27" s="697">
        <f t="shared" si="13"/>
        <v>1132</v>
      </c>
      <c r="S27" s="696">
        <f t="shared" si="13"/>
        <v>497</v>
      </c>
      <c r="T27" s="697">
        <f t="shared" si="13"/>
        <v>1256</v>
      </c>
      <c r="U27" s="697">
        <f t="shared" si="13"/>
        <v>493</v>
      </c>
      <c r="V27" s="697">
        <f aca="true" t="shared" si="14" ref="V27:AC27">V9</f>
        <v>1265</v>
      </c>
      <c r="W27" s="697">
        <f t="shared" si="14"/>
        <v>496</v>
      </c>
      <c r="X27" s="697">
        <f t="shared" si="14"/>
        <v>1442</v>
      </c>
      <c r="Y27" s="696">
        <f t="shared" si="14"/>
        <v>505</v>
      </c>
      <c r="Z27" s="698">
        <f t="shared" si="14"/>
        <v>1055</v>
      </c>
      <c r="AA27" s="697">
        <f t="shared" si="14"/>
        <v>351</v>
      </c>
      <c r="AB27" s="697">
        <f t="shared" si="14"/>
        <v>1112</v>
      </c>
      <c r="AC27" s="697">
        <f t="shared" si="14"/>
        <v>463</v>
      </c>
      <c r="AD27" s="697">
        <v>736</v>
      </c>
      <c r="AE27" s="697">
        <v>301</v>
      </c>
      <c r="AF27" s="697">
        <v>684</v>
      </c>
      <c r="AG27" s="697">
        <v>227</v>
      </c>
      <c r="AH27" s="696">
        <v>364</v>
      </c>
      <c r="AI27" s="904">
        <v>122</v>
      </c>
      <c r="AJ27" s="712">
        <v>270</v>
      </c>
      <c r="AK27" s="939">
        <v>87</v>
      </c>
      <c r="AL27" s="696">
        <v>184</v>
      </c>
      <c r="AM27" s="939">
        <v>91</v>
      </c>
      <c r="AN27" s="696">
        <f t="shared" si="7"/>
        <v>212</v>
      </c>
      <c r="AO27" s="939">
        <f t="shared" si="7"/>
        <v>98</v>
      </c>
      <c r="AP27" s="696">
        <v>205</v>
      </c>
      <c r="AQ27" s="939">
        <v>80</v>
      </c>
      <c r="AR27" s="696">
        <v>188</v>
      </c>
      <c r="AS27" s="699">
        <v>75</v>
      </c>
    </row>
    <row r="28" spans="1:45" ht="18.75" customHeight="1">
      <c r="A28" s="700" t="s">
        <v>282</v>
      </c>
      <c r="B28" s="712">
        <v>879</v>
      </c>
      <c r="C28" s="697">
        <v>457</v>
      </c>
      <c r="D28" s="713">
        <f aca="true" t="shared" si="15" ref="D28:U28">D10</f>
        <v>1167</v>
      </c>
      <c r="E28" s="696">
        <f t="shared" si="15"/>
        <v>529</v>
      </c>
      <c r="F28" s="696">
        <f t="shared" si="15"/>
        <v>1257</v>
      </c>
      <c r="G28" s="696">
        <f t="shared" si="15"/>
        <v>523</v>
      </c>
      <c r="H28" s="696">
        <f t="shared" si="15"/>
        <v>1676</v>
      </c>
      <c r="I28" s="696">
        <f t="shared" si="15"/>
        <v>683</v>
      </c>
      <c r="J28" s="696">
        <f t="shared" si="15"/>
        <v>2123</v>
      </c>
      <c r="K28" s="697">
        <f t="shared" si="15"/>
        <v>1011</v>
      </c>
      <c r="L28" s="697">
        <f t="shared" si="15"/>
        <v>1677</v>
      </c>
      <c r="M28" s="697">
        <f t="shared" si="15"/>
        <v>697</v>
      </c>
      <c r="N28" s="697">
        <f t="shared" si="15"/>
        <v>1612</v>
      </c>
      <c r="O28" s="697">
        <f t="shared" si="15"/>
        <v>624</v>
      </c>
      <c r="P28" s="697">
        <f t="shared" si="15"/>
        <v>1646</v>
      </c>
      <c r="Q28" s="697">
        <f t="shared" si="15"/>
        <v>747</v>
      </c>
      <c r="R28" s="697">
        <f t="shared" si="15"/>
        <v>1388</v>
      </c>
      <c r="S28" s="696">
        <f t="shared" si="15"/>
        <v>658</v>
      </c>
      <c r="T28" s="697">
        <f t="shared" si="15"/>
        <v>1417</v>
      </c>
      <c r="U28" s="697">
        <f t="shared" si="15"/>
        <v>521</v>
      </c>
      <c r="V28" s="697">
        <f aca="true" t="shared" si="16" ref="V28:AC28">V10</f>
        <v>1395</v>
      </c>
      <c r="W28" s="697">
        <f t="shared" si="16"/>
        <v>513</v>
      </c>
      <c r="X28" s="697">
        <f t="shared" si="16"/>
        <v>1355</v>
      </c>
      <c r="Y28" s="696">
        <f t="shared" si="16"/>
        <v>494</v>
      </c>
      <c r="Z28" s="698">
        <f t="shared" si="16"/>
        <v>1441</v>
      </c>
      <c r="AA28" s="697">
        <f t="shared" si="16"/>
        <v>468</v>
      </c>
      <c r="AB28" s="697">
        <f t="shared" si="16"/>
        <v>1219</v>
      </c>
      <c r="AC28" s="697">
        <f t="shared" si="16"/>
        <v>456</v>
      </c>
      <c r="AD28" s="697">
        <v>989</v>
      </c>
      <c r="AE28" s="697">
        <v>373</v>
      </c>
      <c r="AF28" s="697">
        <v>977</v>
      </c>
      <c r="AG28" s="697">
        <v>342</v>
      </c>
      <c r="AH28" s="696">
        <v>738</v>
      </c>
      <c r="AI28" s="904">
        <v>249</v>
      </c>
      <c r="AJ28" s="712">
        <v>783</v>
      </c>
      <c r="AK28" s="939">
        <v>252</v>
      </c>
      <c r="AL28" s="696">
        <v>657</v>
      </c>
      <c r="AM28" s="939">
        <v>235</v>
      </c>
      <c r="AN28" s="696">
        <f t="shared" si="7"/>
        <v>659</v>
      </c>
      <c r="AO28" s="939">
        <f t="shared" si="7"/>
        <v>209</v>
      </c>
      <c r="AP28" s="696">
        <v>514</v>
      </c>
      <c r="AQ28" s="939">
        <v>204</v>
      </c>
      <c r="AR28" s="696">
        <v>362</v>
      </c>
      <c r="AS28" s="699">
        <v>142</v>
      </c>
    </row>
    <row r="29" spans="1:45" ht="18.75" customHeight="1">
      <c r="A29" s="700" t="s">
        <v>283</v>
      </c>
      <c r="B29" s="712">
        <v>210</v>
      </c>
      <c r="C29" s="697">
        <v>38</v>
      </c>
      <c r="D29" s="713">
        <f aca="true" t="shared" si="17" ref="D29:U29">D11</f>
        <v>257</v>
      </c>
      <c r="E29" s="696">
        <f t="shared" si="17"/>
        <v>118</v>
      </c>
      <c r="F29" s="696">
        <f t="shared" si="17"/>
        <v>259</v>
      </c>
      <c r="G29" s="696">
        <f t="shared" si="17"/>
        <v>105</v>
      </c>
      <c r="H29" s="696">
        <f t="shared" si="17"/>
        <v>270</v>
      </c>
      <c r="I29" s="696">
        <f t="shared" si="17"/>
        <v>93</v>
      </c>
      <c r="J29" s="696">
        <f t="shared" si="17"/>
        <v>330</v>
      </c>
      <c r="K29" s="697">
        <f t="shared" si="17"/>
        <v>144</v>
      </c>
      <c r="L29" s="697">
        <f t="shared" si="17"/>
        <v>280</v>
      </c>
      <c r="M29" s="697">
        <f t="shared" si="17"/>
        <v>95</v>
      </c>
      <c r="N29" s="697">
        <f t="shared" si="17"/>
        <v>278</v>
      </c>
      <c r="O29" s="697">
        <f t="shared" si="17"/>
        <v>92</v>
      </c>
      <c r="P29" s="697">
        <f t="shared" si="17"/>
        <v>240</v>
      </c>
      <c r="Q29" s="697">
        <f t="shared" si="17"/>
        <v>104</v>
      </c>
      <c r="R29" s="697">
        <f t="shared" si="17"/>
        <v>210</v>
      </c>
      <c r="S29" s="696">
        <f t="shared" si="17"/>
        <v>90</v>
      </c>
      <c r="T29" s="697">
        <f t="shared" si="17"/>
        <v>233</v>
      </c>
      <c r="U29" s="697">
        <f t="shared" si="17"/>
        <v>98</v>
      </c>
      <c r="V29" s="697">
        <f aca="true" t="shared" si="18" ref="V29:AC29">V11</f>
        <v>209</v>
      </c>
      <c r="W29" s="697">
        <f t="shared" si="18"/>
        <v>102</v>
      </c>
      <c r="X29" s="697">
        <f t="shared" si="18"/>
        <v>224</v>
      </c>
      <c r="Y29" s="696">
        <f t="shared" si="18"/>
        <v>102</v>
      </c>
      <c r="Z29" s="698">
        <f t="shared" si="18"/>
        <v>148</v>
      </c>
      <c r="AA29" s="697">
        <f t="shared" si="18"/>
        <v>58</v>
      </c>
      <c r="AB29" s="697">
        <f t="shared" si="18"/>
        <v>122</v>
      </c>
      <c r="AC29" s="697">
        <f t="shared" si="18"/>
        <v>42</v>
      </c>
      <c r="AD29" s="697">
        <v>119</v>
      </c>
      <c r="AE29" s="697">
        <v>44</v>
      </c>
      <c r="AF29" s="697">
        <v>79</v>
      </c>
      <c r="AG29" s="697">
        <v>42</v>
      </c>
      <c r="AH29" s="696">
        <v>63</v>
      </c>
      <c r="AI29" s="904">
        <v>24</v>
      </c>
      <c r="AJ29" s="712">
        <v>54</v>
      </c>
      <c r="AK29" s="939">
        <v>17</v>
      </c>
      <c r="AL29" s="696">
        <v>58</v>
      </c>
      <c r="AM29" s="939">
        <v>22</v>
      </c>
      <c r="AN29" s="696">
        <f t="shared" si="7"/>
        <v>60</v>
      </c>
      <c r="AO29" s="939">
        <f t="shared" si="7"/>
        <v>28</v>
      </c>
      <c r="AP29" s="696">
        <v>39</v>
      </c>
      <c r="AQ29" s="939">
        <v>13</v>
      </c>
      <c r="AR29" s="696">
        <v>50</v>
      </c>
      <c r="AS29" s="699">
        <v>18</v>
      </c>
    </row>
    <row r="30" spans="1:45" ht="18.75" customHeight="1" thickBot="1">
      <c r="A30" s="700" t="s">
        <v>284</v>
      </c>
      <c r="B30" s="714">
        <v>5044</v>
      </c>
      <c r="C30" s="702">
        <v>2305</v>
      </c>
      <c r="D30" s="715">
        <f aca="true" t="shared" si="19" ref="D30:U30">D12</f>
        <v>7161</v>
      </c>
      <c r="E30" s="701">
        <f t="shared" si="19"/>
        <v>2618</v>
      </c>
      <c r="F30" s="701">
        <f t="shared" si="19"/>
        <v>7649</v>
      </c>
      <c r="G30" s="701">
        <f t="shared" si="19"/>
        <v>2584</v>
      </c>
      <c r="H30" s="701">
        <f t="shared" si="19"/>
        <v>7505</v>
      </c>
      <c r="I30" s="701">
        <f t="shared" si="19"/>
        <v>2574</v>
      </c>
      <c r="J30" s="701">
        <f t="shared" si="19"/>
        <v>7675</v>
      </c>
      <c r="K30" s="702">
        <f t="shared" si="19"/>
        <v>2662</v>
      </c>
      <c r="L30" s="702">
        <f t="shared" si="19"/>
        <v>6626</v>
      </c>
      <c r="M30" s="702">
        <f t="shared" si="19"/>
        <v>2186</v>
      </c>
      <c r="N30" s="702">
        <f t="shared" si="19"/>
        <v>6892</v>
      </c>
      <c r="O30" s="702">
        <f t="shared" si="19"/>
        <v>2375</v>
      </c>
      <c r="P30" s="702">
        <f t="shared" si="19"/>
        <v>6695</v>
      </c>
      <c r="Q30" s="702">
        <f t="shared" si="19"/>
        <v>2258</v>
      </c>
      <c r="R30" s="702">
        <f t="shared" si="19"/>
        <v>6389</v>
      </c>
      <c r="S30" s="701">
        <f t="shared" si="19"/>
        <v>2117</v>
      </c>
      <c r="T30" s="702">
        <f t="shared" si="19"/>
        <v>6226</v>
      </c>
      <c r="U30" s="702">
        <f t="shared" si="19"/>
        <v>1823</v>
      </c>
      <c r="V30" s="702">
        <f aca="true" t="shared" si="20" ref="V30:AC30">V12</f>
        <v>7061</v>
      </c>
      <c r="W30" s="702">
        <f t="shared" si="20"/>
        <v>2265</v>
      </c>
      <c r="X30" s="702">
        <f t="shared" si="20"/>
        <v>7547</v>
      </c>
      <c r="Y30" s="701">
        <f t="shared" si="20"/>
        <v>2183</v>
      </c>
      <c r="Z30" s="703">
        <f t="shared" si="20"/>
        <v>7386</v>
      </c>
      <c r="AA30" s="702">
        <f t="shared" si="20"/>
        <v>2080</v>
      </c>
      <c r="AB30" s="702">
        <f t="shared" si="20"/>
        <v>6465</v>
      </c>
      <c r="AC30" s="702">
        <f t="shared" si="20"/>
        <v>2187</v>
      </c>
      <c r="AD30" s="702">
        <v>5489</v>
      </c>
      <c r="AE30" s="702">
        <v>1513</v>
      </c>
      <c r="AF30" s="702">
        <v>5312</v>
      </c>
      <c r="AG30" s="702">
        <v>1564</v>
      </c>
      <c r="AH30" s="701">
        <v>4338</v>
      </c>
      <c r="AI30" s="905">
        <v>1272</v>
      </c>
      <c r="AJ30" s="714">
        <v>4140</v>
      </c>
      <c r="AK30" s="940">
        <v>1144</v>
      </c>
      <c r="AL30" s="701">
        <v>3444</v>
      </c>
      <c r="AM30" s="940">
        <v>905</v>
      </c>
      <c r="AN30" s="701">
        <f t="shared" si="7"/>
        <v>3803</v>
      </c>
      <c r="AO30" s="940">
        <f t="shared" si="7"/>
        <v>964</v>
      </c>
      <c r="AP30" s="701">
        <v>3139</v>
      </c>
      <c r="AQ30" s="940">
        <v>950</v>
      </c>
      <c r="AR30" s="701">
        <v>2827</v>
      </c>
      <c r="AS30" s="704">
        <v>936</v>
      </c>
    </row>
    <row r="31" spans="1:45" ht="18.75" customHeight="1" thickBot="1">
      <c r="A31" s="705" t="s">
        <v>233</v>
      </c>
      <c r="B31" s="716">
        <f>SUM(B23:B30)</f>
        <v>16691</v>
      </c>
      <c r="C31" s="707">
        <f>SUM(C23:C30)</f>
        <v>6237</v>
      </c>
      <c r="D31" s="717">
        <f aca="true" t="shared" si="21" ref="D31:U31">D13</f>
        <v>21408</v>
      </c>
      <c r="E31" s="706">
        <f t="shared" si="21"/>
        <v>7529</v>
      </c>
      <c r="F31" s="706">
        <f t="shared" si="21"/>
        <v>22238</v>
      </c>
      <c r="G31" s="706">
        <f t="shared" si="21"/>
        <v>7756</v>
      </c>
      <c r="H31" s="706">
        <f t="shared" si="21"/>
        <v>23483</v>
      </c>
      <c r="I31" s="706">
        <f t="shared" si="21"/>
        <v>7879</v>
      </c>
      <c r="J31" s="706">
        <f t="shared" si="21"/>
        <v>25922</v>
      </c>
      <c r="K31" s="707">
        <f t="shared" si="21"/>
        <v>9151</v>
      </c>
      <c r="L31" s="707">
        <f t="shared" si="21"/>
        <v>21114</v>
      </c>
      <c r="M31" s="707">
        <f t="shared" si="21"/>
        <v>7425</v>
      </c>
      <c r="N31" s="707">
        <f t="shared" si="21"/>
        <v>20321</v>
      </c>
      <c r="O31" s="707">
        <f t="shared" si="21"/>
        <v>7003</v>
      </c>
      <c r="P31" s="707">
        <f t="shared" si="21"/>
        <v>19248</v>
      </c>
      <c r="Q31" s="707">
        <f t="shared" si="21"/>
        <v>6493</v>
      </c>
      <c r="R31" s="707">
        <f t="shared" si="21"/>
        <v>17471</v>
      </c>
      <c r="S31" s="706">
        <f t="shared" si="21"/>
        <v>6074</v>
      </c>
      <c r="T31" s="707">
        <f t="shared" si="21"/>
        <v>17080</v>
      </c>
      <c r="U31" s="707">
        <f t="shared" si="21"/>
        <v>5387</v>
      </c>
      <c r="V31" s="707">
        <f>V13</f>
        <v>18452</v>
      </c>
      <c r="W31" s="707">
        <f>W13</f>
        <v>5908</v>
      </c>
      <c r="X31" s="707">
        <f>X13</f>
        <v>19237</v>
      </c>
      <c r="Y31" s="707">
        <f>Y13</f>
        <v>5489</v>
      </c>
      <c r="Z31" s="706">
        <f aca="true" t="shared" si="22" ref="Z31:AE31">SUM(Z23:Z30)</f>
        <v>19219</v>
      </c>
      <c r="AA31" s="707">
        <f t="shared" si="22"/>
        <v>5020</v>
      </c>
      <c r="AB31" s="707">
        <f t="shared" si="22"/>
        <v>18483</v>
      </c>
      <c r="AC31" s="707">
        <f t="shared" si="22"/>
        <v>5720</v>
      </c>
      <c r="AD31" s="707">
        <f t="shared" si="22"/>
        <v>15302</v>
      </c>
      <c r="AE31" s="707">
        <f t="shared" si="22"/>
        <v>4023</v>
      </c>
      <c r="AF31" s="707">
        <f>SUM(AF23:AF30)</f>
        <v>14968</v>
      </c>
      <c r="AG31" s="707">
        <f>SUM(AG23:AG30)</f>
        <v>3971</v>
      </c>
      <c r="AH31" s="706">
        <v>12403</v>
      </c>
      <c r="AI31" s="906">
        <v>3162</v>
      </c>
      <c r="AJ31" s="716">
        <f aca="true" t="shared" si="23" ref="AJ31:AO31">SUM(AJ23:AJ30)</f>
        <v>12013</v>
      </c>
      <c r="AK31" s="941">
        <f t="shared" si="23"/>
        <v>2750</v>
      </c>
      <c r="AL31" s="706">
        <f t="shared" si="23"/>
        <v>10906</v>
      </c>
      <c r="AM31" s="941">
        <f t="shared" si="23"/>
        <v>2366</v>
      </c>
      <c r="AN31" s="706">
        <f t="shared" si="23"/>
        <v>10832</v>
      </c>
      <c r="AO31" s="941">
        <f t="shared" si="23"/>
        <v>2503</v>
      </c>
      <c r="AP31" s="706">
        <v>8936</v>
      </c>
      <c r="AQ31" s="941">
        <v>2490</v>
      </c>
      <c r="AR31" s="706">
        <v>7594</v>
      </c>
      <c r="AS31" s="708">
        <v>2222</v>
      </c>
    </row>
    <row r="32" ht="12.75">
      <c r="C32" s="104"/>
    </row>
    <row r="33" spans="1:13" ht="12.75">
      <c r="A33" s="99"/>
      <c r="B33" s="99"/>
      <c r="C33" s="99"/>
      <c r="D33" s="99"/>
      <c r="E33" s="99"/>
      <c r="F33" s="99"/>
      <c r="G33" s="99"/>
      <c r="H33" s="99"/>
      <c r="I33" s="99"/>
      <c r="J33" s="98"/>
      <c r="K33" s="98"/>
      <c r="L33" s="98"/>
      <c r="M33" s="98"/>
    </row>
    <row r="34" spans="1:13" ht="12.75">
      <c r="A34" s="99"/>
      <c r="B34" s="99"/>
      <c r="C34" s="99"/>
      <c r="D34" s="99"/>
      <c r="E34" s="99"/>
      <c r="F34" s="99"/>
      <c r="G34" s="99"/>
      <c r="H34" s="99"/>
      <c r="I34" s="99"/>
      <c r="J34" s="98"/>
      <c r="K34" s="98"/>
      <c r="L34" s="98"/>
      <c r="M34" s="98"/>
    </row>
    <row r="35" spans="1:13" ht="12.75">
      <c r="A35" s="99"/>
      <c r="B35" s="99"/>
      <c r="C35" s="99"/>
      <c r="D35" s="99"/>
      <c r="E35" s="99"/>
      <c r="F35" s="99"/>
      <c r="G35" s="99"/>
      <c r="H35" s="99"/>
      <c r="I35" s="99"/>
      <c r="J35" s="98"/>
      <c r="K35" s="98"/>
      <c r="L35" s="98"/>
      <c r="M35" s="98"/>
    </row>
    <row r="36" spans="1:13" ht="12.75">
      <c r="A36" s="99"/>
      <c r="B36" s="99"/>
      <c r="C36" s="99"/>
      <c r="D36" s="99"/>
      <c r="E36" s="99"/>
      <c r="F36" s="99"/>
      <c r="G36" s="99"/>
      <c r="H36" s="99"/>
      <c r="I36" s="99"/>
      <c r="J36" s="98"/>
      <c r="K36" s="98"/>
      <c r="L36" s="98"/>
      <c r="M36" s="98"/>
    </row>
    <row r="37" spans="1:13" ht="12.75">
      <c r="A37" s="99"/>
      <c r="B37" s="99"/>
      <c r="C37" s="99"/>
      <c r="D37" s="99"/>
      <c r="E37" s="99"/>
      <c r="F37" s="99"/>
      <c r="G37" s="99"/>
      <c r="H37" s="99"/>
      <c r="I37" s="99"/>
      <c r="J37" s="98"/>
      <c r="K37" s="98"/>
      <c r="L37" s="98"/>
      <c r="M37" s="98"/>
    </row>
    <row r="38" spans="1:13" ht="12.75">
      <c r="A38" s="99"/>
      <c r="B38" s="99"/>
      <c r="C38" s="99"/>
      <c r="D38" s="99"/>
      <c r="E38" s="99"/>
      <c r="F38" s="99"/>
      <c r="G38" s="99"/>
      <c r="H38" s="99"/>
      <c r="I38" s="99"/>
      <c r="J38" s="98"/>
      <c r="K38" s="98"/>
      <c r="L38" s="98"/>
      <c r="M38" s="98"/>
    </row>
    <row r="39" spans="1:13" ht="12.75">
      <c r="A39" s="99"/>
      <c r="B39" s="99"/>
      <c r="C39" s="99"/>
      <c r="D39" s="99"/>
      <c r="E39" s="99"/>
      <c r="F39" s="99"/>
      <c r="G39" s="99"/>
      <c r="H39" s="99"/>
      <c r="I39" s="99"/>
      <c r="J39" s="98"/>
      <c r="K39" s="98"/>
      <c r="L39" s="98"/>
      <c r="M39" s="98"/>
    </row>
    <row r="40" spans="1:13" ht="12.75">
      <c r="A40" s="99"/>
      <c r="B40" s="99"/>
      <c r="C40" s="99"/>
      <c r="D40" s="99"/>
      <c r="E40" s="99"/>
      <c r="F40" s="99"/>
      <c r="G40" s="99"/>
      <c r="H40" s="99"/>
      <c r="I40" s="99"/>
      <c r="J40" s="98"/>
      <c r="K40" s="98"/>
      <c r="L40" s="98"/>
      <c r="M40" s="98"/>
    </row>
    <row r="41" spans="1:13" ht="12.75">
      <c r="A41" s="99"/>
      <c r="B41" s="99"/>
      <c r="C41" s="99"/>
      <c r="D41" s="99"/>
      <c r="E41" s="99"/>
      <c r="F41" s="99"/>
      <c r="G41" s="99"/>
      <c r="H41" s="99"/>
      <c r="I41" s="99"/>
      <c r="J41" s="98"/>
      <c r="K41" s="98"/>
      <c r="L41" s="98"/>
      <c r="M41" s="98"/>
    </row>
    <row r="42" spans="1:13" ht="12.75">
      <c r="A42" s="99"/>
      <c r="B42" s="99"/>
      <c r="C42" s="99"/>
      <c r="D42" s="99"/>
      <c r="E42" s="99"/>
      <c r="F42" s="99"/>
      <c r="G42" s="99"/>
      <c r="H42" s="99"/>
      <c r="I42" s="99"/>
      <c r="J42" s="98"/>
      <c r="K42" s="98"/>
      <c r="L42" s="98"/>
      <c r="M42" s="98"/>
    </row>
    <row r="43" spans="1:13" ht="12.75">
      <c r="A43" s="99"/>
      <c r="B43" s="99"/>
      <c r="C43" s="99"/>
      <c r="D43" s="99"/>
      <c r="E43" s="99"/>
      <c r="F43" s="99"/>
      <c r="G43" s="99"/>
      <c r="H43" s="99"/>
      <c r="I43" s="99"/>
      <c r="J43" s="98"/>
      <c r="K43" s="98"/>
      <c r="L43" s="98"/>
      <c r="M43" s="98"/>
    </row>
    <row r="44" spans="1:13" ht="12.75">
      <c r="A44" s="99"/>
      <c r="B44" s="99"/>
      <c r="C44" s="99"/>
      <c r="D44" s="99"/>
      <c r="E44" s="99"/>
      <c r="F44" s="99"/>
      <c r="G44" s="99"/>
      <c r="H44" s="99"/>
      <c r="I44" s="99"/>
      <c r="J44" s="98"/>
      <c r="K44" s="98"/>
      <c r="L44" s="98"/>
      <c r="M44" s="98"/>
    </row>
    <row r="45" spans="1:13" ht="12.75">
      <c r="A45" s="99"/>
      <c r="B45" s="99"/>
      <c r="C45" s="99"/>
      <c r="D45" s="99"/>
      <c r="E45" s="99"/>
      <c r="F45" s="99"/>
      <c r="G45" s="99"/>
      <c r="H45" s="99"/>
      <c r="I45" s="99"/>
      <c r="J45" s="98"/>
      <c r="K45" s="98"/>
      <c r="L45" s="98"/>
      <c r="M45" s="98"/>
    </row>
    <row r="46" spans="1:13" ht="12.75">
      <c r="A46" s="99"/>
      <c r="B46" s="99"/>
      <c r="C46" s="99"/>
      <c r="D46" s="99"/>
      <c r="E46" s="99"/>
      <c r="F46" s="99"/>
      <c r="G46" s="99"/>
      <c r="H46" s="99"/>
      <c r="I46" s="99"/>
      <c r="J46" s="98"/>
      <c r="K46" s="98"/>
      <c r="L46" s="98"/>
      <c r="M46" s="98"/>
    </row>
    <row r="47" spans="1:13" ht="12.75">
      <c r="A47" s="101"/>
      <c r="B47" s="101"/>
      <c r="C47" s="101"/>
      <c r="D47" s="101"/>
      <c r="E47" s="101"/>
      <c r="F47" s="101"/>
      <c r="G47" s="101"/>
      <c r="H47" s="101"/>
      <c r="I47" s="101"/>
      <c r="J47" s="98"/>
      <c r="K47" s="98"/>
      <c r="L47" s="98"/>
      <c r="M47" s="98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mergeCells count="47">
    <mergeCell ref="AR3:AS3"/>
    <mergeCell ref="AR21:AS21"/>
    <mergeCell ref="A1:AS1"/>
    <mergeCell ref="AP3:AQ3"/>
    <mergeCell ref="AP21:AQ21"/>
    <mergeCell ref="J21:K21"/>
    <mergeCell ref="F21:G21"/>
    <mergeCell ref="V21:W21"/>
    <mergeCell ref="R21:S21"/>
    <mergeCell ref="N21:O21"/>
    <mergeCell ref="H21:I21"/>
    <mergeCell ref="P21:Q21"/>
    <mergeCell ref="L21:M21"/>
    <mergeCell ref="AF3:AG3"/>
    <mergeCell ref="T3:U3"/>
    <mergeCell ref="V3:W3"/>
    <mergeCell ref="AD3:AE3"/>
    <mergeCell ref="R3:S3"/>
    <mergeCell ref="P3:Q3"/>
    <mergeCell ref="N3:O3"/>
    <mergeCell ref="D3:E3"/>
    <mergeCell ref="F3:G3"/>
    <mergeCell ref="Z3:AA3"/>
    <mergeCell ref="A3:A4"/>
    <mergeCell ref="B3:C3"/>
    <mergeCell ref="AF21:AG21"/>
    <mergeCell ref="AD21:AE21"/>
    <mergeCell ref="A21:A22"/>
    <mergeCell ref="B21:C21"/>
    <mergeCell ref="D21:E21"/>
    <mergeCell ref="AJ21:AK21"/>
    <mergeCell ref="T21:U21"/>
    <mergeCell ref="X21:Y21"/>
    <mergeCell ref="AL21:AM21"/>
    <mergeCell ref="AN3:AO3"/>
    <mergeCell ref="AN21:AO21"/>
    <mergeCell ref="AH21:AI21"/>
    <mergeCell ref="AB21:AC21"/>
    <mergeCell ref="Z21:AA21"/>
    <mergeCell ref="AJ3:AK3"/>
    <mergeCell ref="H3:I3"/>
    <mergeCell ref="J3:K3"/>
    <mergeCell ref="AL3:AM3"/>
    <mergeCell ref="AH3:AI3"/>
    <mergeCell ref="X3:Y3"/>
    <mergeCell ref="AB3:AC3"/>
    <mergeCell ref="L3:M3"/>
  </mergeCells>
  <printOptions horizontalCentered="1"/>
  <pageMargins left="0.7480314960629921" right="0.7480314960629921" top="0.984251968503937" bottom="0.984251968503937" header="0.5118110236220472" footer="0.5118110236220472"/>
  <pageSetup firstPageNumber="17" useFirstPageNumber="1" fitToHeight="1" fitToWidth="1" horizontalDpi="600" verticalDpi="600" orientation="landscape" paperSize="9" scale="76" r:id="rId2"/>
  <headerFooter alignWithMargins="0">
    <oddHeader>&amp;R&amp;[17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"/>
  <sheetViews>
    <sheetView zoomScalePageLayoutView="0" workbookViewId="0" topLeftCell="A19">
      <selection activeCell="A22" sqref="A22:AS34"/>
    </sheetView>
  </sheetViews>
  <sheetFormatPr defaultColWidth="9.00390625" defaultRowHeight="12.75"/>
  <cols>
    <col min="1" max="1" width="22.125" style="0" customWidth="1"/>
    <col min="2" max="13" width="7.125" style="0" hidden="1" customWidth="1"/>
    <col min="14" max="21" width="7.625" style="0" hidden="1" customWidth="1"/>
    <col min="22" max="22" width="7.75390625" style="0" hidden="1" customWidth="1"/>
    <col min="23" max="23" width="7.00390625" style="0" hidden="1" customWidth="1"/>
    <col min="24" max="25" width="7.25390625" style="0" hidden="1" customWidth="1"/>
    <col min="26" max="45" width="6.625" style="0" customWidth="1"/>
  </cols>
  <sheetData>
    <row r="1" spans="1:45" ht="12.75" hidden="1">
      <c r="A1" s="1196" t="s">
        <v>1192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1196"/>
      <c r="R1" s="1196"/>
      <c r="S1" s="1196"/>
      <c r="T1" s="1153"/>
      <c r="U1" s="1153"/>
      <c r="V1" s="1153"/>
      <c r="W1" s="1153"/>
      <c r="X1" s="1153"/>
      <c r="Y1" s="1153"/>
      <c r="Z1" s="1153"/>
      <c r="AA1" s="1153"/>
      <c r="AB1" s="1153"/>
      <c r="AC1" s="1153"/>
      <c r="AD1" s="1153"/>
      <c r="AE1" s="1153"/>
      <c r="AF1" s="1153"/>
      <c r="AG1" s="1153"/>
      <c r="AH1" s="1153"/>
      <c r="AI1" s="1153"/>
      <c r="AJ1" s="1153"/>
      <c r="AK1" s="1153"/>
      <c r="AL1" s="1153"/>
      <c r="AM1" s="1153"/>
      <c r="AN1" s="1153"/>
      <c r="AO1" s="1153"/>
      <c r="AP1" s="1153"/>
      <c r="AQ1" s="1153"/>
      <c r="AR1" s="1153"/>
      <c r="AS1" s="1153"/>
    </row>
    <row r="2" ht="13.5" hidden="1" thickBot="1"/>
    <row r="3" spans="1:45" ht="12.75" hidden="1">
      <c r="A3" s="1313" t="s">
        <v>96</v>
      </c>
      <c r="B3" s="1306" t="s">
        <v>657</v>
      </c>
      <c r="C3" s="1307"/>
      <c r="D3" s="1310" t="s">
        <v>658</v>
      </c>
      <c r="E3" s="1310"/>
      <c r="F3" s="1310" t="s">
        <v>659</v>
      </c>
      <c r="G3" s="1310"/>
      <c r="H3" s="1310" t="s">
        <v>660</v>
      </c>
      <c r="I3" s="1310"/>
      <c r="J3" s="1310" t="s">
        <v>661</v>
      </c>
      <c r="K3" s="1310"/>
      <c r="L3" s="1307" t="s">
        <v>662</v>
      </c>
      <c r="M3" s="1307"/>
      <c r="N3" s="1311" t="s">
        <v>112</v>
      </c>
      <c r="O3" s="1307"/>
      <c r="P3" s="1311" t="s">
        <v>120</v>
      </c>
      <c r="Q3" s="1307"/>
      <c r="R3" s="1311" t="s">
        <v>207</v>
      </c>
      <c r="S3" s="1307"/>
      <c r="T3" s="1311" t="s">
        <v>687</v>
      </c>
      <c r="U3" s="1307"/>
      <c r="V3" s="1311" t="s">
        <v>100</v>
      </c>
      <c r="W3" s="1307"/>
      <c r="X3" s="1311" t="s">
        <v>16</v>
      </c>
      <c r="Y3" s="1307"/>
      <c r="Z3" s="1308" t="s">
        <v>28</v>
      </c>
      <c r="AA3" s="1309"/>
      <c r="AB3" s="1308" t="s">
        <v>843</v>
      </c>
      <c r="AC3" s="1309"/>
      <c r="AD3" s="1308" t="s">
        <v>1125</v>
      </c>
      <c r="AE3" s="1309"/>
      <c r="AF3" s="1308" t="s">
        <v>1132</v>
      </c>
      <c r="AG3" s="1309"/>
      <c r="AH3" s="1308" t="s">
        <v>1147</v>
      </c>
      <c r="AI3" s="1312"/>
      <c r="AJ3" s="1309" t="s">
        <v>1151</v>
      </c>
      <c r="AK3" s="1309"/>
      <c r="AL3" s="1308" t="s">
        <v>1157</v>
      </c>
      <c r="AM3" s="1309"/>
      <c r="AN3" s="1308" t="s">
        <v>1168</v>
      </c>
      <c r="AO3" s="1309"/>
      <c r="AP3" s="1308" t="s">
        <v>1182</v>
      </c>
      <c r="AQ3" s="1309"/>
      <c r="AR3" s="1308" t="s">
        <v>1188</v>
      </c>
      <c r="AS3" s="1315"/>
    </row>
    <row r="4" spans="1:49" ht="13.5" hidden="1" thickBot="1">
      <c r="A4" s="1314"/>
      <c r="B4" s="134" t="s">
        <v>94</v>
      </c>
      <c r="C4" s="135" t="s">
        <v>85</v>
      </c>
      <c r="D4" s="136" t="s">
        <v>94</v>
      </c>
      <c r="E4" s="137" t="s">
        <v>85</v>
      </c>
      <c r="F4" s="136" t="s">
        <v>94</v>
      </c>
      <c r="G4" s="137" t="s">
        <v>85</v>
      </c>
      <c r="H4" s="136" t="s">
        <v>94</v>
      </c>
      <c r="I4" s="137" t="s">
        <v>85</v>
      </c>
      <c r="J4" s="136" t="s">
        <v>94</v>
      </c>
      <c r="K4" s="137" t="s">
        <v>85</v>
      </c>
      <c r="L4" s="138" t="s">
        <v>94</v>
      </c>
      <c r="M4" s="135" t="s">
        <v>85</v>
      </c>
      <c r="N4" s="140" t="s">
        <v>94</v>
      </c>
      <c r="O4" s="135" t="s">
        <v>85</v>
      </c>
      <c r="P4" s="140" t="s">
        <v>94</v>
      </c>
      <c r="Q4" s="135" t="s">
        <v>85</v>
      </c>
      <c r="R4" s="140" t="s">
        <v>94</v>
      </c>
      <c r="S4" s="135" t="s">
        <v>85</v>
      </c>
      <c r="T4" s="140" t="s">
        <v>94</v>
      </c>
      <c r="U4" s="135" t="s">
        <v>85</v>
      </c>
      <c r="V4" s="140" t="s">
        <v>94</v>
      </c>
      <c r="W4" s="135" t="s">
        <v>85</v>
      </c>
      <c r="X4" s="140" t="s">
        <v>94</v>
      </c>
      <c r="Y4" s="135" t="s">
        <v>85</v>
      </c>
      <c r="Z4" s="1141" t="s">
        <v>94</v>
      </c>
      <c r="AA4" s="1142" t="s">
        <v>85</v>
      </c>
      <c r="AB4" s="1141" t="s">
        <v>94</v>
      </c>
      <c r="AC4" s="1142" t="s">
        <v>85</v>
      </c>
      <c r="AD4" s="1141" t="s">
        <v>94</v>
      </c>
      <c r="AE4" s="1142" t="s">
        <v>85</v>
      </c>
      <c r="AF4" s="1141" t="s">
        <v>94</v>
      </c>
      <c r="AG4" s="1142" t="s">
        <v>85</v>
      </c>
      <c r="AH4" s="1141" t="s">
        <v>94</v>
      </c>
      <c r="AI4" s="1143" t="s">
        <v>85</v>
      </c>
      <c r="AJ4" s="1144" t="s">
        <v>94</v>
      </c>
      <c r="AK4" s="1142" t="s">
        <v>85</v>
      </c>
      <c r="AL4" s="1141" t="s">
        <v>94</v>
      </c>
      <c r="AM4" s="1142" t="s">
        <v>85</v>
      </c>
      <c r="AN4" s="1141" t="s">
        <v>94</v>
      </c>
      <c r="AO4" s="1142" t="s">
        <v>85</v>
      </c>
      <c r="AP4" s="1145" t="s">
        <v>94</v>
      </c>
      <c r="AQ4" s="1142" t="s">
        <v>85</v>
      </c>
      <c r="AR4" s="1145" t="s">
        <v>94</v>
      </c>
      <c r="AS4" s="1146" t="s">
        <v>85</v>
      </c>
      <c r="AV4" s="1090"/>
      <c r="AW4" s="1090"/>
    </row>
    <row r="5" spans="1:45" ht="12.75" hidden="1">
      <c r="A5" s="689" t="s">
        <v>97</v>
      </c>
      <c r="B5" s="141">
        <v>844</v>
      </c>
      <c r="C5" s="142">
        <v>361</v>
      </c>
      <c r="D5" s="143">
        <v>836</v>
      </c>
      <c r="E5" s="142">
        <v>355</v>
      </c>
      <c r="F5" s="143">
        <v>870</v>
      </c>
      <c r="G5" s="142">
        <v>323</v>
      </c>
      <c r="H5" s="143">
        <v>1033</v>
      </c>
      <c r="I5" s="142">
        <v>358</v>
      </c>
      <c r="J5" s="143">
        <v>1114</v>
      </c>
      <c r="K5" s="143">
        <v>412</v>
      </c>
      <c r="L5" s="143">
        <v>1061</v>
      </c>
      <c r="M5" s="144">
        <v>412</v>
      </c>
      <c r="N5" s="143">
        <v>1093</v>
      </c>
      <c r="O5" s="144">
        <v>363</v>
      </c>
      <c r="P5" s="143">
        <v>1053</v>
      </c>
      <c r="Q5" s="144">
        <v>341</v>
      </c>
      <c r="R5" s="799">
        <v>1005</v>
      </c>
      <c r="S5" s="800">
        <v>363</v>
      </c>
      <c r="T5" s="799">
        <v>988</v>
      </c>
      <c r="U5" s="800">
        <v>287</v>
      </c>
      <c r="V5" s="799">
        <v>1134</v>
      </c>
      <c r="W5" s="800">
        <v>399</v>
      </c>
      <c r="X5" s="799">
        <v>1186</v>
      </c>
      <c r="Y5" s="800">
        <v>377</v>
      </c>
      <c r="Z5" s="799">
        <v>1457</v>
      </c>
      <c r="AA5" s="800">
        <v>473</v>
      </c>
      <c r="AB5" s="799">
        <v>1371</v>
      </c>
      <c r="AC5" s="800">
        <v>417</v>
      </c>
      <c r="AD5" s="799">
        <v>1104</v>
      </c>
      <c r="AE5" s="800">
        <v>309</v>
      </c>
      <c r="AF5" s="799">
        <v>1078</v>
      </c>
      <c r="AG5" s="800">
        <v>301</v>
      </c>
      <c r="AH5" s="799">
        <v>1021</v>
      </c>
      <c r="AI5" s="815">
        <v>300</v>
      </c>
      <c r="AJ5" s="810">
        <v>1067</v>
      </c>
      <c r="AK5" s="800">
        <v>240</v>
      </c>
      <c r="AL5" s="799">
        <v>942</v>
      </c>
      <c r="AM5" s="800">
        <v>246</v>
      </c>
      <c r="AN5" s="799">
        <v>866</v>
      </c>
      <c r="AO5" s="800">
        <v>243</v>
      </c>
      <c r="AP5" s="799">
        <v>627</v>
      </c>
      <c r="AQ5" s="800">
        <v>197</v>
      </c>
      <c r="AR5" s="799">
        <v>501</v>
      </c>
      <c r="AS5" s="801">
        <v>147</v>
      </c>
    </row>
    <row r="6" spans="1:45" ht="12.75" hidden="1">
      <c r="A6" s="695" t="s">
        <v>98</v>
      </c>
      <c r="B6" s="145">
        <v>1132</v>
      </c>
      <c r="C6" s="146">
        <v>418</v>
      </c>
      <c r="D6" s="147">
        <v>1140</v>
      </c>
      <c r="E6" s="146">
        <v>396</v>
      </c>
      <c r="F6" s="147">
        <v>1204</v>
      </c>
      <c r="G6" s="146">
        <v>386</v>
      </c>
      <c r="H6" s="147">
        <v>1555</v>
      </c>
      <c r="I6" s="146">
        <v>449</v>
      </c>
      <c r="J6" s="147">
        <v>1617</v>
      </c>
      <c r="K6" s="147">
        <v>423</v>
      </c>
      <c r="L6" s="147">
        <v>1403</v>
      </c>
      <c r="M6" s="148">
        <v>377</v>
      </c>
      <c r="N6" s="147">
        <v>1288</v>
      </c>
      <c r="O6" s="148">
        <v>392</v>
      </c>
      <c r="P6" s="147">
        <v>1065</v>
      </c>
      <c r="Q6" s="148">
        <v>242</v>
      </c>
      <c r="R6" s="802">
        <v>1085</v>
      </c>
      <c r="S6" s="803">
        <v>271</v>
      </c>
      <c r="T6" s="802">
        <v>1043</v>
      </c>
      <c r="U6" s="803">
        <v>223</v>
      </c>
      <c r="V6" s="802">
        <v>1065</v>
      </c>
      <c r="W6" s="803">
        <v>285</v>
      </c>
      <c r="X6" s="802">
        <v>1190</v>
      </c>
      <c r="Y6" s="803">
        <v>233</v>
      </c>
      <c r="Z6" s="802">
        <v>1152</v>
      </c>
      <c r="AA6" s="803">
        <v>221</v>
      </c>
      <c r="AB6" s="802">
        <v>1052</v>
      </c>
      <c r="AC6" s="803">
        <v>214</v>
      </c>
      <c r="AD6" s="802">
        <v>1023</v>
      </c>
      <c r="AE6" s="803">
        <v>166</v>
      </c>
      <c r="AF6" s="802">
        <v>1100</v>
      </c>
      <c r="AG6" s="803">
        <v>163</v>
      </c>
      <c r="AH6" s="802">
        <v>1152</v>
      </c>
      <c r="AI6" s="816">
        <v>271</v>
      </c>
      <c r="AJ6" s="811">
        <v>1032</v>
      </c>
      <c r="AK6" s="803">
        <v>193</v>
      </c>
      <c r="AL6" s="802">
        <v>846</v>
      </c>
      <c r="AM6" s="803">
        <v>140</v>
      </c>
      <c r="AN6" s="802">
        <v>791</v>
      </c>
      <c r="AO6" s="803">
        <v>130</v>
      </c>
      <c r="AP6" s="802">
        <v>806</v>
      </c>
      <c r="AQ6" s="803">
        <v>197</v>
      </c>
      <c r="AR6" s="802">
        <v>986</v>
      </c>
      <c r="AS6" s="804">
        <v>220</v>
      </c>
    </row>
    <row r="7" spans="1:45" ht="12.75" hidden="1">
      <c r="A7" s="700" t="s">
        <v>99</v>
      </c>
      <c r="B7" s="149">
        <v>589</v>
      </c>
      <c r="C7" s="146">
        <v>261</v>
      </c>
      <c r="D7" s="150">
        <v>737</v>
      </c>
      <c r="E7" s="146">
        <v>361</v>
      </c>
      <c r="F7" s="150">
        <v>798</v>
      </c>
      <c r="G7" s="146">
        <v>352</v>
      </c>
      <c r="H7" s="150">
        <v>1090</v>
      </c>
      <c r="I7" s="146">
        <v>435</v>
      </c>
      <c r="J7" s="150">
        <v>914</v>
      </c>
      <c r="K7" s="150">
        <v>359</v>
      </c>
      <c r="L7" s="150">
        <v>1017</v>
      </c>
      <c r="M7" s="148">
        <v>425</v>
      </c>
      <c r="N7" s="150">
        <v>1163</v>
      </c>
      <c r="O7" s="148">
        <v>511</v>
      </c>
      <c r="P7" s="150">
        <v>985</v>
      </c>
      <c r="Q7" s="148">
        <v>394</v>
      </c>
      <c r="R7" s="805">
        <v>838</v>
      </c>
      <c r="S7" s="803">
        <v>415</v>
      </c>
      <c r="T7" s="805">
        <v>742</v>
      </c>
      <c r="U7" s="803">
        <v>384</v>
      </c>
      <c r="V7" s="805">
        <v>801</v>
      </c>
      <c r="W7" s="803">
        <v>448</v>
      </c>
      <c r="X7" s="805">
        <v>718</v>
      </c>
      <c r="Y7" s="803">
        <v>344</v>
      </c>
      <c r="Z7" s="805">
        <v>800</v>
      </c>
      <c r="AA7" s="803">
        <v>388</v>
      </c>
      <c r="AB7" s="805">
        <v>670</v>
      </c>
      <c r="AC7" s="803">
        <v>310</v>
      </c>
      <c r="AD7" s="805">
        <v>767</v>
      </c>
      <c r="AE7" s="803">
        <v>353</v>
      </c>
      <c r="AF7" s="802">
        <v>1287</v>
      </c>
      <c r="AG7" s="803">
        <v>700</v>
      </c>
      <c r="AH7" s="802">
        <v>1439</v>
      </c>
      <c r="AI7" s="816">
        <v>948</v>
      </c>
      <c r="AJ7" s="811">
        <v>1489</v>
      </c>
      <c r="AK7" s="803">
        <v>962</v>
      </c>
      <c r="AL7" s="802">
        <v>1660</v>
      </c>
      <c r="AM7" s="803">
        <v>1125</v>
      </c>
      <c r="AN7" s="802">
        <v>1510</v>
      </c>
      <c r="AO7" s="803">
        <v>974</v>
      </c>
      <c r="AP7" s="802">
        <v>1530</v>
      </c>
      <c r="AQ7" s="803">
        <v>973</v>
      </c>
      <c r="AR7" s="802">
        <v>1581</v>
      </c>
      <c r="AS7" s="804">
        <v>1007</v>
      </c>
    </row>
    <row r="8" spans="1:45" ht="12.75" hidden="1">
      <c r="A8" s="700" t="s">
        <v>105</v>
      </c>
      <c r="B8" s="149">
        <v>667</v>
      </c>
      <c r="C8" s="146">
        <v>314</v>
      </c>
      <c r="D8" s="150">
        <v>645</v>
      </c>
      <c r="E8" s="146">
        <v>306</v>
      </c>
      <c r="F8" s="150">
        <v>561</v>
      </c>
      <c r="G8" s="146">
        <v>211</v>
      </c>
      <c r="H8" s="150">
        <v>599</v>
      </c>
      <c r="I8" s="146">
        <v>322</v>
      </c>
      <c r="J8" s="150">
        <v>605</v>
      </c>
      <c r="K8" s="150">
        <v>260</v>
      </c>
      <c r="L8" s="150">
        <v>435</v>
      </c>
      <c r="M8" s="148">
        <v>170</v>
      </c>
      <c r="N8" s="150">
        <v>323</v>
      </c>
      <c r="O8" s="148">
        <v>89</v>
      </c>
      <c r="P8" s="150">
        <v>267</v>
      </c>
      <c r="Q8" s="148">
        <v>83</v>
      </c>
      <c r="R8" s="805">
        <v>232</v>
      </c>
      <c r="S8" s="803">
        <v>83</v>
      </c>
      <c r="T8" s="805">
        <v>170</v>
      </c>
      <c r="U8" s="803">
        <v>51</v>
      </c>
      <c r="V8" s="805">
        <v>135</v>
      </c>
      <c r="W8" s="803">
        <v>57</v>
      </c>
      <c r="X8" s="805">
        <v>112</v>
      </c>
      <c r="Y8" s="803">
        <v>45</v>
      </c>
      <c r="Z8" s="805">
        <v>93</v>
      </c>
      <c r="AA8" s="803">
        <v>32</v>
      </c>
      <c r="AB8" s="805">
        <v>103</v>
      </c>
      <c r="AC8" s="803">
        <v>32</v>
      </c>
      <c r="AD8" s="805">
        <v>144</v>
      </c>
      <c r="AE8" s="803">
        <v>31</v>
      </c>
      <c r="AF8" s="805">
        <v>80</v>
      </c>
      <c r="AG8" s="803">
        <v>32</v>
      </c>
      <c r="AH8" s="805">
        <v>128</v>
      </c>
      <c r="AI8" s="816">
        <v>49</v>
      </c>
      <c r="AJ8" s="812">
        <v>109</v>
      </c>
      <c r="AK8" s="803">
        <v>27</v>
      </c>
      <c r="AL8" s="805">
        <v>98</v>
      </c>
      <c r="AM8" s="803">
        <v>54</v>
      </c>
      <c r="AN8" s="805">
        <v>70</v>
      </c>
      <c r="AO8" s="803">
        <v>37</v>
      </c>
      <c r="AP8" s="805">
        <v>41</v>
      </c>
      <c r="AQ8" s="803">
        <v>33</v>
      </c>
      <c r="AR8" s="805">
        <v>30</v>
      </c>
      <c r="AS8" s="804">
        <v>14</v>
      </c>
    </row>
    <row r="9" spans="1:45" ht="12.75" hidden="1">
      <c r="A9" s="700" t="s">
        <v>106</v>
      </c>
      <c r="B9" s="149">
        <v>352</v>
      </c>
      <c r="C9" s="146">
        <v>129</v>
      </c>
      <c r="D9" s="150">
        <v>542</v>
      </c>
      <c r="E9" s="146">
        <v>204</v>
      </c>
      <c r="F9" s="150">
        <v>513</v>
      </c>
      <c r="G9" s="146">
        <v>151</v>
      </c>
      <c r="H9" s="150">
        <v>832</v>
      </c>
      <c r="I9" s="146">
        <v>157</v>
      </c>
      <c r="J9" s="150">
        <v>846</v>
      </c>
      <c r="K9" s="150">
        <v>248</v>
      </c>
      <c r="L9" s="150">
        <v>712</v>
      </c>
      <c r="M9" s="148">
        <v>216</v>
      </c>
      <c r="N9" s="150">
        <v>652</v>
      </c>
      <c r="O9" s="148">
        <v>183</v>
      </c>
      <c r="P9" s="150">
        <v>868</v>
      </c>
      <c r="Q9" s="148">
        <v>195</v>
      </c>
      <c r="R9" s="805">
        <v>593</v>
      </c>
      <c r="S9" s="803">
        <v>174</v>
      </c>
      <c r="T9" s="805">
        <v>552</v>
      </c>
      <c r="U9" s="803">
        <v>137</v>
      </c>
      <c r="V9" s="805">
        <v>565</v>
      </c>
      <c r="W9" s="803">
        <v>148</v>
      </c>
      <c r="X9" s="805">
        <v>648</v>
      </c>
      <c r="Y9" s="803">
        <v>133</v>
      </c>
      <c r="Z9" s="805">
        <v>950</v>
      </c>
      <c r="AA9" s="803">
        <v>162</v>
      </c>
      <c r="AB9" s="805">
        <v>728</v>
      </c>
      <c r="AC9" s="803">
        <v>156</v>
      </c>
      <c r="AD9" s="805">
        <v>631</v>
      </c>
      <c r="AE9" s="803">
        <v>131</v>
      </c>
      <c r="AF9" s="805">
        <v>660</v>
      </c>
      <c r="AG9" s="803">
        <v>151</v>
      </c>
      <c r="AH9" s="805">
        <v>617</v>
      </c>
      <c r="AI9" s="816">
        <v>133</v>
      </c>
      <c r="AJ9" s="812">
        <v>529</v>
      </c>
      <c r="AK9" s="803">
        <v>108</v>
      </c>
      <c r="AL9" s="805">
        <v>411</v>
      </c>
      <c r="AM9" s="803">
        <v>89</v>
      </c>
      <c r="AN9" s="805">
        <v>376</v>
      </c>
      <c r="AO9" s="803">
        <v>91</v>
      </c>
      <c r="AP9" s="805">
        <v>195</v>
      </c>
      <c r="AQ9" s="803">
        <v>40</v>
      </c>
      <c r="AR9" s="805">
        <v>189</v>
      </c>
      <c r="AS9" s="804">
        <v>47</v>
      </c>
    </row>
    <row r="10" spans="1:45" ht="12.75" hidden="1">
      <c r="A10" s="700" t="s">
        <v>111</v>
      </c>
      <c r="B10" s="149">
        <v>115</v>
      </c>
      <c r="C10" s="146">
        <v>57</v>
      </c>
      <c r="D10" s="150">
        <v>145</v>
      </c>
      <c r="E10" s="146">
        <v>45</v>
      </c>
      <c r="F10" s="150">
        <v>146</v>
      </c>
      <c r="G10" s="146">
        <v>51</v>
      </c>
      <c r="H10" s="150">
        <v>119</v>
      </c>
      <c r="I10" s="146">
        <v>48</v>
      </c>
      <c r="J10" s="150">
        <v>124</v>
      </c>
      <c r="K10" s="150">
        <v>49</v>
      </c>
      <c r="L10" s="150">
        <v>133</v>
      </c>
      <c r="M10" s="148">
        <v>47</v>
      </c>
      <c r="N10" s="150">
        <v>142</v>
      </c>
      <c r="O10" s="148">
        <v>61</v>
      </c>
      <c r="P10" s="150">
        <v>154</v>
      </c>
      <c r="Q10" s="148">
        <v>55</v>
      </c>
      <c r="R10" s="805">
        <v>130</v>
      </c>
      <c r="S10" s="803">
        <v>39</v>
      </c>
      <c r="T10" s="805">
        <v>99</v>
      </c>
      <c r="U10" s="803">
        <v>32</v>
      </c>
      <c r="V10" s="805">
        <v>99</v>
      </c>
      <c r="W10" s="803">
        <v>38</v>
      </c>
      <c r="X10" s="805">
        <v>120</v>
      </c>
      <c r="Y10" s="803">
        <v>27</v>
      </c>
      <c r="Z10" s="805">
        <v>108</v>
      </c>
      <c r="AA10" s="803">
        <v>30</v>
      </c>
      <c r="AB10" s="805">
        <v>83</v>
      </c>
      <c r="AC10" s="803">
        <v>25</v>
      </c>
      <c r="AD10" s="805">
        <v>75</v>
      </c>
      <c r="AE10" s="803">
        <v>22</v>
      </c>
      <c r="AF10" s="805">
        <v>67</v>
      </c>
      <c r="AG10" s="803">
        <v>20</v>
      </c>
      <c r="AH10" s="805">
        <v>71</v>
      </c>
      <c r="AI10" s="816">
        <v>25</v>
      </c>
      <c r="AJ10" s="812">
        <v>60</v>
      </c>
      <c r="AK10" s="803">
        <v>21</v>
      </c>
      <c r="AL10" s="805">
        <v>55</v>
      </c>
      <c r="AM10" s="803">
        <v>15</v>
      </c>
      <c r="AN10" s="805">
        <v>40</v>
      </c>
      <c r="AO10" s="803">
        <v>15</v>
      </c>
      <c r="AP10" s="805">
        <v>30</v>
      </c>
      <c r="AQ10" s="803">
        <v>14</v>
      </c>
      <c r="AR10" s="805">
        <v>25</v>
      </c>
      <c r="AS10" s="804">
        <v>6</v>
      </c>
    </row>
    <row r="11" spans="1:45" ht="12.75" hidden="1">
      <c r="A11" s="700" t="s">
        <v>107</v>
      </c>
      <c r="B11" s="145">
        <v>694</v>
      </c>
      <c r="C11" s="146">
        <v>279</v>
      </c>
      <c r="D11" s="147">
        <v>693</v>
      </c>
      <c r="E11" s="146">
        <v>225</v>
      </c>
      <c r="F11" s="147">
        <v>767</v>
      </c>
      <c r="G11" s="146">
        <v>221</v>
      </c>
      <c r="H11" s="147">
        <v>798</v>
      </c>
      <c r="I11" s="146">
        <v>255</v>
      </c>
      <c r="J11" s="147">
        <v>961</v>
      </c>
      <c r="K11" s="150">
        <v>266</v>
      </c>
      <c r="L11" s="147">
        <v>878</v>
      </c>
      <c r="M11" s="148">
        <v>290</v>
      </c>
      <c r="N11" s="147">
        <v>886</v>
      </c>
      <c r="O11" s="148">
        <v>285</v>
      </c>
      <c r="P11" s="147">
        <v>971</v>
      </c>
      <c r="Q11" s="148">
        <v>335</v>
      </c>
      <c r="R11" s="802">
        <v>1016</v>
      </c>
      <c r="S11" s="803">
        <v>356</v>
      </c>
      <c r="T11" s="802">
        <v>1093</v>
      </c>
      <c r="U11" s="803">
        <v>395</v>
      </c>
      <c r="V11" s="802">
        <v>1052</v>
      </c>
      <c r="W11" s="803">
        <v>369</v>
      </c>
      <c r="X11" s="802">
        <v>994</v>
      </c>
      <c r="Y11" s="803">
        <v>285</v>
      </c>
      <c r="Z11" s="802">
        <v>847</v>
      </c>
      <c r="AA11" s="803">
        <v>254</v>
      </c>
      <c r="AB11" s="802">
        <v>708</v>
      </c>
      <c r="AC11" s="803">
        <v>218</v>
      </c>
      <c r="AD11" s="802">
        <v>536</v>
      </c>
      <c r="AE11" s="803">
        <v>151</v>
      </c>
      <c r="AF11" s="802">
        <v>667</v>
      </c>
      <c r="AG11" s="803">
        <v>175</v>
      </c>
      <c r="AH11" s="802">
        <v>658</v>
      </c>
      <c r="AI11" s="816">
        <v>190</v>
      </c>
      <c r="AJ11" s="811">
        <v>653</v>
      </c>
      <c r="AK11" s="803">
        <v>192</v>
      </c>
      <c r="AL11" s="802">
        <v>686</v>
      </c>
      <c r="AM11" s="803">
        <v>145</v>
      </c>
      <c r="AN11" s="802">
        <v>771</v>
      </c>
      <c r="AO11" s="803">
        <v>177</v>
      </c>
      <c r="AP11" s="802">
        <v>532</v>
      </c>
      <c r="AQ11" s="803">
        <v>163</v>
      </c>
      <c r="AR11" s="802">
        <v>487</v>
      </c>
      <c r="AS11" s="804">
        <v>128</v>
      </c>
    </row>
    <row r="12" spans="1:45" ht="12.75" hidden="1">
      <c r="A12" s="700" t="s">
        <v>108</v>
      </c>
      <c r="B12" s="145">
        <v>516</v>
      </c>
      <c r="C12" s="146">
        <v>219</v>
      </c>
      <c r="D12" s="147">
        <v>594</v>
      </c>
      <c r="E12" s="146">
        <v>193</v>
      </c>
      <c r="F12" s="147">
        <v>645</v>
      </c>
      <c r="G12" s="146">
        <v>236</v>
      </c>
      <c r="H12" s="147">
        <v>621</v>
      </c>
      <c r="I12" s="146">
        <v>212</v>
      </c>
      <c r="J12" s="147">
        <v>598</v>
      </c>
      <c r="K12" s="150">
        <v>284</v>
      </c>
      <c r="L12" s="147">
        <v>670</v>
      </c>
      <c r="M12" s="148">
        <v>332</v>
      </c>
      <c r="N12" s="147">
        <v>781</v>
      </c>
      <c r="O12" s="148">
        <v>195</v>
      </c>
      <c r="P12" s="147">
        <v>809</v>
      </c>
      <c r="Q12" s="148">
        <v>189</v>
      </c>
      <c r="R12" s="802">
        <v>838</v>
      </c>
      <c r="S12" s="803">
        <v>235</v>
      </c>
      <c r="T12" s="802">
        <v>1007</v>
      </c>
      <c r="U12" s="803">
        <v>212</v>
      </c>
      <c r="V12" s="802">
        <v>1295</v>
      </c>
      <c r="W12" s="803">
        <v>368</v>
      </c>
      <c r="X12" s="802">
        <v>1739</v>
      </c>
      <c r="Y12" s="803">
        <v>446</v>
      </c>
      <c r="Z12" s="802">
        <v>2134</v>
      </c>
      <c r="AA12" s="803">
        <v>445</v>
      </c>
      <c r="AB12" s="802">
        <v>1163</v>
      </c>
      <c r="AC12" s="803">
        <v>368</v>
      </c>
      <c r="AD12" s="802">
        <v>1143</v>
      </c>
      <c r="AE12" s="803">
        <v>397</v>
      </c>
      <c r="AF12" s="802">
        <v>1375</v>
      </c>
      <c r="AG12" s="803">
        <v>384</v>
      </c>
      <c r="AH12" s="802">
        <v>1293</v>
      </c>
      <c r="AI12" s="816">
        <v>270</v>
      </c>
      <c r="AJ12" s="811">
        <v>1120</v>
      </c>
      <c r="AK12" s="803">
        <v>250</v>
      </c>
      <c r="AL12" s="802">
        <v>1100</v>
      </c>
      <c r="AM12" s="803">
        <v>310</v>
      </c>
      <c r="AN12" s="802">
        <v>916</v>
      </c>
      <c r="AO12" s="803">
        <v>228</v>
      </c>
      <c r="AP12" s="802">
        <v>1093</v>
      </c>
      <c r="AQ12" s="803">
        <v>334</v>
      </c>
      <c r="AR12" s="802">
        <v>848</v>
      </c>
      <c r="AS12" s="804">
        <v>248</v>
      </c>
    </row>
    <row r="13" spans="1:45" ht="12.75" hidden="1">
      <c r="A13" s="798" t="s">
        <v>109</v>
      </c>
      <c r="B13" s="149">
        <v>615</v>
      </c>
      <c r="C13" s="146">
        <v>134</v>
      </c>
      <c r="D13" s="150">
        <v>1407</v>
      </c>
      <c r="E13" s="146">
        <v>276</v>
      </c>
      <c r="F13" s="150">
        <v>1223</v>
      </c>
      <c r="G13" s="146">
        <v>380</v>
      </c>
      <c r="H13" s="150">
        <v>1394</v>
      </c>
      <c r="I13" s="146">
        <v>256</v>
      </c>
      <c r="J13" s="150">
        <v>1659</v>
      </c>
      <c r="K13" s="150">
        <v>368</v>
      </c>
      <c r="L13" s="150">
        <v>888</v>
      </c>
      <c r="M13" s="148">
        <v>302</v>
      </c>
      <c r="N13" s="150">
        <v>967</v>
      </c>
      <c r="O13" s="148">
        <v>211</v>
      </c>
      <c r="P13" s="150">
        <v>632</v>
      </c>
      <c r="Q13" s="148">
        <v>181</v>
      </c>
      <c r="R13" s="805">
        <v>446</v>
      </c>
      <c r="S13" s="803">
        <v>87</v>
      </c>
      <c r="T13" s="805">
        <v>445</v>
      </c>
      <c r="U13" s="803">
        <v>62</v>
      </c>
      <c r="V13" s="805">
        <v>441</v>
      </c>
      <c r="W13" s="803">
        <v>46</v>
      </c>
      <c r="X13" s="805">
        <v>596</v>
      </c>
      <c r="Y13" s="803">
        <v>76</v>
      </c>
      <c r="Z13" s="805">
        <v>557</v>
      </c>
      <c r="AA13" s="803">
        <v>47</v>
      </c>
      <c r="AB13" s="805">
        <v>813</v>
      </c>
      <c r="AC13" s="803">
        <v>56</v>
      </c>
      <c r="AD13" s="805">
        <v>582</v>
      </c>
      <c r="AE13" s="803">
        <v>71</v>
      </c>
      <c r="AF13" s="805">
        <v>894</v>
      </c>
      <c r="AG13" s="803">
        <v>97</v>
      </c>
      <c r="AH13" s="805">
        <v>775</v>
      </c>
      <c r="AI13" s="816">
        <v>85</v>
      </c>
      <c r="AJ13" s="812">
        <v>974</v>
      </c>
      <c r="AK13" s="803">
        <v>132</v>
      </c>
      <c r="AL13" s="802">
        <v>1172</v>
      </c>
      <c r="AM13" s="803">
        <v>189</v>
      </c>
      <c r="AN13" s="802">
        <v>1134</v>
      </c>
      <c r="AO13" s="803">
        <v>287</v>
      </c>
      <c r="AP13" s="802">
        <v>1077</v>
      </c>
      <c r="AQ13" s="803">
        <v>206</v>
      </c>
      <c r="AR13" s="802">
        <v>994</v>
      </c>
      <c r="AS13" s="804">
        <v>222</v>
      </c>
    </row>
    <row r="14" spans="1:45" ht="13.5" hidden="1" thickBot="1">
      <c r="A14" s="700" t="s">
        <v>110</v>
      </c>
      <c r="B14" s="145">
        <v>5470</v>
      </c>
      <c r="C14" s="151">
        <v>2365</v>
      </c>
      <c r="D14" s="152">
        <v>6532</v>
      </c>
      <c r="E14" s="151">
        <v>2664</v>
      </c>
      <c r="F14" s="152">
        <v>6140</v>
      </c>
      <c r="G14" s="151">
        <v>2408</v>
      </c>
      <c r="H14" s="152">
        <v>6380</v>
      </c>
      <c r="I14" s="151">
        <v>2340</v>
      </c>
      <c r="J14" s="152">
        <v>6647</v>
      </c>
      <c r="K14" s="152">
        <v>2500</v>
      </c>
      <c r="L14" s="152">
        <v>6610</v>
      </c>
      <c r="M14" s="148">
        <v>2620</v>
      </c>
      <c r="N14" s="152">
        <v>6936</v>
      </c>
      <c r="O14" s="148">
        <v>2603</v>
      </c>
      <c r="P14" s="152">
        <v>6596</v>
      </c>
      <c r="Q14" s="148">
        <v>2446</v>
      </c>
      <c r="R14" s="806">
        <v>6886</v>
      </c>
      <c r="S14" s="803">
        <v>2497</v>
      </c>
      <c r="T14" s="806">
        <v>6239</v>
      </c>
      <c r="U14" s="803">
        <v>2125</v>
      </c>
      <c r="V14" s="806">
        <v>6709</v>
      </c>
      <c r="W14" s="803">
        <v>2170</v>
      </c>
      <c r="X14" s="806">
        <v>7905</v>
      </c>
      <c r="Y14" s="803">
        <v>2643</v>
      </c>
      <c r="Z14" s="806">
        <v>7992</v>
      </c>
      <c r="AA14" s="803">
        <v>2346</v>
      </c>
      <c r="AB14" s="806">
        <v>6575</v>
      </c>
      <c r="AC14" s="803">
        <v>2232</v>
      </c>
      <c r="AD14" s="806">
        <v>5328</v>
      </c>
      <c r="AE14" s="803">
        <v>1581</v>
      </c>
      <c r="AF14" s="806">
        <v>5947</v>
      </c>
      <c r="AG14" s="803">
        <v>1723</v>
      </c>
      <c r="AH14" s="806">
        <v>5585</v>
      </c>
      <c r="AI14" s="816">
        <v>1697</v>
      </c>
      <c r="AJ14" s="813">
        <v>5380</v>
      </c>
      <c r="AK14" s="803">
        <v>1388</v>
      </c>
      <c r="AL14" s="806">
        <v>4511</v>
      </c>
      <c r="AM14" s="803">
        <v>1330</v>
      </c>
      <c r="AN14" s="806">
        <v>4641</v>
      </c>
      <c r="AO14" s="803">
        <v>1213</v>
      </c>
      <c r="AP14" s="806">
        <v>3902</v>
      </c>
      <c r="AQ14" s="803">
        <v>1233</v>
      </c>
      <c r="AR14" s="806">
        <v>4054</v>
      </c>
      <c r="AS14" s="804">
        <v>1163</v>
      </c>
    </row>
    <row r="15" spans="1:45" ht="13.5" hidden="1" thickBot="1">
      <c r="A15" s="705" t="s">
        <v>84</v>
      </c>
      <c r="B15" s="153">
        <f aca="true" t="shared" si="0" ref="B15:O15">SUM(B5:B14)</f>
        <v>10994</v>
      </c>
      <c r="C15" s="154">
        <f t="shared" si="0"/>
        <v>4537</v>
      </c>
      <c r="D15" s="154">
        <f t="shared" si="0"/>
        <v>13271</v>
      </c>
      <c r="E15" s="154">
        <f t="shared" si="0"/>
        <v>5025</v>
      </c>
      <c r="F15" s="154">
        <f t="shared" si="0"/>
        <v>12867</v>
      </c>
      <c r="G15" s="154">
        <f t="shared" si="0"/>
        <v>4719</v>
      </c>
      <c r="H15" s="154">
        <f t="shared" si="0"/>
        <v>14421</v>
      </c>
      <c r="I15" s="154">
        <f t="shared" si="0"/>
        <v>4832</v>
      </c>
      <c r="J15" s="154">
        <f t="shared" si="0"/>
        <v>15085</v>
      </c>
      <c r="K15" s="154">
        <f t="shared" si="0"/>
        <v>5169</v>
      </c>
      <c r="L15" s="154">
        <f t="shared" si="0"/>
        <v>13807</v>
      </c>
      <c r="M15" s="155">
        <f t="shared" si="0"/>
        <v>5191</v>
      </c>
      <c r="N15" s="154">
        <f t="shared" si="0"/>
        <v>14231</v>
      </c>
      <c r="O15" s="155">
        <f t="shared" si="0"/>
        <v>4893</v>
      </c>
      <c r="P15" s="154">
        <f aca="true" t="shared" si="1" ref="P15:U15">SUM(P5:P14)</f>
        <v>13400</v>
      </c>
      <c r="Q15" s="155">
        <f t="shared" si="1"/>
        <v>4461</v>
      </c>
      <c r="R15" s="807">
        <f t="shared" si="1"/>
        <v>13069</v>
      </c>
      <c r="S15" s="808">
        <f t="shared" si="1"/>
        <v>4520</v>
      </c>
      <c r="T15" s="807">
        <f t="shared" si="1"/>
        <v>12378</v>
      </c>
      <c r="U15" s="808">
        <f t="shared" si="1"/>
        <v>3908</v>
      </c>
      <c r="V15" s="807">
        <f aca="true" t="shared" si="2" ref="V15:AC15">SUM(V5:V14)</f>
        <v>13296</v>
      </c>
      <c r="W15" s="808">
        <f t="shared" si="2"/>
        <v>4328</v>
      </c>
      <c r="X15" s="807">
        <f t="shared" si="2"/>
        <v>15208</v>
      </c>
      <c r="Y15" s="808">
        <f t="shared" si="2"/>
        <v>4609</v>
      </c>
      <c r="Z15" s="807">
        <f>SUM(Z5:Z14)</f>
        <v>16090</v>
      </c>
      <c r="AA15" s="808">
        <f>SUM(AA5:AA14)</f>
        <v>4398</v>
      </c>
      <c r="AB15" s="807">
        <f t="shared" si="2"/>
        <v>13266</v>
      </c>
      <c r="AC15" s="808">
        <f t="shared" si="2"/>
        <v>4028</v>
      </c>
      <c r="AD15" s="807">
        <f>SUM(AD5:AD14)</f>
        <v>11333</v>
      </c>
      <c r="AE15" s="808">
        <f>SUM(AE5:AE14)</f>
        <v>3212</v>
      </c>
      <c r="AF15" s="807">
        <f>SUM(AF5:AF14)</f>
        <v>13155</v>
      </c>
      <c r="AG15" s="808">
        <f>SUM(AG5:AG14)</f>
        <v>3746</v>
      </c>
      <c r="AH15" s="807">
        <v>12739</v>
      </c>
      <c r="AI15" s="807">
        <v>3968</v>
      </c>
      <c r="AJ15" s="814">
        <f aca="true" t="shared" si="3" ref="AJ15:AQ15">SUM(AJ5:AJ14)</f>
        <v>12413</v>
      </c>
      <c r="AK15" s="808">
        <f t="shared" si="3"/>
        <v>3513</v>
      </c>
      <c r="AL15" s="807">
        <f t="shared" si="3"/>
        <v>11481</v>
      </c>
      <c r="AM15" s="808">
        <f t="shared" si="3"/>
        <v>3643</v>
      </c>
      <c r="AN15" s="807">
        <f t="shared" si="3"/>
        <v>11115</v>
      </c>
      <c r="AO15" s="808">
        <f t="shared" si="3"/>
        <v>3395</v>
      </c>
      <c r="AP15" s="807">
        <f t="shared" si="3"/>
        <v>9833</v>
      </c>
      <c r="AQ15" s="808">
        <f t="shared" si="3"/>
        <v>3390</v>
      </c>
      <c r="AR15" s="807">
        <v>9695</v>
      </c>
      <c r="AS15" s="809">
        <v>3202</v>
      </c>
    </row>
    <row r="16" ht="12.75" hidden="1"/>
    <row r="17" ht="12.75" hidden="1"/>
    <row r="18" ht="12.75" hidden="1"/>
    <row r="20" spans="1:45" ht="12.75">
      <c r="A20" s="1197" t="s">
        <v>219</v>
      </c>
      <c r="B20" s="1197"/>
      <c r="C20" s="1197"/>
      <c r="D20" s="1197"/>
      <c r="E20" s="1197"/>
      <c r="F20" s="1197"/>
      <c r="G20" s="1197"/>
      <c r="H20" s="1197"/>
      <c r="I20" s="1197"/>
      <c r="J20" s="1197"/>
      <c r="K20" s="1197"/>
      <c r="L20" s="1197"/>
      <c r="M20" s="1197"/>
      <c r="N20" s="1197"/>
      <c r="O20" s="1197"/>
      <c r="P20" s="1197"/>
      <c r="Q20" s="1197"/>
      <c r="R20" s="1197"/>
      <c r="S20" s="1197"/>
      <c r="T20" s="1197"/>
      <c r="U20" s="1197"/>
      <c r="V20" s="1197"/>
      <c r="W20" s="1197"/>
      <c r="X20" s="1197"/>
      <c r="Y20" s="1197"/>
      <c r="Z20" s="1197"/>
      <c r="AA20" s="1197"/>
      <c r="AB20" s="1197"/>
      <c r="AC20" s="1197"/>
      <c r="AD20" s="1197"/>
      <c r="AE20" s="1197"/>
      <c r="AF20" s="1197"/>
      <c r="AG20" s="1197"/>
      <c r="AH20" s="1153"/>
      <c r="AI20" s="1153"/>
      <c r="AJ20" s="1153"/>
      <c r="AK20" s="1153"/>
      <c r="AL20" s="1153"/>
      <c r="AM20" s="1153"/>
      <c r="AN20" s="1153"/>
      <c r="AO20" s="1153"/>
      <c r="AP20" s="1153"/>
      <c r="AQ20" s="1153"/>
      <c r="AR20" s="1153"/>
      <c r="AS20" s="1153"/>
    </row>
    <row r="21" spans="1:45" ht="13.5" thickBot="1">
      <c r="A21" s="1198"/>
      <c r="B21" s="1198"/>
      <c r="C21" s="1198"/>
      <c r="D21" s="1198"/>
      <c r="E21" s="1198"/>
      <c r="F21" s="1198"/>
      <c r="G21" s="1198"/>
      <c r="H21" s="1198"/>
      <c r="I21" s="1198"/>
      <c r="J21" s="1198"/>
      <c r="K21" s="1198"/>
      <c r="L21" s="1198"/>
      <c r="M21" s="1198"/>
      <c r="N21" s="1198"/>
      <c r="O21" s="1198"/>
      <c r="P21" s="1198"/>
      <c r="Q21" s="1198"/>
      <c r="R21" s="1198"/>
      <c r="S21" s="1198"/>
      <c r="T21" s="1198"/>
      <c r="U21" s="1198"/>
      <c r="V21" s="1198"/>
      <c r="W21" s="1198"/>
      <c r="X21" s="1198"/>
      <c r="Y21" s="1198"/>
      <c r="Z21" s="1198"/>
      <c r="AA21" s="1198"/>
      <c r="AB21" s="1198"/>
      <c r="AC21" s="1198"/>
      <c r="AD21" s="1198"/>
      <c r="AE21" s="1198"/>
      <c r="AF21" s="1198"/>
      <c r="AG21" s="1198"/>
      <c r="AH21" s="1154"/>
      <c r="AI21" s="1154"/>
      <c r="AJ21" s="1154"/>
      <c r="AK21" s="1154"/>
      <c r="AL21" s="1154"/>
      <c r="AM21" s="1154"/>
      <c r="AN21" s="1154"/>
      <c r="AO21" s="1154"/>
      <c r="AP21" s="1154"/>
      <c r="AQ21" s="1154"/>
      <c r="AR21" s="1154"/>
      <c r="AS21" s="1154"/>
    </row>
    <row r="22" spans="1:45" ht="12.75">
      <c r="A22" s="1313" t="s">
        <v>220</v>
      </c>
      <c r="B22" s="1306" t="s">
        <v>657</v>
      </c>
      <c r="C22" s="1307"/>
      <c r="D22" s="1310" t="s">
        <v>658</v>
      </c>
      <c r="E22" s="1310"/>
      <c r="F22" s="1310" t="s">
        <v>659</v>
      </c>
      <c r="G22" s="1310"/>
      <c r="H22" s="1310" t="s">
        <v>660</v>
      </c>
      <c r="I22" s="1310"/>
      <c r="J22" s="1310" t="s">
        <v>661</v>
      </c>
      <c r="K22" s="1310"/>
      <c r="L22" s="1307" t="s">
        <v>662</v>
      </c>
      <c r="M22" s="1307"/>
      <c r="N22" s="1311" t="s">
        <v>112</v>
      </c>
      <c r="O22" s="1307"/>
      <c r="P22" s="1311" t="s">
        <v>120</v>
      </c>
      <c r="Q22" s="1307"/>
      <c r="R22" s="1311" t="s">
        <v>207</v>
      </c>
      <c r="S22" s="1307"/>
      <c r="T22" s="1311" t="s">
        <v>687</v>
      </c>
      <c r="U22" s="1307"/>
      <c r="V22" s="1311" t="s">
        <v>100</v>
      </c>
      <c r="W22" s="1307"/>
      <c r="X22" s="1311" t="s">
        <v>16</v>
      </c>
      <c r="Y22" s="1307"/>
      <c r="Z22" s="1308" t="s">
        <v>28</v>
      </c>
      <c r="AA22" s="1309"/>
      <c r="AB22" s="1308" t="s">
        <v>843</v>
      </c>
      <c r="AC22" s="1309"/>
      <c r="AD22" s="1308" t="s">
        <v>1125</v>
      </c>
      <c r="AE22" s="1309"/>
      <c r="AF22" s="1308" t="s">
        <v>1132</v>
      </c>
      <c r="AG22" s="1309"/>
      <c r="AH22" s="1308" t="s">
        <v>1147</v>
      </c>
      <c r="AI22" s="1312"/>
      <c r="AJ22" s="1309" t="s">
        <v>1151</v>
      </c>
      <c r="AK22" s="1309"/>
      <c r="AL22" s="1308" t="s">
        <v>1157</v>
      </c>
      <c r="AM22" s="1309"/>
      <c r="AN22" s="1308" t="s">
        <v>1168</v>
      </c>
      <c r="AO22" s="1309"/>
      <c r="AP22" s="1308" t="s">
        <v>1182</v>
      </c>
      <c r="AQ22" s="1309"/>
      <c r="AR22" s="1308" t="s">
        <v>1188</v>
      </c>
      <c r="AS22" s="1315"/>
    </row>
    <row r="23" spans="1:45" ht="13.5" thickBot="1">
      <c r="A23" s="1314"/>
      <c r="B23" s="258" t="s">
        <v>221</v>
      </c>
      <c r="C23" s="135" t="s">
        <v>222</v>
      </c>
      <c r="D23" s="137" t="s">
        <v>221</v>
      </c>
      <c r="E23" s="137" t="s">
        <v>222</v>
      </c>
      <c r="F23" s="137" t="s">
        <v>221</v>
      </c>
      <c r="G23" s="137" t="s">
        <v>222</v>
      </c>
      <c r="H23" s="137" t="s">
        <v>221</v>
      </c>
      <c r="I23" s="137" t="s">
        <v>222</v>
      </c>
      <c r="J23" s="137" t="s">
        <v>221</v>
      </c>
      <c r="K23" s="137" t="s">
        <v>222</v>
      </c>
      <c r="L23" s="137" t="s">
        <v>221</v>
      </c>
      <c r="M23" s="137" t="s">
        <v>222</v>
      </c>
      <c r="N23" s="137" t="s">
        <v>221</v>
      </c>
      <c r="O23" s="137" t="s">
        <v>222</v>
      </c>
      <c r="P23" s="137" t="s">
        <v>221</v>
      </c>
      <c r="Q23" s="135" t="s">
        <v>222</v>
      </c>
      <c r="R23" s="137" t="s">
        <v>221</v>
      </c>
      <c r="S23" s="135" t="s">
        <v>222</v>
      </c>
      <c r="T23" s="137" t="s">
        <v>221</v>
      </c>
      <c r="U23" s="135" t="s">
        <v>222</v>
      </c>
      <c r="V23" s="137" t="s">
        <v>221</v>
      </c>
      <c r="W23" s="135" t="s">
        <v>222</v>
      </c>
      <c r="X23" s="137" t="s">
        <v>221</v>
      </c>
      <c r="Y23" s="135" t="s">
        <v>222</v>
      </c>
      <c r="Z23" s="1143" t="s">
        <v>221</v>
      </c>
      <c r="AA23" s="1142" t="s">
        <v>222</v>
      </c>
      <c r="AB23" s="1143" t="s">
        <v>221</v>
      </c>
      <c r="AC23" s="1142" t="s">
        <v>222</v>
      </c>
      <c r="AD23" s="1143" t="s">
        <v>221</v>
      </c>
      <c r="AE23" s="1142" t="s">
        <v>222</v>
      </c>
      <c r="AF23" s="1143" t="s">
        <v>221</v>
      </c>
      <c r="AG23" s="1142" t="s">
        <v>222</v>
      </c>
      <c r="AH23" s="1143" t="s">
        <v>221</v>
      </c>
      <c r="AI23" s="1143" t="s">
        <v>222</v>
      </c>
      <c r="AJ23" s="1147" t="s">
        <v>221</v>
      </c>
      <c r="AK23" s="1142" t="s">
        <v>222</v>
      </c>
      <c r="AL23" s="1143" t="s">
        <v>221</v>
      </c>
      <c r="AM23" s="1142" t="s">
        <v>222</v>
      </c>
      <c r="AN23" s="1143" t="s">
        <v>221</v>
      </c>
      <c r="AO23" s="1142" t="s">
        <v>222</v>
      </c>
      <c r="AP23" s="1143" t="s">
        <v>221</v>
      </c>
      <c r="AQ23" s="1142" t="s">
        <v>222</v>
      </c>
      <c r="AR23" s="1143" t="s">
        <v>221</v>
      </c>
      <c r="AS23" s="1146" t="s">
        <v>222</v>
      </c>
    </row>
    <row r="24" spans="1:45" ht="12.75">
      <c r="A24" s="689" t="s">
        <v>223</v>
      </c>
      <c r="B24" s="141">
        <v>844</v>
      </c>
      <c r="C24" s="142">
        <v>361</v>
      </c>
      <c r="D24" s="143">
        <f aca="true" t="shared" si="4" ref="D24:U24">D5</f>
        <v>836</v>
      </c>
      <c r="E24" s="142">
        <f t="shared" si="4"/>
        <v>355</v>
      </c>
      <c r="F24" s="143">
        <f t="shared" si="4"/>
        <v>870</v>
      </c>
      <c r="G24" s="142">
        <f t="shared" si="4"/>
        <v>323</v>
      </c>
      <c r="H24" s="143">
        <f t="shared" si="4"/>
        <v>1033</v>
      </c>
      <c r="I24" s="142">
        <f t="shared" si="4"/>
        <v>358</v>
      </c>
      <c r="J24" s="143">
        <f t="shared" si="4"/>
        <v>1114</v>
      </c>
      <c r="K24" s="143">
        <f t="shared" si="4"/>
        <v>412</v>
      </c>
      <c r="L24" s="143">
        <f t="shared" si="4"/>
        <v>1061</v>
      </c>
      <c r="M24" s="144">
        <f t="shared" si="4"/>
        <v>412</v>
      </c>
      <c r="N24" s="143">
        <f t="shared" si="4"/>
        <v>1093</v>
      </c>
      <c r="O24" s="144">
        <f t="shared" si="4"/>
        <v>363</v>
      </c>
      <c r="P24" s="143">
        <f t="shared" si="4"/>
        <v>1053</v>
      </c>
      <c r="Q24" s="144">
        <f t="shared" si="4"/>
        <v>341</v>
      </c>
      <c r="R24" s="799">
        <f t="shared" si="4"/>
        <v>1005</v>
      </c>
      <c r="S24" s="800">
        <f t="shared" si="4"/>
        <v>363</v>
      </c>
      <c r="T24" s="799">
        <f t="shared" si="4"/>
        <v>988</v>
      </c>
      <c r="U24" s="800">
        <f t="shared" si="4"/>
        <v>287</v>
      </c>
      <c r="V24" s="799">
        <f aca="true" t="shared" si="5" ref="V24:W33">V5</f>
        <v>1134</v>
      </c>
      <c r="W24" s="800">
        <f t="shared" si="5"/>
        <v>399</v>
      </c>
      <c r="X24" s="799">
        <f aca="true" t="shared" si="6" ref="X24:X33">X5</f>
        <v>1186</v>
      </c>
      <c r="Y24" s="800">
        <f aca="true" t="shared" si="7" ref="Y24:AC25">Y5</f>
        <v>377</v>
      </c>
      <c r="Z24" s="799">
        <f aca="true" t="shared" si="8" ref="Z24:AA33">Z5</f>
        <v>1457</v>
      </c>
      <c r="AA24" s="800">
        <f t="shared" si="8"/>
        <v>473</v>
      </c>
      <c r="AB24" s="799">
        <f t="shared" si="7"/>
        <v>1371</v>
      </c>
      <c r="AC24" s="800">
        <f t="shared" si="7"/>
        <v>417</v>
      </c>
      <c r="AD24" s="799">
        <v>1104</v>
      </c>
      <c r="AE24" s="800">
        <v>309</v>
      </c>
      <c r="AF24" s="799">
        <v>1078</v>
      </c>
      <c r="AG24" s="800">
        <v>301</v>
      </c>
      <c r="AH24" s="799">
        <v>1021</v>
      </c>
      <c r="AI24" s="815">
        <v>300</v>
      </c>
      <c r="AJ24" s="810">
        <v>1067</v>
      </c>
      <c r="AK24" s="800">
        <v>240</v>
      </c>
      <c r="AL24" s="799">
        <v>942</v>
      </c>
      <c r="AM24" s="800">
        <v>246</v>
      </c>
      <c r="AN24" s="799">
        <f aca="true" t="shared" si="9" ref="AN24:AO33">AN5</f>
        <v>866</v>
      </c>
      <c r="AO24" s="800">
        <f t="shared" si="9"/>
        <v>243</v>
      </c>
      <c r="AP24" s="799">
        <v>627</v>
      </c>
      <c r="AQ24" s="800">
        <v>197</v>
      </c>
      <c r="AR24" s="799">
        <v>501</v>
      </c>
      <c r="AS24" s="801">
        <v>147</v>
      </c>
    </row>
    <row r="25" spans="1:45" ht="12.75">
      <c r="A25" s="695" t="s">
        <v>224</v>
      </c>
      <c r="B25" s="145">
        <v>1132</v>
      </c>
      <c r="C25" s="146">
        <v>418</v>
      </c>
      <c r="D25" s="147">
        <f aca="true" t="shared" si="10" ref="D25:U25">D6</f>
        <v>1140</v>
      </c>
      <c r="E25" s="146">
        <f t="shared" si="10"/>
        <v>396</v>
      </c>
      <c r="F25" s="147">
        <f t="shared" si="10"/>
        <v>1204</v>
      </c>
      <c r="G25" s="146">
        <f t="shared" si="10"/>
        <v>386</v>
      </c>
      <c r="H25" s="147">
        <f t="shared" si="10"/>
        <v>1555</v>
      </c>
      <c r="I25" s="146">
        <f t="shared" si="10"/>
        <v>449</v>
      </c>
      <c r="J25" s="147">
        <f t="shared" si="10"/>
        <v>1617</v>
      </c>
      <c r="K25" s="147">
        <f t="shared" si="10"/>
        <v>423</v>
      </c>
      <c r="L25" s="147">
        <f t="shared" si="10"/>
        <v>1403</v>
      </c>
      <c r="M25" s="148">
        <f t="shared" si="10"/>
        <v>377</v>
      </c>
      <c r="N25" s="147">
        <f t="shared" si="10"/>
        <v>1288</v>
      </c>
      <c r="O25" s="148">
        <f t="shared" si="10"/>
        <v>392</v>
      </c>
      <c r="P25" s="147">
        <f t="shared" si="10"/>
        <v>1065</v>
      </c>
      <c r="Q25" s="148">
        <f t="shared" si="10"/>
        <v>242</v>
      </c>
      <c r="R25" s="802">
        <f t="shared" si="10"/>
        <v>1085</v>
      </c>
      <c r="S25" s="803">
        <f t="shared" si="10"/>
        <v>271</v>
      </c>
      <c r="T25" s="802">
        <f t="shared" si="10"/>
        <v>1043</v>
      </c>
      <c r="U25" s="803">
        <f t="shared" si="10"/>
        <v>223</v>
      </c>
      <c r="V25" s="802">
        <f t="shared" si="5"/>
        <v>1065</v>
      </c>
      <c r="W25" s="803">
        <f t="shared" si="5"/>
        <v>285</v>
      </c>
      <c r="X25" s="802">
        <f t="shared" si="6"/>
        <v>1190</v>
      </c>
      <c r="Y25" s="803">
        <f t="shared" si="7"/>
        <v>233</v>
      </c>
      <c r="Z25" s="802">
        <f t="shared" si="8"/>
        <v>1152</v>
      </c>
      <c r="AA25" s="803">
        <f t="shared" si="8"/>
        <v>221</v>
      </c>
      <c r="AB25" s="802">
        <f t="shared" si="7"/>
        <v>1052</v>
      </c>
      <c r="AC25" s="803">
        <f t="shared" si="7"/>
        <v>214</v>
      </c>
      <c r="AD25" s="802">
        <v>1023</v>
      </c>
      <c r="AE25" s="803">
        <v>166</v>
      </c>
      <c r="AF25" s="802">
        <v>1100</v>
      </c>
      <c r="AG25" s="803">
        <v>163</v>
      </c>
      <c r="AH25" s="802">
        <v>1152</v>
      </c>
      <c r="AI25" s="816">
        <v>271</v>
      </c>
      <c r="AJ25" s="811">
        <v>1032</v>
      </c>
      <c r="AK25" s="803">
        <v>193</v>
      </c>
      <c r="AL25" s="802">
        <v>846</v>
      </c>
      <c r="AM25" s="803">
        <v>140</v>
      </c>
      <c r="AN25" s="802">
        <f t="shared" si="9"/>
        <v>791</v>
      </c>
      <c r="AO25" s="803">
        <f t="shared" si="9"/>
        <v>130</v>
      </c>
      <c r="AP25" s="802">
        <v>806</v>
      </c>
      <c r="AQ25" s="803">
        <v>197</v>
      </c>
      <c r="AR25" s="802">
        <v>986</v>
      </c>
      <c r="AS25" s="804">
        <v>220</v>
      </c>
    </row>
    <row r="26" spans="1:45" ht="12.75">
      <c r="A26" s="700" t="s">
        <v>225</v>
      </c>
      <c r="B26" s="149">
        <v>589</v>
      </c>
      <c r="C26" s="146">
        <v>261</v>
      </c>
      <c r="D26" s="147">
        <f aca="true" t="shared" si="11" ref="D26:U26">D7</f>
        <v>737</v>
      </c>
      <c r="E26" s="146">
        <f t="shared" si="11"/>
        <v>361</v>
      </c>
      <c r="F26" s="147">
        <f t="shared" si="11"/>
        <v>798</v>
      </c>
      <c r="G26" s="146">
        <f t="shared" si="11"/>
        <v>352</v>
      </c>
      <c r="H26" s="147">
        <f t="shared" si="11"/>
        <v>1090</v>
      </c>
      <c r="I26" s="146">
        <f t="shared" si="11"/>
        <v>435</v>
      </c>
      <c r="J26" s="147">
        <f t="shared" si="11"/>
        <v>914</v>
      </c>
      <c r="K26" s="147">
        <f t="shared" si="11"/>
        <v>359</v>
      </c>
      <c r="L26" s="147">
        <f t="shared" si="11"/>
        <v>1017</v>
      </c>
      <c r="M26" s="148">
        <f t="shared" si="11"/>
        <v>425</v>
      </c>
      <c r="N26" s="147">
        <f t="shared" si="11"/>
        <v>1163</v>
      </c>
      <c r="O26" s="148">
        <f t="shared" si="11"/>
        <v>511</v>
      </c>
      <c r="P26" s="147">
        <f t="shared" si="11"/>
        <v>985</v>
      </c>
      <c r="Q26" s="148">
        <f t="shared" si="11"/>
        <v>394</v>
      </c>
      <c r="R26" s="802">
        <f t="shared" si="11"/>
        <v>838</v>
      </c>
      <c r="S26" s="803">
        <f t="shared" si="11"/>
        <v>415</v>
      </c>
      <c r="T26" s="802">
        <f t="shared" si="11"/>
        <v>742</v>
      </c>
      <c r="U26" s="803">
        <f t="shared" si="11"/>
        <v>384</v>
      </c>
      <c r="V26" s="802">
        <f t="shared" si="5"/>
        <v>801</v>
      </c>
      <c r="W26" s="803">
        <f t="shared" si="5"/>
        <v>448</v>
      </c>
      <c r="X26" s="802">
        <f t="shared" si="6"/>
        <v>718</v>
      </c>
      <c r="Y26" s="803">
        <f aca="true" t="shared" si="12" ref="Y26:AC33">Y7</f>
        <v>344</v>
      </c>
      <c r="Z26" s="802">
        <f t="shared" si="8"/>
        <v>800</v>
      </c>
      <c r="AA26" s="803">
        <f t="shared" si="8"/>
        <v>388</v>
      </c>
      <c r="AB26" s="802">
        <f t="shared" si="12"/>
        <v>670</v>
      </c>
      <c r="AC26" s="803">
        <f t="shared" si="12"/>
        <v>310</v>
      </c>
      <c r="AD26" s="805">
        <v>767</v>
      </c>
      <c r="AE26" s="803">
        <v>353</v>
      </c>
      <c r="AF26" s="802">
        <v>1287</v>
      </c>
      <c r="AG26" s="803">
        <v>700</v>
      </c>
      <c r="AH26" s="802">
        <v>1439</v>
      </c>
      <c r="AI26" s="816">
        <v>948</v>
      </c>
      <c r="AJ26" s="811">
        <v>1489</v>
      </c>
      <c r="AK26" s="803">
        <v>962</v>
      </c>
      <c r="AL26" s="802">
        <v>1660</v>
      </c>
      <c r="AM26" s="803">
        <v>1125</v>
      </c>
      <c r="AN26" s="802">
        <f t="shared" si="9"/>
        <v>1510</v>
      </c>
      <c r="AO26" s="803">
        <f t="shared" si="9"/>
        <v>974</v>
      </c>
      <c r="AP26" s="802">
        <v>1530</v>
      </c>
      <c r="AQ26" s="803">
        <v>973</v>
      </c>
      <c r="AR26" s="802">
        <v>1581</v>
      </c>
      <c r="AS26" s="804">
        <v>1007</v>
      </c>
    </row>
    <row r="27" spans="1:45" ht="12.75">
      <c r="A27" s="700" t="s">
        <v>226</v>
      </c>
      <c r="B27" s="149">
        <v>667</v>
      </c>
      <c r="C27" s="146">
        <v>314</v>
      </c>
      <c r="D27" s="147">
        <f aca="true" t="shared" si="13" ref="D27:U27">D8</f>
        <v>645</v>
      </c>
      <c r="E27" s="146">
        <f t="shared" si="13"/>
        <v>306</v>
      </c>
      <c r="F27" s="147">
        <f t="shared" si="13"/>
        <v>561</v>
      </c>
      <c r="G27" s="146">
        <f t="shared" si="13"/>
        <v>211</v>
      </c>
      <c r="H27" s="147">
        <f t="shared" si="13"/>
        <v>599</v>
      </c>
      <c r="I27" s="146">
        <f t="shared" si="13"/>
        <v>322</v>
      </c>
      <c r="J27" s="147">
        <f t="shared" si="13"/>
        <v>605</v>
      </c>
      <c r="K27" s="147">
        <f t="shared" si="13"/>
        <v>260</v>
      </c>
      <c r="L27" s="147">
        <f t="shared" si="13"/>
        <v>435</v>
      </c>
      <c r="M27" s="148">
        <f t="shared" si="13"/>
        <v>170</v>
      </c>
      <c r="N27" s="147">
        <f t="shared" si="13"/>
        <v>323</v>
      </c>
      <c r="O27" s="148">
        <f t="shared" si="13"/>
        <v>89</v>
      </c>
      <c r="P27" s="147">
        <f t="shared" si="13"/>
        <v>267</v>
      </c>
      <c r="Q27" s="148">
        <f t="shared" si="13"/>
        <v>83</v>
      </c>
      <c r="R27" s="802">
        <f t="shared" si="13"/>
        <v>232</v>
      </c>
      <c r="S27" s="803">
        <f t="shared" si="13"/>
        <v>83</v>
      </c>
      <c r="T27" s="802">
        <f t="shared" si="13"/>
        <v>170</v>
      </c>
      <c r="U27" s="803">
        <f t="shared" si="13"/>
        <v>51</v>
      </c>
      <c r="V27" s="802">
        <f t="shared" si="5"/>
        <v>135</v>
      </c>
      <c r="W27" s="803">
        <f t="shared" si="5"/>
        <v>57</v>
      </c>
      <c r="X27" s="802">
        <f t="shared" si="6"/>
        <v>112</v>
      </c>
      <c r="Y27" s="803">
        <f t="shared" si="12"/>
        <v>45</v>
      </c>
      <c r="Z27" s="802">
        <f t="shared" si="8"/>
        <v>93</v>
      </c>
      <c r="AA27" s="803">
        <f t="shared" si="8"/>
        <v>32</v>
      </c>
      <c r="AB27" s="802">
        <f t="shared" si="12"/>
        <v>103</v>
      </c>
      <c r="AC27" s="803">
        <f t="shared" si="12"/>
        <v>32</v>
      </c>
      <c r="AD27" s="805">
        <v>144</v>
      </c>
      <c r="AE27" s="803">
        <v>31</v>
      </c>
      <c r="AF27" s="805">
        <v>80</v>
      </c>
      <c r="AG27" s="803">
        <v>32</v>
      </c>
      <c r="AH27" s="805">
        <v>128</v>
      </c>
      <c r="AI27" s="816">
        <v>49</v>
      </c>
      <c r="AJ27" s="812">
        <v>109</v>
      </c>
      <c r="AK27" s="803">
        <v>27</v>
      </c>
      <c r="AL27" s="805">
        <v>98</v>
      </c>
      <c r="AM27" s="803">
        <v>54</v>
      </c>
      <c r="AN27" s="802">
        <f t="shared" si="9"/>
        <v>70</v>
      </c>
      <c r="AO27" s="803">
        <f t="shared" si="9"/>
        <v>37</v>
      </c>
      <c r="AP27" s="805">
        <v>41</v>
      </c>
      <c r="AQ27" s="803">
        <v>33</v>
      </c>
      <c r="AR27" s="805">
        <v>30</v>
      </c>
      <c r="AS27" s="804">
        <v>14</v>
      </c>
    </row>
    <row r="28" spans="1:45" ht="12.75">
      <c r="A28" s="700" t="s">
        <v>227</v>
      </c>
      <c r="B28" s="149">
        <v>352</v>
      </c>
      <c r="C28" s="146">
        <v>129</v>
      </c>
      <c r="D28" s="147">
        <f aca="true" t="shared" si="14" ref="D28:U28">D9</f>
        <v>542</v>
      </c>
      <c r="E28" s="146">
        <f t="shared" si="14"/>
        <v>204</v>
      </c>
      <c r="F28" s="147">
        <f t="shared" si="14"/>
        <v>513</v>
      </c>
      <c r="G28" s="146">
        <f t="shared" si="14"/>
        <v>151</v>
      </c>
      <c r="H28" s="147">
        <f t="shared" si="14"/>
        <v>832</v>
      </c>
      <c r="I28" s="146">
        <f t="shared" si="14"/>
        <v>157</v>
      </c>
      <c r="J28" s="147">
        <f t="shared" si="14"/>
        <v>846</v>
      </c>
      <c r="K28" s="147">
        <f t="shared" si="14"/>
        <v>248</v>
      </c>
      <c r="L28" s="147">
        <f t="shared" si="14"/>
        <v>712</v>
      </c>
      <c r="M28" s="148">
        <f t="shared" si="14"/>
        <v>216</v>
      </c>
      <c r="N28" s="147">
        <f t="shared" si="14"/>
        <v>652</v>
      </c>
      <c r="O28" s="148">
        <f t="shared" si="14"/>
        <v>183</v>
      </c>
      <c r="P28" s="147">
        <f t="shared" si="14"/>
        <v>868</v>
      </c>
      <c r="Q28" s="148">
        <f t="shared" si="14"/>
        <v>195</v>
      </c>
      <c r="R28" s="802">
        <f t="shared" si="14"/>
        <v>593</v>
      </c>
      <c r="S28" s="803">
        <f t="shared" si="14"/>
        <v>174</v>
      </c>
      <c r="T28" s="802">
        <f t="shared" si="14"/>
        <v>552</v>
      </c>
      <c r="U28" s="803">
        <f t="shared" si="14"/>
        <v>137</v>
      </c>
      <c r="V28" s="802">
        <f t="shared" si="5"/>
        <v>565</v>
      </c>
      <c r="W28" s="803">
        <f t="shared" si="5"/>
        <v>148</v>
      </c>
      <c r="X28" s="802">
        <f t="shared" si="6"/>
        <v>648</v>
      </c>
      <c r="Y28" s="803">
        <f t="shared" si="12"/>
        <v>133</v>
      </c>
      <c r="Z28" s="802">
        <f t="shared" si="8"/>
        <v>950</v>
      </c>
      <c r="AA28" s="803">
        <f t="shared" si="8"/>
        <v>162</v>
      </c>
      <c r="AB28" s="802">
        <f t="shared" si="12"/>
        <v>728</v>
      </c>
      <c r="AC28" s="803">
        <f t="shared" si="12"/>
        <v>156</v>
      </c>
      <c r="AD28" s="805">
        <v>631</v>
      </c>
      <c r="AE28" s="803">
        <v>131</v>
      </c>
      <c r="AF28" s="805">
        <v>660</v>
      </c>
      <c r="AG28" s="803">
        <v>151</v>
      </c>
      <c r="AH28" s="805">
        <v>617</v>
      </c>
      <c r="AI28" s="816">
        <v>133</v>
      </c>
      <c r="AJ28" s="812">
        <v>529</v>
      </c>
      <c r="AK28" s="803">
        <v>108</v>
      </c>
      <c r="AL28" s="805">
        <v>411</v>
      </c>
      <c r="AM28" s="803">
        <v>89</v>
      </c>
      <c r="AN28" s="802">
        <f t="shared" si="9"/>
        <v>376</v>
      </c>
      <c r="AO28" s="803">
        <f t="shared" si="9"/>
        <v>91</v>
      </c>
      <c r="AP28" s="805">
        <v>195</v>
      </c>
      <c r="AQ28" s="803">
        <v>40</v>
      </c>
      <c r="AR28" s="805">
        <v>189</v>
      </c>
      <c r="AS28" s="804">
        <v>47</v>
      </c>
    </row>
    <row r="29" spans="1:45" ht="12.75">
      <c r="A29" s="700" t="s">
        <v>228</v>
      </c>
      <c r="B29" s="149">
        <v>115</v>
      </c>
      <c r="C29" s="146">
        <v>57</v>
      </c>
      <c r="D29" s="147">
        <f aca="true" t="shared" si="15" ref="D29:U29">D10</f>
        <v>145</v>
      </c>
      <c r="E29" s="146">
        <f t="shared" si="15"/>
        <v>45</v>
      </c>
      <c r="F29" s="147">
        <f t="shared" si="15"/>
        <v>146</v>
      </c>
      <c r="G29" s="146">
        <f t="shared" si="15"/>
        <v>51</v>
      </c>
      <c r="H29" s="147">
        <f t="shared" si="15"/>
        <v>119</v>
      </c>
      <c r="I29" s="146">
        <f t="shared" si="15"/>
        <v>48</v>
      </c>
      <c r="J29" s="147">
        <f t="shared" si="15"/>
        <v>124</v>
      </c>
      <c r="K29" s="147">
        <f t="shared" si="15"/>
        <v>49</v>
      </c>
      <c r="L29" s="147">
        <f t="shared" si="15"/>
        <v>133</v>
      </c>
      <c r="M29" s="148">
        <f t="shared" si="15"/>
        <v>47</v>
      </c>
      <c r="N29" s="147">
        <f t="shared" si="15"/>
        <v>142</v>
      </c>
      <c r="O29" s="148">
        <f t="shared" si="15"/>
        <v>61</v>
      </c>
      <c r="P29" s="147">
        <f t="shared" si="15"/>
        <v>154</v>
      </c>
      <c r="Q29" s="148">
        <f t="shared" si="15"/>
        <v>55</v>
      </c>
      <c r="R29" s="802">
        <f t="shared" si="15"/>
        <v>130</v>
      </c>
      <c r="S29" s="803">
        <f t="shared" si="15"/>
        <v>39</v>
      </c>
      <c r="T29" s="802">
        <f t="shared" si="15"/>
        <v>99</v>
      </c>
      <c r="U29" s="803">
        <f t="shared" si="15"/>
        <v>32</v>
      </c>
      <c r="V29" s="802">
        <f t="shared" si="5"/>
        <v>99</v>
      </c>
      <c r="W29" s="803">
        <f t="shared" si="5"/>
        <v>38</v>
      </c>
      <c r="X29" s="802">
        <f t="shared" si="6"/>
        <v>120</v>
      </c>
      <c r="Y29" s="803">
        <f t="shared" si="12"/>
        <v>27</v>
      </c>
      <c r="Z29" s="802">
        <f t="shared" si="8"/>
        <v>108</v>
      </c>
      <c r="AA29" s="803">
        <f t="shared" si="8"/>
        <v>30</v>
      </c>
      <c r="AB29" s="802">
        <f t="shared" si="12"/>
        <v>83</v>
      </c>
      <c r="AC29" s="803">
        <f t="shared" si="12"/>
        <v>25</v>
      </c>
      <c r="AD29" s="805">
        <v>75</v>
      </c>
      <c r="AE29" s="803">
        <v>22</v>
      </c>
      <c r="AF29" s="805">
        <v>67</v>
      </c>
      <c r="AG29" s="803">
        <v>20</v>
      </c>
      <c r="AH29" s="805">
        <v>71</v>
      </c>
      <c r="AI29" s="816">
        <v>25</v>
      </c>
      <c r="AJ29" s="812">
        <v>60</v>
      </c>
      <c r="AK29" s="803">
        <v>21</v>
      </c>
      <c r="AL29" s="805">
        <v>55</v>
      </c>
      <c r="AM29" s="803">
        <v>15</v>
      </c>
      <c r="AN29" s="802">
        <f t="shared" si="9"/>
        <v>40</v>
      </c>
      <c r="AO29" s="803">
        <f t="shared" si="9"/>
        <v>15</v>
      </c>
      <c r="AP29" s="805">
        <v>30</v>
      </c>
      <c r="AQ29" s="803">
        <v>14</v>
      </c>
      <c r="AR29" s="805">
        <v>25</v>
      </c>
      <c r="AS29" s="804">
        <v>6</v>
      </c>
    </row>
    <row r="30" spans="1:45" ht="12.75">
      <c r="A30" s="700" t="s">
        <v>229</v>
      </c>
      <c r="B30" s="145">
        <v>694</v>
      </c>
      <c r="C30" s="146">
        <v>279</v>
      </c>
      <c r="D30" s="147">
        <f aca="true" t="shared" si="16" ref="D30:U30">D11</f>
        <v>693</v>
      </c>
      <c r="E30" s="146">
        <f t="shared" si="16"/>
        <v>225</v>
      </c>
      <c r="F30" s="147">
        <f t="shared" si="16"/>
        <v>767</v>
      </c>
      <c r="G30" s="146">
        <f t="shared" si="16"/>
        <v>221</v>
      </c>
      <c r="H30" s="147">
        <f t="shared" si="16"/>
        <v>798</v>
      </c>
      <c r="I30" s="146">
        <f t="shared" si="16"/>
        <v>255</v>
      </c>
      <c r="J30" s="147">
        <f t="shared" si="16"/>
        <v>961</v>
      </c>
      <c r="K30" s="147">
        <f t="shared" si="16"/>
        <v>266</v>
      </c>
      <c r="L30" s="147">
        <f t="shared" si="16"/>
        <v>878</v>
      </c>
      <c r="M30" s="148">
        <f t="shared" si="16"/>
        <v>290</v>
      </c>
      <c r="N30" s="147">
        <f t="shared" si="16"/>
        <v>886</v>
      </c>
      <c r="O30" s="148">
        <f t="shared" si="16"/>
        <v>285</v>
      </c>
      <c r="P30" s="147">
        <f t="shared" si="16"/>
        <v>971</v>
      </c>
      <c r="Q30" s="148">
        <f t="shared" si="16"/>
        <v>335</v>
      </c>
      <c r="R30" s="802">
        <f t="shared" si="16"/>
        <v>1016</v>
      </c>
      <c r="S30" s="803">
        <f t="shared" si="16"/>
        <v>356</v>
      </c>
      <c r="T30" s="802">
        <f t="shared" si="16"/>
        <v>1093</v>
      </c>
      <c r="U30" s="803">
        <f t="shared" si="16"/>
        <v>395</v>
      </c>
      <c r="V30" s="802">
        <f t="shared" si="5"/>
        <v>1052</v>
      </c>
      <c r="W30" s="803">
        <f t="shared" si="5"/>
        <v>369</v>
      </c>
      <c r="X30" s="802">
        <f t="shared" si="6"/>
        <v>994</v>
      </c>
      <c r="Y30" s="803">
        <f t="shared" si="12"/>
        <v>285</v>
      </c>
      <c r="Z30" s="802">
        <f t="shared" si="8"/>
        <v>847</v>
      </c>
      <c r="AA30" s="803">
        <f t="shared" si="8"/>
        <v>254</v>
      </c>
      <c r="AB30" s="802">
        <f t="shared" si="12"/>
        <v>708</v>
      </c>
      <c r="AC30" s="803">
        <f t="shared" si="12"/>
        <v>218</v>
      </c>
      <c r="AD30" s="802">
        <v>536</v>
      </c>
      <c r="AE30" s="803">
        <v>151</v>
      </c>
      <c r="AF30" s="802">
        <v>667</v>
      </c>
      <c r="AG30" s="803">
        <v>175</v>
      </c>
      <c r="AH30" s="802">
        <v>658</v>
      </c>
      <c r="AI30" s="816">
        <v>190</v>
      </c>
      <c r="AJ30" s="811">
        <v>653</v>
      </c>
      <c r="AK30" s="803">
        <v>192</v>
      </c>
      <c r="AL30" s="802">
        <v>686</v>
      </c>
      <c r="AM30" s="803">
        <v>145</v>
      </c>
      <c r="AN30" s="802">
        <f t="shared" si="9"/>
        <v>771</v>
      </c>
      <c r="AO30" s="803">
        <f t="shared" si="9"/>
        <v>177</v>
      </c>
      <c r="AP30" s="802">
        <v>532</v>
      </c>
      <c r="AQ30" s="803">
        <v>163</v>
      </c>
      <c r="AR30" s="802">
        <v>487</v>
      </c>
      <c r="AS30" s="804">
        <v>128</v>
      </c>
    </row>
    <row r="31" spans="1:45" ht="12.75">
      <c r="A31" s="700" t="s">
        <v>230</v>
      </c>
      <c r="B31" s="145">
        <v>516</v>
      </c>
      <c r="C31" s="146">
        <v>219</v>
      </c>
      <c r="D31" s="147">
        <f aca="true" t="shared" si="17" ref="D31:U31">D12</f>
        <v>594</v>
      </c>
      <c r="E31" s="146">
        <f t="shared" si="17"/>
        <v>193</v>
      </c>
      <c r="F31" s="147">
        <f t="shared" si="17"/>
        <v>645</v>
      </c>
      <c r="G31" s="146">
        <f t="shared" si="17"/>
        <v>236</v>
      </c>
      <c r="H31" s="147">
        <f t="shared" si="17"/>
        <v>621</v>
      </c>
      <c r="I31" s="146">
        <f t="shared" si="17"/>
        <v>212</v>
      </c>
      <c r="J31" s="147">
        <f t="shared" si="17"/>
        <v>598</v>
      </c>
      <c r="K31" s="147">
        <f t="shared" si="17"/>
        <v>284</v>
      </c>
      <c r="L31" s="147">
        <f t="shared" si="17"/>
        <v>670</v>
      </c>
      <c r="M31" s="148">
        <f t="shared" si="17"/>
        <v>332</v>
      </c>
      <c r="N31" s="147">
        <f t="shared" si="17"/>
        <v>781</v>
      </c>
      <c r="O31" s="148">
        <f t="shared" si="17"/>
        <v>195</v>
      </c>
      <c r="P31" s="147">
        <f t="shared" si="17"/>
        <v>809</v>
      </c>
      <c r="Q31" s="148">
        <f t="shared" si="17"/>
        <v>189</v>
      </c>
      <c r="R31" s="802">
        <f t="shared" si="17"/>
        <v>838</v>
      </c>
      <c r="S31" s="803">
        <f t="shared" si="17"/>
        <v>235</v>
      </c>
      <c r="T31" s="802">
        <f t="shared" si="17"/>
        <v>1007</v>
      </c>
      <c r="U31" s="803">
        <f t="shared" si="17"/>
        <v>212</v>
      </c>
      <c r="V31" s="802">
        <f t="shared" si="5"/>
        <v>1295</v>
      </c>
      <c r="W31" s="803">
        <f t="shared" si="5"/>
        <v>368</v>
      </c>
      <c r="X31" s="802">
        <f t="shared" si="6"/>
        <v>1739</v>
      </c>
      <c r="Y31" s="803">
        <f t="shared" si="12"/>
        <v>446</v>
      </c>
      <c r="Z31" s="802">
        <f t="shared" si="8"/>
        <v>2134</v>
      </c>
      <c r="AA31" s="803">
        <f t="shared" si="8"/>
        <v>445</v>
      </c>
      <c r="AB31" s="802">
        <f t="shared" si="12"/>
        <v>1163</v>
      </c>
      <c r="AC31" s="803">
        <f t="shared" si="12"/>
        <v>368</v>
      </c>
      <c r="AD31" s="802">
        <v>1143</v>
      </c>
      <c r="AE31" s="803">
        <v>397</v>
      </c>
      <c r="AF31" s="802">
        <v>1375</v>
      </c>
      <c r="AG31" s="803">
        <v>384</v>
      </c>
      <c r="AH31" s="802">
        <v>1293</v>
      </c>
      <c r="AI31" s="816">
        <v>270</v>
      </c>
      <c r="AJ31" s="811">
        <v>1120</v>
      </c>
      <c r="AK31" s="803">
        <v>250</v>
      </c>
      <c r="AL31" s="802">
        <v>1100</v>
      </c>
      <c r="AM31" s="803">
        <v>310</v>
      </c>
      <c r="AN31" s="802">
        <f t="shared" si="9"/>
        <v>916</v>
      </c>
      <c r="AO31" s="803">
        <f t="shared" si="9"/>
        <v>228</v>
      </c>
      <c r="AP31" s="802">
        <v>1093</v>
      </c>
      <c r="AQ31" s="803">
        <v>334</v>
      </c>
      <c r="AR31" s="802">
        <v>848</v>
      </c>
      <c r="AS31" s="804">
        <v>248</v>
      </c>
    </row>
    <row r="32" spans="1:45" ht="12.75">
      <c r="A32" s="798" t="s">
        <v>231</v>
      </c>
      <c r="B32" s="149">
        <v>615</v>
      </c>
      <c r="C32" s="146">
        <v>134</v>
      </c>
      <c r="D32" s="147">
        <f aca="true" t="shared" si="18" ref="D32:U32">D13</f>
        <v>1407</v>
      </c>
      <c r="E32" s="146">
        <f t="shared" si="18"/>
        <v>276</v>
      </c>
      <c r="F32" s="147">
        <f t="shared" si="18"/>
        <v>1223</v>
      </c>
      <c r="G32" s="146">
        <f t="shared" si="18"/>
        <v>380</v>
      </c>
      <c r="H32" s="147">
        <f t="shared" si="18"/>
        <v>1394</v>
      </c>
      <c r="I32" s="146">
        <f t="shared" si="18"/>
        <v>256</v>
      </c>
      <c r="J32" s="147">
        <f t="shared" si="18"/>
        <v>1659</v>
      </c>
      <c r="K32" s="147">
        <f t="shared" si="18"/>
        <v>368</v>
      </c>
      <c r="L32" s="147">
        <f t="shared" si="18"/>
        <v>888</v>
      </c>
      <c r="M32" s="148">
        <f t="shared" si="18"/>
        <v>302</v>
      </c>
      <c r="N32" s="147">
        <f t="shared" si="18"/>
        <v>967</v>
      </c>
      <c r="O32" s="148">
        <f t="shared" si="18"/>
        <v>211</v>
      </c>
      <c r="P32" s="147">
        <f t="shared" si="18"/>
        <v>632</v>
      </c>
      <c r="Q32" s="148">
        <f t="shared" si="18"/>
        <v>181</v>
      </c>
      <c r="R32" s="802">
        <f t="shared" si="18"/>
        <v>446</v>
      </c>
      <c r="S32" s="803">
        <f t="shared" si="18"/>
        <v>87</v>
      </c>
      <c r="T32" s="802">
        <f t="shared" si="18"/>
        <v>445</v>
      </c>
      <c r="U32" s="803">
        <f t="shared" si="18"/>
        <v>62</v>
      </c>
      <c r="V32" s="802">
        <f t="shared" si="5"/>
        <v>441</v>
      </c>
      <c r="W32" s="803">
        <f t="shared" si="5"/>
        <v>46</v>
      </c>
      <c r="X32" s="802">
        <f t="shared" si="6"/>
        <v>596</v>
      </c>
      <c r="Y32" s="803">
        <f t="shared" si="12"/>
        <v>76</v>
      </c>
      <c r="Z32" s="802">
        <f t="shared" si="8"/>
        <v>557</v>
      </c>
      <c r="AA32" s="803">
        <f t="shared" si="8"/>
        <v>47</v>
      </c>
      <c r="AB32" s="802">
        <f t="shared" si="12"/>
        <v>813</v>
      </c>
      <c r="AC32" s="803">
        <f t="shared" si="12"/>
        <v>56</v>
      </c>
      <c r="AD32" s="805">
        <v>582</v>
      </c>
      <c r="AE32" s="803">
        <v>71</v>
      </c>
      <c r="AF32" s="805">
        <v>894</v>
      </c>
      <c r="AG32" s="803">
        <v>97</v>
      </c>
      <c r="AH32" s="805">
        <v>775</v>
      </c>
      <c r="AI32" s="816">
        <v>85</v>
      </c>
      <c r="AJ32" s="812">
        <v>974</v>
      </c>
      <c r="AK32" s="803">
        <v>132</v>
      </c>
      <c r="AL32" s="802">
        <v>1172</v>
      </c>
      <c r="AM32" s="803">
        <v>189</v>
      </c>
      <c r="AN32" s="802">
        <f t="shared" si="9"/>
        <v>1134</v>
      </c>
      <c r="AO32" s="803">
        <f t="shared" si="9"/>
        <v>287</v>
      </c>
      <c r="AP32" s="802">
        <v>1077</v>
      </c>
      <c r="AQ32" s="803">
        <v>206</v>
      </c>
      <c r="AR32" s="802">
        <v>994</v>
      </c>
      <c r="AS32" s="804">
        <v>222</v>
      </c>
    </row>
    <row r="33" spans="1:45" ht="13.5" thickBot="1">
      <c r="A33" s="700" t="s">
        <v>232</v>
      </c>
      <c r="B33" s="145">
        <v>5470</v>
      </c>
      <c r="C33" s="151">
        <v>2365</v>
      </c>
      <c r="D33" s="152">
        <f aca="true" t="shared" si="19" ref="D33:U33">D14</f>
        <v>6532</v>
      </c>
      <c r="E33" s="151">
        <f t="shared" si="19"/>
        <v>2664</v>
      </c>
      <c r="F33" s="152">
        <f t="shared" si="19"/>
        <v>6140</v>
      </c>
      <c r="G33" s="151">
        <f t="shared" si="19"/>
        <v>2408</v>
      </c>
      <c r="H33" s="152">
        <f t="shared" si="19"/>
        <v>6380</v>
      </c>
      <c r="I33" s="151">
        <f t="shared" si="19"/>
        <v>2340</v>
      </c>
      <c r="J33" s="152">
        <f t="shared" si="19"/>
        <v>6647</v>
      </c>
      <c r="K33" s="152">
        <f t="shared" si="19"/>
        <v>2500</v>
      </c>
      <c r="L33" s="152">
        <f t="shared" si="19"/>
        <v>6610</v>
      </c>
      <c r="M33" s="148">
        <f t="shared" si="19"/>
        <v>2620</v>
      </c>
      <c r="N33" s="152">
        <f t="shared" si="19"/>
        <v>6936</v>
      </c>
      <c r="O33" s="148">
        <f t="shared" si="19"/>
        <v>2603</v>
      </c>
      <c r="P33" s="152">
        <f t="shared" si="19"/>
        <v>6596</v>
      </c>
      <c r="Q33" s="148">
        <f t="shared" si="19"/>
        <v>2446</v>
      </c>
      <c r="R33" s="806">
        <f t="shared" si="19"/>
        <v>6886</v>
      </c>
      <c r="S33" s="803">
        <f t="shared" si="19"/>
        <v>2497</v>
      </c>
      <c r="T33" s="806">
        <f t="shared" si="19"/>
        <v>6239</v>
      </c>
      <c r="U33" s="803">
        <f t="shared" si="19"/>
        <v>2125</v>
      </c>
      <c r="V33" s="806">
        <f t="shared" si="5"/>
        <v>6709</v>
      </c>
      <c r="W33" s="803">
        <f t="shared" si="5"/>
        <v>2170</v>
      </c>
      <c r="X33" s="806">
        <f t="shared" si="6"/>
        <v>7905</v>
      </c>
      <c r="Y33" s="803">
        <f t="shared" si="12"/>
        <v>2643</v>
      </c>
      <c r="Z33" s="806">
        <f t="shared" si="8"/>
        <v>7992</v>
      </c>
      <c r="AA33" s="803">
        <f t="shared" si="8"/>
        <v>2346</v>
      </c>
      <c r="AB33" s="806">
        <f t="shared" si="12"/>
        <v>6575</v>
      </c>
      <c r="AC33" s="803">
        <f t="shared" si="12"/>
        <v>2232</v>
      </c>
      <c r="AD33" s="806">
        <v>5328</v>
      </c>
      <c r="AE33" s="803">
        <v>1581</v>
      </c>
      <c r="AF33" s="806">
        <v>5947</v>
      </c>
      <c r="AG33" s="803">
        <v>1723</v>
      </c>
      <c r="AH33" s="806">
        <v>5585</v>
      </c>
      <c r="AI33" s="816">
        <v>1697</v>
      </c>
      <c r="AJ33" s="813">
        <v>5380</v>
      </c>
      <c r="AK33" s="803">
        <v>1388</v>
      </c>
      <c r="AL33" s="806">
        <v>4511</v>
      </c>
      <c r="AM33" s="803">
        <v>1330</v>
      </c>
      <c r="AN33" s="806">
        <f t="shared" si="9"/>
        <v>4641</v>
      </c>
      <c r="AO33" s="803">
        <f t="shared" si="9"/>
        <v>1213</v>
      </c>
      <c r="AP33" s="806">
        <v>3902</v>
      </c>
      <c r="AQ33" s="803">
        <v>1233</v>
      </c>
      <c r="AR33" s="806">
        <v>4054</v>
      </c>
      <c r="AS33" s="804">
        <v>1163</v>
      </c>
    </row>
    <row r="34" spans="1:45" ht="13.5" thickBot="1">
      <c r="A34" s="705" t="s">
        <v>233</v>
      </c>
      <c r="B34" s="153">
        <f aca="true" t="shared" si="20" ref="B34:O34">SUM(B24:B33)</f>
        <v>10994</v>
      </c>
      <c r="C34" s="154">
        <f t="shared" si="20"/>
        <v>4537</v>
      </c>
      <c r="D34" s="154">
        <f t="shared" si="20"/>
        <v>13271</v>
      </c>
      <c r="E34" s="154">
        <f t="shared" si="20"/>
        <v>5025</v>
      </c>
      <c r="F34" s="154">
        <f t="shared" si="20"/>
        <v>12867</v>
      </c>
      <c r="G34" s="154">
        <f t="shared" si="20"/>
        <v>4719</v>
      </c>
      <c r="H34" s="154">
        <f t="shared" si="20"/>
        <v>14421</v>
      </c>
      <c r="I34" s="154">
        <f t="shared" si="20"/>
        <v>4832</v>
      </c>
      <c r="J34" s="154">
        <f t="shared" si="20"/>
        <v>15085</v>
      </c>
      <c r="K34" s="154">
        <f t="shared" si="20"/>
        <v>5169</v>
      </c>
      <c r="L34" s="154">
        <f t="shared" si="20"/>
        <v>13807</v>
      </c>
      <c r="M34" s="155">
        <f t="shared" si="20"/>
        <v>5191</v>
      </c>
      <c r="N34" s="154">
        <f t="shared" si="20"/>
        <v>14231</v>
      </c>
      <c r="O34" s="155">
        <f t="shared" si="20"/>
        <v>4893</v>
      </c>
      <c r="P34" s="154">
        <f aca="true" t="shared" si="21" ref="P34:U34">SUM(P24:P33)</f>
        <v>13400</v>
      </c>
      <c r="Q34" s="155">
        <f t="shared" si="21"/>
        <v>4461</v>
      </c>
      <c r="R34" s="807">
        <f t="shared" si="21"/>
        <v>13069</v>
      </c>
      <c r="S34" s="808">
        <f t="shared" si="21"/>
        <v>4520</v>
      </c>
      <c r="T34" s="807">
        <f t="shared" si="21"/>
        <v>12378</v>
      </c>
      <c r="U34" s="808">
        <f t="shared" si="21"/>
        <v>3908</v>
      </c>
      <c r="V34" s="807">
        <f aca="true" t="shared" si="22" ref="V34:AC34">SUM(V24:V33)</f>
        <v>13296</v>
      </c>
      <c r="W34" s="808">
        <f t="shared" si="22"/>
        <v>4328</v>
      </c>
      <c r="X34" s="807">
        <f t="shared" si="22"/>
        <v>15208</v>
      </c>
      <c r="Y34" s="808">
        <f t="shared" si="22"/>
        <v>4609</v>
      </c>
      <c r="Z34" s="807">
        <f>SUM(Z24:Z33)</f>
        <v>16090</v>
      </c>
      <c r="AA34" s="808">
        <f>SUM(AA24:AA33)</f>
        <v>4398</v>
      </c>
      <c r="AB34" s="807">
        <f t="shared" si="22"/>
        <v>13266</v>
      </c>
      <c r="AC34" s="808">
        <f t="shared" si="22"/>
        <v>4028</v>
      </c>
      <c r="AD34" s="807">
        <f>SUM(AD24:AD33)</f>
        <v>11333</v>
      </c>
      <c r="AE34" s="808">
        <f>SUM(AE24:AE33)</f>
        <v>3212</v>
      </c>
      <c r="AF34" s="807">
        <f>SUM(AF24:AF33)</f>
        <v>13155</v>
      </c>
      <c r="AG34" s="808">
        <f>SUM(AG24:AG33)</f>
        <v>3746</v>
      </c>
      <c r="AH34" s="807">
        <v>12739</v>
      </c>
      <c r="AI34" s="807">
        <v>3968</v>
      </c>
      <c r="AJ34" s="814">
        <f aca="true" t="shared" si="23" ref="AJ34:AQ34">SUM(AJ24:AJ33)</f>
        <v>12413</v>
      </c>
      <c r="AK34" s="808">
        <f t="shared" si="23"/>
        <v>3513</v>
      </c>
      <c r="AL34" s="807">
        <f t="shared" si="23"/>
        <v>11481</v>
      </c>
      <c r="AM34" s="808">
        <f t="shared" si="23"/>
        <v>3643</v>
      </c>
      <c r="AN34" s="807">
        <f t="shared" si="23"/>
        <v>11115</v>
      </c>
      <c r="AO34" s="808">
        <f t="shared" si="23"/>
        <v>3395</v>
      </c>
      <c r="AP34" s="807">
        <f t="shared" si="23"/>
        <v>9833</v>
      </c>
      <c r="AQ34" s="808">
        <f t="shared" si="23"/>
        <v>3390</v>
      </c>
      <c r="AR34" s="807">
        <v>9695</v>
      </c>
      <c r="AS34" s="809">
        <v>3202</v>
      </c>
    </row>
  </sheetData>
  <sheetProtection/>
  <mergeCells count="46">
    <mergeCell ref="AR3:AS3"/>
    <mergeCell ref="AR22:AS22"/>
    <mergeCell ref="AP3:AQ3"/>
    <mergeCell ref="AP22:AQ22"/>
    <mergeCell ref="V3:W3"/>
    <mergeCell ref="L22:M22"/>
    <mergeCell ref="AH3:AI3"/>
    <mergeCell ref="T3:U3"/>
    <mergeCell ref="X3:Y3"/>
    <mergeCell ref="AN22:AO22"/>
    <mergeCell ref="AN3:AO3"/>
    <mergeCell ref="AL3:AM3"/>
    <mergeCell ref="AB3:AC3"/>
    <mergeCell ref="D3:E3"/>
    <mergeCell ref="H3:I3"/>
    <mergeCell ref="F22:G22"/>
    <mergeCell ref="J22:K22"/>
    <mergeCell ref="P22:Q22"/>
    <mergeCell ref="R22:S22"/>
    <mergeCell ref="P3:Q3"/>
    <mergeCell ref="V22:W22"/>
    <mergeCell ref="A3:A4"/>
    <mergeCell ref="F3:G3"/>
    <mergeCell ref="L3:M3"/>
    <mergeCell ref="R3:S3"/>
    <mergeCell ref="B3:C3"/>
    <mergeCell ref="N3:O3"/>
    <mergeCell ref="H22:I22"/>
    <mergeCell ref="A22:A23"/>
    <mergeCell ref="AL22:AM22"/>
    <mergeCell ref="AH22:AI22"/>
    <mergeCell ref="AD22:AE22"/>
    <mergeCell ref="AJ3:AK3"/>
    <mergeCell ref="AD3:AE3"/>
    <mergeCell ref="AF3:AG3"/>
    <mergeCell ref="AF22:AG22"/>
    <mergeCell ref="B22:C22"/>
    <mergeCell ref="Z3:AA3"/>
    <mergeCell ref="J3:K3"/>
    <mergeCell ref="D22:E22"/>
    <mergeCell ref="AJ22:AK22"/>
    <mergeCell ref="AB22:AC22"/>
    <mergeCell ref="N22:O22"/>
    <mergeCell ref="T22:U22"/>
    <mergeCell ref="X22:Y22"/>
    <mergeCell ref="Z22:AA22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1"/>
  <sheetViews>
    <sheetView zoomScalePageLayoutView="0" workbookViewId="0" topLeftCell="A31">
      <selection activeCell="A35" sqref="A35:AS58"/>
    </sheetView>
  </sheetViews>
  <sheetFormatPr defaultColWidth="9.00390625" defaultRowHeight="12.75"/>
  <cols>
    <col min="1" max="1" width="18.25390625" style="39" customWidth="1"/>
    <col min="2" max="13" width="6.875" style="39" hidden="1" customWidth="1"/>
    <col min="14" max="14" width="6.25390625" style="39" hidden="1" customWidth="1"/>
    <col min="15" max="15" width="6.625" style="39" hidden="1" customWidth="1"/>
    <col min="16" max="16" width="6.25390625" style="39" hidden="1" customWidth="1"/>
    <col min="17" max="17" width="7.00390625" style="39" hidden="1" customWidth="1"/>
    <col min="18" max="18" width="6.25390625" style="39" hidden="1" customWidth="1"/>
    <col min="19" max="19" width="6.625" style="39" hidden="1" customWidth="1"/>
    <col min="20" max="20" width="6.25390625" style="39" hidden="1" customWidth="1"/>
    <col min="21" max="21" width="6.625" style="39" hidden="1" customWidth="1"/>
    <col min="22" max="22" width="5.875" style="39" hidden="1" customWidth="1"/>
    <col min="23" max="23" width="6.00390625" style="39" hidden="1" customWidth="1"/>
    <col min="24" max="24" width="6.25390625" style="39" hidden="1" customWidth="1"/>
    <col min="25" max="25" width="6.625" style="39" hidden="1" customWidth="1"/>
    <col min="26" max="35" width="6.625" style="39" customWidth="1"/>
    <col min="36" max="36" width="6.875" style="39" customWidth="1"/>
    <col min="37" max="37" width="6.75390625" style="39" customWidth="1"/>
    <col min="38" max="38" width="6.875" style="39" customWidth="1"/>
    <col min="39" max="39" width="6.75390625" style="39" customWidth="1"/>
    <col min="40" max="40" width="6.875" style="39" customWidth="1"/>
    <col min="41" max="41" width="6.75390625" style="39" customWidth="1"/>
    <col min="42" max="42" width="6.125" style="39" customWidth="1"/>
    <col min="43" max="45" width="7.375" style="39" customWidth="1"/>
    <col min="46" max="49" width="6.125" style="39" customWidth="1"/>
    <col min="50" max="50" width="12.25390625" style="39" customWidth="1"/>
    <col min="51" max="51" width="11.875" style="39" customWidth="1"/>
    <col min="52" max="60" width="6.125" style="39" customWidth="1"/>
    <col min="61" max="61" width="6.625" style="39" customWidth="1"/>
    <col min="62" max="62" width="6.75390625" style="39" customWidth="1"/>
    <col min="63" max="63" width="7.125" style="39" customWidth="1"/>
    <col min="64" max="66" width="7.375" style="39" customWidth="1"/>
    <col min="67" max="67" width="6.875" style="39" customWidth="1"/>
    <col min="68" max="68" width="6.625" style="39" customWidth="1"/>
    <col min="69" max="69" width="8.75390625" style="39" customWidth="1"/>
    <col min="70" max="70" width="8.25390625" style="39" customWidth="1"/>
    <col min="71" max="16384" width="9.125" style="39" customWidth="1"/>
  </cols>
  <sheetData>
    <row r="1" spans="1:54" ht="12.75" hidden="1">
      <c r="A1" s="1199" t="s">
        <v>1194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  <c r="AI1" s="1199"/>
      <c r="AJ1" s="1199"/>
      <c r="AK1" s="1199"/>
      <c r="AL1" s="1199"/>
      <c r="AM1" s="1199"/>
      <c r="AN1" s="1199"/>
      <c r="AO1" s="1199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ht="12.75" hidden="1">
      <c r="A2" s="88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5"/>
      <c r="R2" s="105"/>
      <c r="S2" s="107"/>
      <c r="T2" s="105"/>
      <c r="U2" s="107"/>
      <c r="V2" s="105"/>
      <c r="W2" s="107"/>
      <c r="X2" s="105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ht="13.5" hidden="1" thickBot="1">
      <c r="A3" s="88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92"/>
      <c r="T3" s="93"/>
      <c r="U3" s="92"/>
      <c r="V3" s="93"/>
      <c r="W3" s="92"/>
      <c r="X3" s="93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67" ht="13.5" hidden="1" thickBot="1">
      <c r="A4" s="1336" t="s">
        <v>63</v>
      </c>
      <c r="B4" s="1339" t="s">
        <v>95</v>
      </c>
      <c r="C4" s="1340"/>
      <c r="D4" s="1340"/>
      <c r="E4" s="1340"/>
      <c r="F4" s="1340"/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0"/>
      <c r="R4" s="1340"/>
      <c r="S4" s="1340"/>
      <c r="T4" s="1340"/>
      <c r="U4" s="1340"/>
      <c r="V4" s="1340"/>
      <c r="W4" s="1340"/>
      <c r="X4" s="1340"/>
      <c r="Y4" s="1340"/>
      <c r="Z4" s="1340"/>
      <c r="AA4" s="1340"/>
      <c r="AB4" s="1340"/>
      <c r="AC4" s="1340"/>
      <c r="AD4" s="1340"/>
      <c r="AE4" s="1340"/>
      <c r="AF4" s="1340"/>
      <c r="AG4" s="1340"/>
      <c r="AH4" s="1340"/>
      <c r="AI4" s="1340"/>
      <c r="AJ4" s="1340"/>
      <c r="AK4" s="1340"/>
      <c r="AL4" s="1340"/>
      <c r="AM4" s="1340"/>
      <c r="AN4" s="1340"/>
      <c r="AO4" s="1340"/>
      <c r="AP4" s="1341"/>
      <c r="AQ4" s="1341"/>
      <c r="AR4" s="1341"/>
      <c r="AS4" s="1342"/>
      <c r="AT4" s="557"/>
      <c r="AU4" s="557"/>
      <c r="AV4" s="557"/>
      <c r="AW4" s="557"/>
      <c r="AX4" s="557"/>
      <c r="AY4" s="557"/>
      <c r="AZ4" s="557"/>
      <c r="BA4" s="557"/>
      <c r="BB4" s="557"/>
      <c r="BC4" s="557"/>
      <c r="BD4" s="557"/>
      <c r="BE4" s="557"/>
      <c r="BF4" s="557"/>
      <c r="BG4" s="557"/>
      <c r="BH4" s="557"/>
      <c r="BI4" s="557"/>
      <c r="BJ4" s="557"/>
      <c r="BK4" s="557"/>
      <c r="BL4" s="558"/>
      <c r="BM4" s="558"/>
      <c r="BN4" s="558"/>
      <c r="BO4" s="558"/>
    </row>
    <row r="5" spans="1:54" ht="12.75" hidden="1">
      <c r="A5" s="1337"/>
      <c r="B5" s="1343" t="s">
        <v>657</v>
      </c>
      <c r="C5" s="1333"/>
      <c r="D5" s="1329" t="s">
        <v>658</v>
      </c>
      <c r="E5" s="1333"/>
      <c r="F5" s="1329" t="s">
        <v>659</v>
      </c>
      <c r="G5" s="1333"/>
      <c r="H5" s="1329" t="s">
        <v>660</v>
      </c>
      <c r="I5" s="1333"/>
      <c r="J5" s="1329" t="s">
        <v>661</v>
      </c>
      <c r="K5" s="1333"/>
      <c r="L5" s="1329" t="s">
        <v>662</v>
      </c>
      <c r="M5" s="1330"/>
      <c r="N5" s="1329" t="s">
        <v>112</v>
      </c>
      <c r="O5" s="1330"/>
      <c r="P5" s="1329" t="s">
        <v>120</v>
      </c>
      <c r="Q5" s="1330"/>
      <c r="R5" s="1329" t="s">
        <v>207</v>
      </c>
      <c r="S5" s="1330"/>
      <c r="T5" s="1329" t="s">
        <v>687</v>
      </c>
      <c r="U5" s="1330"/>
      <c r="V5" s="1329" t="s">
        <v>100</v>
      </c>
      <c r="W5" s="1330"/>
      <c r="X5" s="1329" t="s">
        <v>16</v>
      </c>
      <c r="Y5" s="1333"/>
      <c r="Z5" s="1330" t="s">
        <v>28</v>
      </c>
      <c r="AA5" s="1330"/>
      <c r="AB5" s="1329" t="s">
        <v>843</v>
      </c>
      <c r="AC5" s="1330"/>
      <c r="AD5" s="1329" t="s">
        <v>1125</v>
      </c>
      <c r="AE5" s="1330"/>
      <c r="AF5" s="1329" t="s">
        <v>1132</v>
      </c>
      <c r="AG5" s="1330"/>
      <c r="AH5" s="1329" t="s">
        <v>1147</v>
      </c>
      <c r="AI5" s="1333"/>
      <c r="AJ5" s="1330" t="s">
        <v>1151</v>
      </c>
      <c r="AK5" s="1330"/>
      <c r="AL5" s="1329" t="s">
        <v>1157</v>
      </c>
      <c r="AM5" s="1330"/>
      <c r="AN5" s="1331" t="s">
        <v>1168</v>
      </c>
      <c r="AO5" s="1332"/>
      <c r="AP5" s="1331" t="s">
        <v>1182</v>
      </c>
      <c r="AQ5" s="1332"/>
      <c r="AR5" s="1331" t="s">
        <v>1188</v>
      </c>
      <c r="AS5" s="1335"/>
      <c r="AT5"/>
      <c r="AU5"/>
      <c r="AV5"/>
      <c r="AW5"/>
      <c r="AX5"/>
      <c r="AY5"/>
      <c r="AZ5"/>
      <c r="BA5"/>
      <c r="BB5"/>
    </row>
    <row r="6" spans="1:54" ht="13.5" hidden="1" thickBot="1">
      <c r="A6" s="1338"/>
      <c r="B6" s="126" t="s">
        <v>663</v>
      </c>
      <c r="C6" s="127" t="s">
        <v>664</v>
      </c>
      <c r="D6" s="127" t="s">
        <v>663</v>
      </c>
      <c r="E6" s="128" t="s">
        <v>664</v>
      </c>
      <c r="F6" s="129" t="s">
        <v>663</v>
      </c>
      <c r="G6" s="127" t="s">
        <v>664</v>
      </c>
      <c r="H6" s="129" t="s">
        <v>663</v>
      </c>
      <c r="I6" s="127" t="s">
        <v>664</v>
      </c>
      <c r="J6" s="127" t="s">
        <v>663</v>
      </c>
      <c r="K6" s="129" t="s">
        <v>664</v>
      </c>
      <c r="L6" s="127" t="s">
        <v>663</v>
      </c>
      <c r="M6" s="128" t="s">
        <v>664</v>
      </c>
      <c r="N6" s="129" t="s">
        <v>663</v>
      </c>
      <c r="O6" s="128" t="s">
        <v>664</v>
      </c>
      <c r="P6" s="129" t="s">
        <v>663</v>
      </c>
      <c r="Q6" s="128" t="s">
        <v>664</v>
      </c>
      <c r="R6" s="129" t="s">
        <v>663</v>
      </c>
      <c r="S6" s="128" t="s">
        <v>664</v>
      </c>
      <c r="T6" s="129" t="s">
        <v>663</v>
      </c>
      <c r="U6" s="128" t="s">
        <v>664</v>
      </c>
      <c r="V6" s="129" t="s">
        <v>663</v>
      </c>
      <c r="W6" s="128" t="s">
        <v>664</v>
      </c>
      <c r="X6" s="129" t="s">
        <v>663</v>
      </c>
      <c r="Y6" s="264" t="s">
        <v>664</v>
      </c>
      <c r="Z6" s="127" t="s">
        <v>663</v>
      </c>
      <c r="AA6" s="128" t="s">
        <v>664</v>
      </c>
      <c r="AB6" s="129" t="s">
        <v>663</v>
      </c>
      <c r="AC6" s="128" t="s">
        <v>664</v>
      </c>
      <c r="AD6" s="129" t="s">
        <v>663</v>
      </c>
      <c r="AE6" s="128" t="s">
        <v>664</v>
      </c>
      <c r="AF6" s="129" t="s">
        <v>663</v>
      </c>
      <c r="AG6" s="128" t="s">
        <v>664</v>
      </c>
      <c r="AH6" s="129" t="s">
        <v>663</v>
      </c>
      <c r="AI6" s="127" t="s">
        <v>664</v>
      </c>
      <c r="AJ6" s="127" t="s">
        <v>663</v>
      </c>
      <c r="AK6" s="942" t="s">
        <v>664</v>
      </c>
      <c r="AL6" s="129" t="s">
        <v>663</v>
      </c>
      <c r="AM6" s="942" t="s">
        <v>664</v>
      </c>
      <c r="AN6" s="129" t="s">
        <v>663</v>
      </c>
      <c r="AO6" s="942" t="s">
        <v>664</v>
      </c>
      <c r="AP6" s="129" t="s">
        <v>663</v>
      </c>
      <c r="AQ6" s="942" t="s">
        <v>664</v>
      </c>
      <c r="AR6" s="129" t="s">
        <v>663</v>
      </c>
      <c r="AS6" s="563" t="s">
        <v>664</v>
      </c>
      <c r="AT6"/>
      <c r="AU6"/>
      <c r="AV6"/>
      <c r="AW6"/>
      <c r="AX6"/>
      <c r="AY6"/>
      <c r="AZ6"/>
      <c r="BA6"/>
      <c r="BB6"/>
    </row>
    <row r="7" spans="1:54" ht="13.5" hidden="1" thickBot="1">
      <c r="A7" s="43" t="s">
        <v>64</v>
      </c>
      <c r="B7" s="44">
        <v>1424</v>
      </c>
      <c r="C7" s="45">
        <v>303</v>
      </c>
      <c r="D7" s="109">
        <v>1207</v>
      </c>
      <c r="E7" s="109">
        <v>215</v>
      </c>
      <c r="F7" s="109">
        <v>1458</v>
      </c>
      <c r="G7" s="109">
        <v>227</v>
      </c>
      <c r="H7" s="109">
        <v>1320</v>
      </c>
      <c r="I7" s="109">
        <v>225</v>
      </c>
      <c r="J7" s="109">
        <v>1437</v>
      </c>
      <c r="K7" s="110">
        <v>250</v>
      </c>
      <c r="L7" s="110">
        <v>1263</v>
      </c>
      <c r="M7" s="110">
        <v>210</v>
      </c>
      <c r="N7" s="110">
        <v>1109</v>
      </c>
      <c r="O7" s="110">
        <v>188</v>
      </c>
      <c r="P7" s="110">
        <v>1013</v>
      </c>
      <c r="Q7" s="110">
        <v>202</v>
      </c>
      <c r="R7" s="110">
        <v>843</v>
      </c>
      <c r="S7" s="110">
        <v>235</v>
      </c>
      <c r="T7" s="110">
        <v>917</v>
      </c>
      <c r="U7" s="110">
        <v>222</v>
      </c>
      <c r="V7" s="110">
        <v>739</v>
      </c>
      <c r="W7" s="110">
        <v>177</v>
      </c>
      <c r="X7" s="110">
        <v>723</v>
      </c>
      <c r="Y7" s="109">
        <v>159</v>
      </c>
      <c r="Z7" s="265">
        <v>603</v>
      </c>
      <c r="AA7" s="110">
        <v>101</v>
      </c>
      <c r="AB7" s="110">
        <v>395</v>
      </c>
      <c r="AC7" s="110">
        <v>48</v>
      </c>
      <c r="AD7" s="110">
        <v>318</v>
      </c>
      <c r="AE7" s="110">
        <v>55</v>
      </c>
      <c r="AF7" s="110">
        <v>343</v>
      </c>
      <c r="AG7" s="110">
        <v>70</v>
      </c>
      <c r="AH7" s="110">
        <v>338</v>
      </c>
      <c r="AI7" s="109">
        <v>109</v>
      </c>
      <c r="AJ7" s="265">
        <v>282</v>
      </c>
      <c r="AK7" s="110">
        <v>83</v>
      </c>
      <c r="AL7" s="110">
        <v>303</v>
      </c>
      <c r="AM7" s="110">
        <v>45</v>
      </c>
      <c r="AN7" s="110">
        <v>339</v>
      </c>
      <c r="AO7" s="110">
        <v>50</v>
      </c>
      <c r="AP7" s="110">
        <v>232</v>
      </c>
      <c r="AQ7" s="110">
        <v>67</v>
      </c>
      <c r="AR7" s="110">
        <v>209</v>
      </c>
      <c r="AS7" s="111">
        <v>36</v>
      </c>
      <c r="AT7"/>
      <c r="AU7"/>
      <c r="AV7"/>
      <c r="AW7"/>
      <c r="AX7"/>
      <c r="AY7"/>
      <c r="AZ7"/>
      <c r="BA7"/>
      <c r="BB7"/>
    </row>
    <row r="8" spans="1:54" ht="12.75" hidden="1">
      <c r="A8" s="48" t="s">
        <v>65</v>
      </c>
      <c r="B8" s="49">
        <v>203</v>
      </c>
      <c r="C8" s="50">
        <v>77</v>
      </c>
      <c r="D8" s="112">
        <v>202</v>
      </c>
      <c r="E8" s="112">
        <v>86</v>
      </c>
      <c r="F8" s="112">
        <v>196</v>
      </c>
      <c r="G8" s="112">
        <v>88</v>
      </c>
      <c r="H8" s="112">
        <v>212</v>
      </c>
      <c r="I8" s="112">
        <v>87</v>
      </c>
      <c r="J8" s="112">
        <v>210</v>
      </c>
      <c r="K8" s="113">
        <v>70</v>
      </c>
      <c r="L8" s="113">
        <v>229</v>
      </c>
      <c r="M8" s="113">
        <v>97</v>
      </c>
      <c r="N8" s="113">
        <v>250</v>
      </c>
      <c r="O8" s="113">
        <v>110</v>
      </c>
      <c r="P8" s="113">
        <v>209</v>
      </c>
      <c r="Q8" s="113">
        <v>72</v>
      </c>
      <c r="R8" s="113">
        <v>292</v>
      </c>
      <c r="S8" s="113">
        <v>132</v>
      </c>
      <c r="T8" s="113">
        <v>254</v>
      </c>
      <c r="U8" s="113">
        <v>104</v>
      </c>
      <c r="V8" s="113">
        <v>279</v>
      </c>
      <c r="W8" s="113">
        <v>108</v>
      </c>
      <c r="X8" s="113">
        <v>238</v>
      </c>
      <c r="Y8" s="112">
        <v>78</v>
      </c>
      <c r="Z8" s="266">
        <v>194</v>
      </c>
      <c r="AA8" s="113">
        <v>64</v>
      </c>
      <c r="AB8" s="113">
        <v>198</v>
      </c>
      <c r="AC8" s="113">
        <v>95</v>
      </c>
      <c r="AD8" s="113">
        <v>115</v>
      </c>
      <c r="AE8" s="113">
        <v>40</v>
      </c>
      <c r="AF8" s="113">
        <v>155</v>
      </c>
      <c r="AG8" s="113">
        <v>54</v>
      </c>
      <c r="AH8" s="113">
        <v>125</v>
      </c>
      <c r="AI8" s="112">
        <v>38</v>
      </c>
      <c r="AJ8" s="266">
        <v>145</v>
      </c>
      <c r="AK8" s="113">
        <v>49</v>
      </c>
      <c r="AL8" s="113">
        <v>85</v>
      </c>
      <c r="AM8" s="113">
        <v>23</v>
      </c>
      <c r="AN8" s="113">
        <v>109</v>
      </c>
      <c r="AO8" s="113">
        <v>30</v>
      </c>
      <c r="AP8" s="113">
        <v>81</v>
      </c>
      <c r="AQ8" s="113">
        <v>30</v>
      </c>
      <c r="AR8" s="113">
        <v>85</v>
      </c>
      <c r="AS8" s="114">
        <v>36</v>
      </c>
      <c r="AT8"/>
      <c r="AU8"/>
      <c r="AV8"/>
      <c r="AW8"/>
      <c r="AX8"/>
      <c r="AY8"/>
      <c r="AZ8"/>
      <c r="BA8"/>
      <c r="BB8"/>
    </row>
    <row r="9" spans="1:54" ht="12.75" hidden="1">
      <c r="A9" s="53" t="s">
        <v>66</v>
      </c>
      <c r="B9" s="54">
        <v>112</v>
      </c>
      <c r="C9" s="55">
        <v>26</v>
      </c>
      <c r="D9" s="72">
        <v>249</v>
      </c>
      <c r="E9" s="72">
        <v>88</v>
      </c>
      <c r="F9" s="72">
        <v>163</v>
      </c>
      <c r="G9" s="72">
        <v>53</v>
      </c>
      <c r="H9" s="72">
        <v>212</v>
      </c>
      <c r="I9" s="72">
        <v>98</v>
      </c>
      <c r="J9" s="72">
        <v>213</v>
      </c>
      <c r="K9" s="71">
        <v>84</v>
      </c>
      <c r="L9" s="71">
        <v>214</v>
      </c>
      <c r="M9" s="71">
        <v>84</v>
      </c>
      <c r="N9" s="71">
        <v>176</v>
      </c>
      <c r="O9" s="71">
        <v>63</v>
      </c>
      <c r="P9" s="71">
        <v>238</v>
      </c>
      <c r="Q9" s="71">
        <v>98</v>
      </c>
      <c r="R9" s="71">
        <v>233</v>
      </c>
      <c r="S9" s="71">
        <v>102</v>
      </c>
      <c r="T9" s="71">
        <v>136</v>
      </c>
      <c r="U9" s="71">
        <v>55</v>
      </c>
      <c r="V9" s="71">
        <v>105</v>
      </c>
      <c r="W9" s="71">
        <v>41</v>
      </c>
      <c r="X9" s="71">
        <v>157</v>
      </c>
      <c r="Y9" s="72">
        <v>65</v>
      </c>
      <c r="Z9" s="254">
        <v>116</v>
      </c>
      <c r="AA9" s="71">
        <v>40</v>
      </c>
      <c r="AB9" s="71">
        <v>114</v>
      </c>
      <c r="AC9" s="71">
        <v>50</v>
      </c>
      <c r="AD9" s="71">
        <v>66</v>
      </c>
      <c r="AE9" s="71">
        <v>32</v>
      </c>
      <c r="AF9" s="71">
        <v>87</v>
      </c>
      <c r="AG9" s="71">
        <v>38</v>
      </c>
      <c r="AH9" s="71">
        <v>92</v>
      </c>
      <c r="AI9" s="72">
        <v>39</v>
      </c>
      <c r="AJ9" s="254">
        <v>102</v>
      </c>
      <c r="AK9" s="71">
        <v>46</v>
      </c>
      <c r="AL9" s="71">
        <v>102</v>
      </c>
      <c r="AM9" s="71">
        <v>35</v>
      </c>
      <c r="AN9" s="71">
        <v>140</v>
      </c>
      <c r="AO9" s="71">
        <v>54</v>
      </c>
      <c r="AP9" s="71">
        <v>76</v>
      </c>
      <c r="AQ9" s="71">
        <v>31</v>
      </c>
      <c r="AR9" s="71">
        <v>63</v>
      </c>
      <c r="AS9" s="73">
        <v>31</v>
      </c>
      <c r="AT9"/>
      <c r="AU9"/>
      <c r="AV9"/>
      <c r="AW9"/>
      <c r="AX9"/>
      <c r="AY9"/>
      <c r="AZ9"/>
      <c r="BA9"/>
      <c r="BB9"/>
    </row>
    <row r="10" spans="1:54" ht="12.75" hidden="1">
      <c r="A10" s="53" t="s">
        <v>67</v>
      </c>
      <c r="B10" s="54">
        <v>40</v>
      </c>
      <c r="C10" s="55">
        <v>8</v>
      </c>
      <c r="D10" s="72">
        <v>58</v>
      </c>
      <c r="E10" s="72">
        <v>39</v>
      </c>
      <c r="F10" s="72">
        <v>65</v>
      </c>
      <c r="G10" s="72">
        <v>33</v>
      </c>
      <c r="H10" s="72">
        <v>79</v>
      </c>
      <c r="I10" s="72">
        <v>36</v>
      </c>
      <c r="J10" s="72">
        <v>71</v>
      </c>
      <c r="K10" s="71">
        <v>35</v>
      </c>
      <c r="L10" s="71">
        <v>76</v>
      </c>
      <c r="M10" s="71">
        <v>56</v>
      </c>
      <c r="N10" s="71">
        <v>55</v>
      </c>
      <c r="O10" s="71">
        <v>29</v>
      </c>
      <c r="P10" s="71">
        <v>40</v>
      </c>
      <c r="Q10" s="71">
        <v>25</v>
      </c>
      <c r="R10" s="71">
        <v>51</v>
      </c>
      <c r="S10" s="71">
        <v>33</v>
      </c>
      <c r="T10" s="71">
        <v>50</v>
      </c>
      <c r="U10" s="71">
        <v>31</v>
      </c>
      <c r="V10" s="71">
        <v>34</v>
      </c>
      <c r="W10" s="71">
        <v>19</v>
      </c>
      <c r="X10" s="71">
        <v>45</v>
      </c>
      <c r="Y10" s="72">
        <v>20</v>
      </c>
      <c r="Z10" s="254">
        <v>46</v>
      </c>
      <c r="AA10" s="71">
        <v>29</v>
      </c>
      <c r="AB10" s="71">
        <v>37</v>
      </c>
      <c r="AC10" s="71">
        <v>21</v>
      </c>
      <c r="AD10" s="71">
        <v>37</v>
      </c>
      <c r="AE10" s="71">
        <v>30</v>
      </c>
      <c r="AF10" s="71">
        <v>19</v>
      </c>
      <c r="AG10" s="71">
        <v>10</v>
      </c>
      <c r="AH10" s="71">
        <v>28</v>
      </c>
      <c r="AI10" s="72">
        <v>17</v>
      </c>
      <c r="AJ10" s="254">
        <v>15</v>
      </c>
      <c r="AK10" s="71">
        <v>7</v>
      </c>
      <c r="AL10" s="71">
        <v>23</v>
      </c>
      <c r="AM10" s="71">
        <v>18</v>
      </c>
      <c r="AN10" s="71">
        <v>27</v>
      </c>
      <c r="AO10" s="71">
        <v>14</v>
      </c>
      <c r="AP10" s="71">
        <v>21</v>
      </c>
      <c r="AQ10" s="71">
        <v>15</v>
      </c>
      <c r="AR10" s="71">
        <v>26</v>
      </c>
      <c r="AS10" s="73">
        <v>15</v>
      </c>
      <c r="AT10"/>
      <c r="AU10"/>
      <c r="AV10"/>
      <c r="AW10"/>
      <c r="AX10"/>
      <c r="AY10"/>
      <c r="AZ10"/>
      <c r="BA10"/>
      <c r="BB10"/>
    </row>
    <row r="11" spans="1:54" ht="13.5" hidden="1" thickBot="1">
      <c r="A11" s="58" t="s">
        <v>68</v>
      </c>
      <c r="B11" s="59">
        <v>90</v>
      </c>
      <c r="C11" s="60">
        <v>41</v>
      </c>
      <c r="D11" s="115">
        <v>139</v>
      </c>
      <c r="E11" s="115">
        <v>40</v>
      </c>
      <c r="F11" s="115">
        <v>137</v>
      </c>
      <c r="G11" s="115">
        <v>39</v>
      </c>
      <c r="H11" s="115">
        <v>175</v>
      </c>
      <c r="I11" s="115">
        <v>56</v>
      </c>
      <c r="J11" s="115">
        <v>176</v>
      </c>
      <c r="K11" s="116">
        <v>35</v>
      </c>
      <c r="L11" s="116">
        <v>140</v>
      </c>
      <c r="M11" s="116">
        <v>64</v>
      </c>
      <c r="N11" s="116">
        <v>102</v>
      </c>
      <c r="O11" s="116">
        <v>32</v>
      </c>
      <c r="P11" s="116">
        <v>154</v>
      </c>
      <c r="Q11" s="116">
        <v>44</v>
      </c>
      <c r="R11" s="116">
        <v>127</v>
      </c>
      <c r="S11" s="116">
        <v>39</v>
      </c>
      <c r="T11" s="116">
        <v>97</v>
      </c>
      <c r="U11" s="116">
        <v>20</v>
      </c>
      <c r="V11" s="116">
        <v>114</v>
      </c>
      <c r="W11" s="116">
        <v>40</v>
      </c>
      <c r="X11" s="116">
        <v>79</v>
      </c>
      <c r="Y11" s="115">
        <v>30</v>
      </c>
      <c r="Z11" s="267">
        <v>83</v>
      </c>
      <c r="AA11" s="116">
        <v>24</v>
      </c>
      <c r="AB11" s="116">
        <v>74</v>
      </c>
      <c r="AC11" s="116">
        <v>21</v>
      </c>
      <c r="AD11" s="116">
        <v>78</v>
      </c>
      <c r="AE11" s="116">
        <v>18</v>
      </c>
      <c r="AF11" s="116">
        <v>66</v>
      </c>
      <c r="AG11" s="116">
        <v>16</v>
      </c>
      <c r="AH11" s="116">
        <v>74</v>
      </c>
      <c r="AI11" s="115">
        <v>16</v>
      </c>
      <c r="AJ11" s="267">
        <v>70</v>
      </c>
      <c r="AK11" s="116">
        <v>10</v>
      </c>
      <c r="AL11" s="116">
        <v>77</v>
      </c>
      <c r="AM11" s="116">
        <v>15</v>
      </c>
      <c r="AN11" s="116">
        <v>92</v>
      </c>
      <c r="AO11" s="116">
        <v>25</v>
      </c>
      <c r="AP11" s="116">
        <v>54</v>
      </c>
      <c r="AQ11" s="116">
        <v>14</v>
      </c>
      <c r="AR11" s="116">
        <v>98</v>
      </c>
      <c r="AS11" s="117">
        <v>29</v>
      </c>
      <c r="AT11"/>
      <c r="AU11"/>
      <c r="AV11"/>
      <c r="AW11"/>
      <c r="AX11"/>
      <c r="AY11"/>
      <c r="AZ11"/>
      <c r="BA11"/>
      <c r="BB11"/>
    </row>
    <row r="12" spans="1:54" ht="12.75" hidden="1">
      <c r="A12" s="48" t="s">
        <v>69</v>
      </c>
      <c r="B12" s="49">
        <v>3</v>
      </c>
      <c r="C12" s="50">
        <v>1</v>
      </c>
      <c r="D12" s="112">
        <v>14</v>
      </c>
      <c r="E12" s="112">
        <v>7</v>
      </c>
      <c r="F12" s="112">
        <v>17</v>
      </c>
      <c r="G12" s="112">
        <v>14</v>
      </c>
      <c r="H12" s="112">
        <v>24</v>
      </c>
      <c r="I12" s="112">
        <v>11</v>
      </c>
      <c r="J12" s="112">
        <v>32</v>
      </c>
      <c r="K12" s="113">
        <v>19</v>
      </c>
      <c r="L12" s="113">
        <v>31</v>
      </c>
      <c r="M12" s="113">
        <v>21</v>
      </c>
      <c r="N12" s="113">
        <v>23</v>
      </c>
      <c r="O12" s="113">
        <v>14</v>
      </c>
      <c r="P12" s="113">
        <v>47</v>
      </c>
      <c r="Q12" s="113">
        <v>35</v>
      </c>
      <c r="R12" s="113">
        <v>37</v>
      </c>
      <c r="S12" s="113">
        <v>18</v>
      </c>
      <c r="T12" s="113">
        <v>22</v>
      </c>
      <c r="U12" s="113">
        <v>13</v>
      </c>
      <c r="V12" s="113">
        <v>21</v>
      </c>
      <c r="W12" s="113">
        <v>9</v>
      </c>
      <c r="X12" s="113">
        <v>26</v>
      </c>
      <c r="Y12" s="112">
        <v>10</v>
      </c>
      <c r="Z12" s="266">
        <v>17</v>
      </c>
      <c r="AA12" s="113">
        <v>6</v>
      </c>
      <c r="AB12" s="113">
        <v>14</v>
      </c>
      <c r="AC12" s="113">
        <v>5</v>
      </c>
      <c r="AD12" s="113">
        <v>14</v>
      </c>
      <c r="AE12" s="113">
        <v>10</v>
      </c>
      <c r="AF12" s="113">
        <v>26</v>
      </c>
      <c r="AG12" s="113">
        <v>17</v>
      </c>
      <c r="AH12" s="113">
        <v>17</v>
      </c>
      <c r="AI12" s="112">
        <v>12</v>
      </c>
      <c r="AJ12" s="266">
        <v>13</v>
      </c>
      <c r="AK12" s="113">
        <v>4</v>
      </c>
      <c r="AL12" s="113">
        <v>29</v>
      </c>
      <c r="AM12" s="113">
        <v>15</v>
      </c>
      <c r="AN12" s="113">
        <v>25</v>
      </c>
      <c r="AO12" s="113">
        <v>14</v>
      </c>
      <c r="AP12" s="113">
        <v>10</v>
      </c>
      <c r="AQ12" s="113">
        <v>3</v>
      </c>
      <c r="AR12" s="113">
        <v>17</v>
      </c>
      <c r="AS12" s="114">
        <v>14</v>
      </c>
      <c r="AT12"/>
      <c r="AU12"/>
      <c r="AV12"/>
      <c r="AW12"/>
      <c r="AX12"/>
      <c r="AY12"/>
      <c r="AZ12"/>
      <c r="BA12"/>
      <c r="BB12"/>
    </row>
    <row r="13" spans="1:54" ht="12.75" hidden="1">
      <c r="A13" s="53" t="s">
        <v>70</v>
      </c>
      <c r="B13" s="54">
        <v>10</v>
      </c>
      <c r="C13" s="55">
        <v>3</v>
      </c>
      <c r="D13" s="72">
        <v>36</v>
      </c>
      <c r="E13" s="72">
        <v>20</v>
      </c>
      <c r="F13" s="72">
        <v>42</v>
      </c>
      <c r="G13" s="72">
        <v>20</v>
      </c>
      <c r="H13" s="72">
        <v>27</v>
      </c>
      <c r="I13" s="72">
        <v>14</v>
      </c>
      <c r="J13" s="72">
        <v>35</v>
      </c>
      <c r="K13" s="71">
        <v>13</v>
      </c>
      <c r="L13" s="71">
        <v>36</v>
      </c>
      <c r="M13" s="71">
        <v>10</v>
      </c>
      <c r="N13" s="71">
        <v>39</v>
      </c>
      <c r="O13" s="71">
        <v>19</v>
      </c>
      <c r="P13" s="71">
        <v>39</v>
      </c>
      <c r="Q13" s="71">
        <v>27</v>
      </c>
      <c r="R13" s="71">
        <v>33</v>
      </c>
      <c r="S13" s="71">
        <v>20</v>
      </c>
      <c r="T13" s="71">
        <v>39</v>
      </c>
      <c r="U13" s="71">
        <v>17</v>
      </c>
      <c r="V13" s="71">
        <v>31</v>
      </c>
      <c r="W13" s="71">
        <v>23</v>
      </c>
      <c r="X13" s="71">
        <v>32</v>
      </c>
      <c r="Y13" s="72">
        <v>12</v>
      </c>
      <c r="Z13" s="254">
        <v>42</v>
      </c>
      <c r="AA13" s="71">
        <v>17</v>
      </c>
      <c r="AB13" s="71">
        <v>27</v>
      </c>
      <c r="AC13" s="71">
        <v>13</v>
      </c>
      <c r="AD13" s="71">
        <v>19</v>
      </c>
      <c r="AE13" s="71">
        <v>7</v>
      </c>
      <c r="AF13" s="71">
        <v>19</v>
      </c>
      <c r="AG13" s="71">
        <v>6</v>
      </c>
      <c r="AH13" s="71">
        <v>17</v>
      </c>
      <c r="AI13" s="72">
        <v>9</v>
      </c>
      <c r="AJ13" s="254">
        <v>11</v>
      </c>
      <c r="AK13" s="71">
        <v>2</v>
      </c>
      <c r="AL13" s="71">
        <v>40</v>
      </c>
      <c r="AM13" s="71">
        <v>15</v>
      </c>
      <c r="AN13" s="71">
        <v>39</v>
      </c>
      <c r="AO13" s="71">
        <v>13</v>
      </c>
      <c r="AP13" s="71">
        <v>11</v>
      </c>
      <c r="AQ13" s="71">
        <v>3</v>
      </c>
      <c r="AR13" s="71">
        <v>13</v>
      </c>
      <c r="AS13" s="73">
        <v>7</v>
      </c>
      <c r="AT13"/>
      <c r="AU13"/>
      <c r="AV13"/>
      <c r="AW13"/>
      <c r="AX13"/>
      <c r="AY13"/>
      <c r="AZ13"/>
      <c r="BA13"/>
      <c r="BB13"/>
    </row>
    <row r="14" spans="1:54" ht="12.75" hidden="1">
      <c r="A14" s="53" t="s">
        <v>71</v>
      </c>
      <c r="B14" s="54">
        <v>18</v>
      </c>
      <c r="C14" s="55">
        <v>13</v>
      </c>
      <c r="D14" s="72">
        <v>35</v>
      </c>
      <c r="E14" s="72">
        <v>21</v>
      </c>
      <c r="F14" s="72">
        <v>26</v>
      </c>
      <c r="G14" s="72">
        <v>17</v>
      </c>
      <c r="H14" s="72">
        <v>32</v>
      </c>
      <c r="I14" s="72">
        <v>25</v>
      </c>
      <c r="J14" s="72">
        <v>23</v>
      </c>
      <c r="K14" s="71">
        <v>14</v>
      </c>
      <c r="L14" s="71">
        <v>30</v>
      </c>
      <c r="M14" s="71">
        <v>17</v>
      </c>
      <c r="N14" s="71">
        <v>37</v>
      </c>
      <c r="O14" s="71">
        <v>26</v>
      </c>
      <c r="P14" s="71">
        <v>19</v>
      </c>
      <c r="Q14" s="71">
        <v>16</v>
      </c>
      <c r="R14" s="71">
        <v>27</v>
      </c>
      <c r="S14" s="71">
        <v>21</v>
      </c>
      <c r="T14" s="71">
        <v>14</v>
      </c>
      <c r="U14" s="71">
        <v>8</v>
      </c>
      <c r="V14" s="71">
        <v>17</v>
      </c>
      <c r="W14" s="71">
        <v>8</v>
      </c>
      <c r="X14" s="71">
        <v>23</v>
      </c>
      <c r="Y14" s="72">
        <v>14</v>
      </c>
      <c r="Z14" s="254">
        <v>22</v>
      </c>
      <c r="AA14" s="71">
        <v>11</v>
      </c>
      <c r="AB14" s="71">
        <v>26</v>
      </c>
      <c r="AC14" s="71">
        <v>10</v>
      </c>
      <c r="AD14" s="71">
        <v>32</v>
      </c>
      <c r="AE14" s="71">
        <v>23</v>
      </c>
      <c r="AF14" s="71">
        <v>12</v>
      </c>
      <c r="AG14" s="71">
        <v>6</v>
      </c>
      <c r="AH14" s="71">
        <v>16</v>
      </c>
      <c r="AI14" s="72">
        <v>9</v>
      </c>
      <c r="AJ14" s="254">
        <v>12</v>
      </c>
      <c r="AK14" s="71">
        <v>5</v>
      </c>
      <c r="AL14" s="71">
        <v>14</v>
      </c>
      <c r="AM14" s="71">
        <v>6</v>
      </c>
      <c r="AN14" s="71">
        <v>26</v>
      </c>
      <c r="AO14" s="71">
        <v>9</v>
      </c>
      <c r="AP14" s="71">
        <v>21</v>
      </c>
      <c r="AQ14" s="71">
        <v>10</v>
      </c>
      <c r="AR14" s="71">
        <v>21</v>
      </c>
      <c r="AS14" s="73">
        <v>3</v>
      </c>
      <c r="AT14"/>
      <c r="AU14"/>
      <c r="AV14"/>
      <c r="AW14"/>
      <c r="AX14"/>
      <c r="AY14"/>
      <c r="AZ14"/>
      <c r="BA14"/>
      <c r="BB14"/>
    </row>
    <row r="15" spans="1:54" ht="12.75" hidden="1">
      <c r="A15" s="53" t="s">
        <v>72</v>
      </c>
      <c r="B15" s="54">
        <v>11</v>
      </c>
      <c r="C15" s="55">
        <v>4</v>
      </c>
      <c r="D15" s="72">
        <v>38</v>
      </c>
      <c r="E15" s="72">
        <v>16</v>
      </c>
      <c r="F15" s="72">
        <v>37</v>
      </c>
      <c r="G15" s="72">
        <v>16</v>
      </c>
      <c r="H15" s="72">
        <v>33</v>
      </c>
      <c r="I15" s="72">
        <v>20</v>
      </c>
      <c r="J15" s="72">
        <v>43</v>
      </c>
      <c r="K15" s="71">
        <v>18</v>
      </c>
      <c r="L15" s="71">
        <v>42</v>
      </c>
      <c r="M15" s="71">
        <v>20</v>
      </c>
      <c r="N15" s="71">
        <v>55</v>
      </c>
      <c r="O15" s="71">
        <v>23</v>
      </c>
      <c r="P15" s="71">
        <v>54</v>
      </c>
      <c r="Q15" s="71">
        <v>28</v>
      </c>
      <c r="R15" s="71">
        <v>47</v>
      </c>
      <c r="S15" s="71">
        <v>18</v>
      </c>
      <c r="T15" s="71">
        <v>59</v>
      </c>
      <c r="U15" s="71">
        <v>32</v>
      </c>
      <c r="V15" s="71">
        <v>51</v>
      </c>
      <c r="W15" s="71">
        <v>20</v>
      </c>
      <c r="X15" s="71">
        <v>36</v>
      </c>
      <c r="Y15" s="72">
        <v>16</v>
      </c>
      <c r="Z15" s="254">
        <v>47</v>
      </c>
      <c r="AA15" s="71">
        <v>24</v>
      </c>
      <c r="AB15" s="71">
        <v>28</v>
      </c>
      <c r="AC15" s="71">
        <v>8</v>
      </c>
      <c r="AD15" s="71">
        <v>26</v>
      </c>
      <c r="AE15" s="71">
        <v>13</v>
      </c>
      <c r="AF15" s="71">
        <v>44</v>
      </c>
      <c r="AG15" s="71">
        <v>13</v>
      </c>
      <c r="AH15" s="71">
        <v>43</v>
      </c>
      <c r="AI15" s="72">
        <v>17</v>
      </c>
      <c r="AJ15" s="254">
        <v>53</v>
      </c>
      <c r="AK15" s="71">
        <v>25</v>
      </c>
      <c r="AL15" s="71">
        <v>84</v>
      </c>
      <c r="AM15" s="71">
        <v>18</v>
      </c>
      <c r="AN15" s="71">
        <v>59</v>
      </c>
      <c r="AO15" s="71">
        <v>14</v>
      </c>
      <c r="AP15" s="71">
        <v>39</v>
      </c>
      <c r="AQ15" s="71">
        <v>18</v>
      </c>
      <c r="AR15" s="71">
        <v>28</v>
      </c>
      <c r="AS15" s="73">
        <v>9</v>
      </c>
      <c r="AT15"/>
      <c r="AU15"/>
      <c r="AV15"/>
      <c r="AW15"/>
      <c r="AX15"/>
      <c r="AY15"/>
      <c r="AZ15"/>
      <c r="BA15"/>
      <c r="BB15"/>
    </row>
    <row r="16" spans="1:54" ht="12.75" hidden="1">
      <c r="A16" s="53" t="s">
        <v>73</v>
      </c>
      <c r="B16" s="54">
        <v>15</v>
      </c>
      <c r="C16" s="55">
        <v>6</v>
      </c>
      <c r="D16" s="72">
        <v>50</v>
      </c>
      <c r="E16" s="72">
        <v>17</v>
      </c>
      <c r="F16" s="72">
        <v>27</v>
      </c>
      <c r="G16" s="72">
        <v>12</v>
      </c>
      <c r="H16" s="72">
        <v>33</v>
      </c>
      <c r="I16" s="72">
        <v>17</v>
      </c>
      <c r="J16" s="72">
        <v>27</v>
      </c>
      <c r="K16" s="71">
        <v>10</v>
      </c>
      <c r="L16" s="71">
        <v>31</v>
      </c>
      <c r="M16" s="71">
        <v>12</v>
      </c>
      <c r="N16" s="71">
        <v>26</v>
      </c>
      <c r="O16" s="71">
        <v>12</v>
      </c>
      <c r="P16" s="71">
        <v>24</v>
      </c>
      <c r="Q16" s="71">
        <v>14</v>
      </c>
      <c r="R16" s="71">
        <v>17</v>
      </c>
      <c r="S16" s="71">
        <v>10</v>
      </c>
      <c r="T16" s="71">
        <v>20</v>
      </c>
      <c r="U16" s="71">
        <v>14</v>
      </c>
      <c r="V16" s="71">
        <v>20</v>
      </c>
      <c r="W16" s="71">
        <v>11</v>
      </c>
      <c r="X16" s="71">
        <v>17</v>
      </c>
      <c r="Y16" s="72">
        <v>7</v>
      </c>
      <c r="Z16" s="254">
        <v>18</v>
      </c>
      <c r="AA16" s="71">
        <v>8</v>
      </c>
      <c r="AB16" s="71">
        <v>12</v>
      </c>
      <c r="AC16" s="71">
        <v>10</v>
      </c>
      <c r="AD16" s="71">
        <v>6</v>
      </c>
      <c r="AE16" s="71">
        <v>4</v>
      </c>
      <c r="AF16" s="71">
        <v>15</v>
      </c>
      <c r="AG16" s="71">
        <v>7</v>
      </c>
      <c r="AH16" s="71">
        <v>10</v>
      </c>
      <c r="AI16" s="72">
        <v>8</v>
      </c>
      <c r="AJ16" s="254">
        <v>14</v>
      </c>
      <c r="AK16" s="71">
        <v>5</v>
      </c>
      <c r="AL16" s="71">
        <v>11</v>
      </c>
      <c r="AM16" s="71">
        <v>3</v>
      </c>
      <c r="AN16" s="71">
        <v>11</v>
      </c>
      <c r="AO16" s="71">
        <v>5</v>
      </c>
      <c r="AP16" s="71">
        <v>12</v>
      </c>
      <c r="AQ16" s="71">
        <v>8</v>
      </c>
      <c r="AR16" s="71">
        <v>26</v>
      </c>
      <c r="AS16" s="73">
        <v>9</v>
      </c>
      <c r="AT16"/>
      <c r="AU16"/>
      <c r="AV16"/>
      <c r="AW16"/>
      <c r="AX16"/>
      <c r="AY16"/>
      <c r="AZ16"/>
      <c r="BA16"/>
      <c r="BB16"/>
    </row>
    <row r="17" spans="1:54" ht="13.5" hidden="1" thickBot="1">
      <c r="A17" s="58" t="s">
        <v>74</v>
      </c>
      <c r="B17" s="59">
        <v>42</v>
      </c>
      <c r="C17" s="60">
        <v>14</v>
      </c>
      <c r="D17" s="115">
        <v>42</v>
      </c>
      <c r="E17" s="115">
        <v>22</v>
      </c>
      <c r="F17" s="115">
        <v>47</v>
      </c>
      <c r="G17" s="115">
        <v>24</v>
      </c>
      <c r="H17" s="115">
        <v>41</v>
      </c>
      <c r="I17" s="115">
        <v>18</v>
      </c>
      <c r="J17" s="115">
        <v>50</v>
      </c>
      <c r="K17" s="116">
        <v>25</v>
      </c>
      <c r="L17" s="116">
        <v>69</v>
      </c>
      <c r="M17" s="116">
        <v>25</v>
      </c>
      <c r="N17" s="116">
        <v>46</v>
      </c>
      <c r="O17" s="116">
        <v>24</v>
      </c>
      <c r="P17" s="116">
        <v>64</v>
      </c>
      <c r="Q17" s="116">
        <v>33</v>
      </c>
      <c r="R17" s="116">
        <v>75</v>
      </c>
      <c r="S17" s="116">
        <v>24</v>
      </c>
      <c r="T17" s="116">
        <v>91</v>
      </c>
      <c r="U17" s="116">
        <v>46</v>
      </c>
      <c r="V17" s="116">
        <v>59</v>
      </c>
      <c r="W17" s="116">
        <v>30</v>
      </c>
      <c r="X17" s="116">
        <v>76</v>
      </c>
      <c r="Y17" s="115">
        <v>30</v>
      </c>
      <c r="Z17" s="267">
        <v>66</v>
      </c>
      <c r="AA17" s="116">
        <v>39</v>
      </c>
      <c r="AB17" s="116">
        <v>72</v>
      </c>
      <c r="AC17" s="116">
        <v>28</v>
      </c>
      <c r="AD17" s="116">
        <v>55</v>
      </c>
      <c r="AE17" s="116">
        <v>23</v>
      </c>
      <c r="AF17" s="116">
        <v>46</v>
      </c>
      <c r="AG17" s="116">
        <v>15</v>
      </c>
      <c r="AH17" s="116">
        <v>57</v>
      </c>
      <c r="AI17" s="115">
        <v>13</v>
      </c>
      <c r="AJ17" s="267">
        <v>48</v>
      </c>
      <c r="AK17" s="116">
        <v>12</v>
      </c>
      <c r="AL17" s="116">
        <v>72</v>
      </c>
      <c r="AM17" s="116">
        <v>15</v>
      </c>
      <c r="AN17" s="116">
        <v>66</v>
      </c>
      <c r="AO17" s="116">
        <v>21</v>
      </c>
      <c r="AP17" s="116">
        <v>50</v>
      </c>
      <c r="AQ17" s="116">
        <v>15</v>
      </c>
      <c r="AR17" s="116">
        <v>31</v>
      </c>
      <c r="AS17" s="117">
        <v>11</v>
      </c>
      <c r="AT17"/>
      <c r="AU17"/>
      <c r="AV17"/>
      <c r="AW17"/>
      <c r="AX17"/>
      <c r="AY17"/>
      <c r="AZ17"/>
      <c r="BA17"/>
      <c r="BB17"/>
    </row>
    <row r="18" spans="1:54" ht="12.75" hidden="1">
      <c r="A18" s="65" t="s">
        <v>75</v>
      </c>
      <c r="B18" s="66">
        <v>19</v>
      </c>
      <c r="C18" s="67">
        <v>13</v>
      </c>
      <c r="D18" s="118">
        <v>22</v>
      </c>
      <c r="E18" s="118">
        <v>16</v>
      </c>
      <c r="F18" s="118">
        <v>31</v>
      </c>
      <c r="G18" s="118">
        <v>23</v>
      </c>
      <c r="H18" s="118">
        <v>20</v>
      </c>
      <c r="I18" s="118">
        <v>15</v>
      </c>
      <c r="J18" s="118">
        <v>19</v>
      </c>
      <c r="K18" s="119">
        <v>5</v>
      </c>
      <c r="L18" s="119">
        <v>14</v>
      </c>
      <c r="M18" s="119">
        <v>8</v>
      </c>
      <c r="N18" s="119">
        <v>12</v>
      </c>
      <c r="O18" s="119">
        <v>3</v>
      </c>
      <c r="P18" s="119">
        <v>14</v>
      </c>
      <c r="Q18" s="119">
        <v>6</v>
      </c>
      <c r="R18" s="119">
        <v>20</v>
      </c>
      <c r="S18" s="119">
        <v>9</v>
      </c>
      <c r="T18" s="119">
        <v>22</v>
      </c>
      <c r="U18" s="119">
        <v>16</v>
      </c>
      <c r="V18" s="119">
        <v>17</v>
      </c>
      <c r="W18" s="119">
        <v>11</v>
      </c>
      <c r="X18" s="119">
        <v>16</v>
      </c>
      <c r="Y18" s="112">
        <v>7</v>
      </c>
      <c r="Z18" s="268">
        <v>26</v>
      </c>
      <c r="AA18" s="119">
        <v>14</v>
      </c>
      <c r="AB18" s="119">
        <v>10</v>
      </c>
      <c r="AC18" s="119">
        <v>7</v>
      </c>
      <c r="AD18" s="119">
        <v>12</v>
      </c>
      <c r="AE18" s="119">
        <v>11</v>
      </c>
      <c r="AF18" s="119">
        <v>15</v>
      </c>
      <c r="AG18" s="119">
        <v>9</v>
      </c>
      <c r="AH18" s="119">
        <v>5</v>
      </c>
      <c r="AI18" s="118">
        <v>4</v>
      </c>
      <c r="AJ18" s="268">
        <v>6</v>
      </c>
      <c r="AK18" s="119">
        <v>4</v>
      </c>
      <c r="AL18" s="119">
        <v>2</v>
      </c>
      <c r="AM18" s="119">
        <v>2</v>
      </c>
      <c r="AN18" s="119">
        <v>6</v>
      </c>
      <c r="AO18" s="119">
        <v>2</v>
      </c>
      <c r="AP18" s="119">
        <v>9</v>
      </c>
      <c r="AQ18" s="119">
        <v>6</v>
      </c>
      <c r="AR18" s="119">
        <v>10</v>
      </c>
      <c r="AS18" s="120">
        <v>5</v>
      </c>
      <c r="AT18"/>
      <c r="AU18"/>
      <c r="AV18"/>
      <c r="AW18"/>
      <c r="AX18"/>
      <c r="AY18"/>
      <c r="AZ18"/>
      <c r="BA18"/>
      <c r="BB18"/>
    </row>
    <row r="19" spans="1:54" ht="12.75" hidden="1">
      <c r="A19" s="53" t="s">
        <v>76</v>
      </c>
      <c r="B19" s="54">
        <v>10</v>
      </c>
      <c r="C19" s="55">
        <v>5</v>
      </c>
      <c r="D19" s="72">
        <v>26</v>
      </c>
      <c r="E19" s="72">
        <v>8</v>
      </c>
      <c r="F19" s="72">
        <v>34</v>
      </c>
      <c r="G19" s="72">
        <v>21</v>
      </c>
      <c r="H19" s="72">
        <v>17</v>
      </c>
      <c r="I19" s="72">
        <v>11</v>
      </c>
      <c r="J19" s="72">
        <v>24</v>
      </c>
      <c r="K19" s="71">
        <v>13</v>
      </c>
      <c r="L19" s="71">
        <v>18</v>
      </c>
      <c r="M19" s="71">
        <v>7</v>
      </c>
      <c r="N19" s="71">
        <v>11</v>
      </c>
      <c r="O19" s="71">
        <v>7</v>
      </c>
      <c r="P19" s="71">
        <v>22</v>
      </c>
      <c r="Q19" s="71">
        <v>9</v>
      </c>
      <c r="R19" s="71">
        <v>20</v>
      </c>
      <c r="S19" s="71">
        <v>10</v>
      </c>
      <c r="T19" s="71">
        <v>14</v>
      </c>
      <c r="U19" s="71">
        <v>10</v>
      </c>
      <c r="V19" s="71">
        <v>13</v>
      </c>
      <c r="W19" s="71">
        <v>7</v>
      </c>
      <c r="X19" s="71">
        <v>13</v>
      </c>
      <c r="Y19" s="72">
        <v>7</v>
      </c>
      <c r="Z19" s="254">
        <v>8</v>
      </c>
      <c r="AA19" s="71">
        <v>5</v>
      </c>
      <c r="AB19" s="71">
        <v>18</v>
      </c>
      <c r="AC19" s="71">
        <v>13</v>
      </c>
      <c r="AD19" s="71">
        <v>8</v>
      </c>
      <c r="AE19" s="71">
        <v>5</v>
      </c>
      <c r="AF19" s="71">
        <v>14</v>
      </c>
      <c r="AG19" s="71">
        <v>9</v>
      </c>
      <c r="AH19" s="71">
        <v>13</v>
      </c>
      <c r="AI19" s="72">
        <v>5</v>
      </c>
      <c r="AJ19" s="254">
        <v>12</v>
      </c>
      <c r="AK19" s="71">
        <v>8</v>
      </c>
      <c r="AL19" s="71">
        <v>13</v>
      </c>
      <c r="AM19" s="71">
        <v>8</v>
      </c>
      <c r="AN19" s="71">
        <v>12</v>
      </c>
      <c r="AO19" s="71">
        <v>5</v>
      </c>
      <c r="AP19" s="71">
        <v>16</v>
      </c>
      <c r="AQ19" s="71">
        <v>11</v>
      </c>
      <c r="AR19" s="71">
        <v>5</v>
      </c>
      <c r="AS19" s="73">
        <v>3</v>
      </c>
      <c r="AT19"/>
      <c r="AU19"/>
      <c r="AV19"/>
      <c r="AW19"/>
      <c r="AX19"/>
      <c r="AY19"/>
      <c r="AZ19"/>
      <c r="BA19"/>
      <c r="BB19"/>
    </row>
    <row r="20" spans="1:54" ht="12.75" hidden="1">
      <c r="A20" s="53" t="s">
        <v>77</v>
      </c>
      <c r="B20" s="54">
        <v>6</v>
      </c>
      <c r="C20" s="55">
        <v>5</v>
      </c>
      <c r="D20" s="72">
        <v>9</v>
      </c>
      <c r="E20" s="72">
        <v>5</v>
      </c>
      <c r="F20" s="72">
        <v>22</v>
      </c>
      <c r="G20" s="72">
        <v>19</v>
      </c>
      <c r="H20" s="72">
        <v>11</v>
      </c>
      <c r="I20" s="72">
        <v>8</v>
      </c>
      <c r="J20" s="72">
        <v>16</v>
      </c>
      <c r="K20" s="71">
        <v>8</v>
      </c>
      <c r="L20" s="71">
        <v>15</v>
      </c>
      <c r="M20" s="71">
        <v>10</v>
      </c>
      <c r="N20" s="71">
        <v>15</v>
      </c>
      <c r="O20" s="71">
        <v>10</v>
      </c>
      <c r="P20" s="71">
        <v>14</v>
      </c>
      <c r="Q20" s="71">
        <v>10</v>
      </c>
      <c r="R20" s="71">
        <v>14</v>
      </c>
      <c r="S20" s="71">
        <v>11</v>
      </c>
      <c r="T20" s="71">
        <v>15</v>
      </c>
      <c r="U20" s="71">
        <v>12</v>
      </c>
      <c r="V20" s="71">
        <v>17</v>
      </c>
      <c r="W20" s="71">
        <v>13</v>
      </c>
      <c r="X20" s="71">
        <v>21</v>
      </c>
      <c r="Y20" s="72">
        <v>16</v>
      </c>
      <c r="Z20" s="254">
        <v>16</v>
      </c>
      <c r="AA20" s="71">
        <v>11</v>
      </c>
      <c r="AB20" s="71">
        <v>7</v>
      </c>
      <c r="AC20" s="71">
        <v>8</v>
      </c>
      <c r="AD20" s="71">
        <v>8</v>
      </c>
      <c r="AE20" s="71">
        <v>7</v>
      </c>
      <c r="AF20" s="71">
        <v>7</v>
      </c>
      <c r="AG20" s="71">
        <v>5</v>
      </c>
      <c r="AH20" s="71">
        <v>5</v>
      </c>
      <c r="AI20" s="72">
        <v>4</v>
      </c>
      <c r="AJ20" s="254">
        <v>9</v>
      </c>
      <c r="AK20" s="71">
        <v>7</v>
      </c>
      <c r="AL20" s="71">
        <v>12</v>
      </c>
      <c r="AM20" s="71">
        <v>9</v>
      </c>
      <c r="AN20" s="71">
        <v>6</v>
      </c>
      <c r="AO20" s="71">
        <v>3</v>
      </c>
      <c r="AP20" s="71">
        <v>16</v>
      </c>
      <c r="AQ20" s="71">
        <v>13</v>
      </c>
      <c r="AR20" s="71">
        <v>11</v>
      </c>
      <c r="AS20" s="73">
        <v>12</v>
      </c>
      <c r="AT20"/>
      <c r="AU20"/>
      <c r="AV20"/>
      <c r="AW20"/>
      <c r="AX20"/>
      <c r="AY20"/>
      <c r="AZ20"/>
      <c r="BA20"/>
      <c r="BB20"/>
    </row>
    <row r="21" spans="1:54" ht="12.75" hidden="1">
      <c r="A21" s="53" t="s">
        <v>78</v>
      </c>
      <c r="B21" s="54">
        <v>10</v>
      </c>
      <c r="C21" s="55">
        <v>6</v>
      </c>
      <c r="D21" s="72">
        <v>18</v>
      </c>
      <c r="E21" s="72">
        <v>11</v>
      </c>
      <c r="F21" s="72">
        <v>10</v>
      </c>
      <c r="G21" s="72">
        <v>6</v>
      </c>
      <c r="H21" s="72">
        <v>23</v>
      </c>
      <c r="I21" s="72">
        <v>20</v>
      </c>
      <c r="J21" s="72">
        <v>10</v>
      </c>
      <c r="K21" s="71">
        <v>7</v>
      </c>
      <c r="L21" s="71">
        <v>12</v>
      </c>
      <c r="M21" s="71">
        <v>9</v>
      </c>
      <c r="N21" s="71">
        <v>18</v>
      </c>
      <c r="O21" s="71">
        <v>9</v>
      </c>
      <c r="P21" s="71">
        <v>12</v>
      </c>
      <c r="Q21" s="71">
        <v>10</v>
      </c>
      <c r="R21" s="71">
        <v>17</v>
      </c>
      <c r="S21" s="71">
        <v>14</v>
      </c>
      <c r="T21" s="71">
        <v>13</v>
      </c>
      <c r="U21" s="71">
        <v>5</v>
      </c>
      <c r="V21" s="71">
        <v>3</v>
      </c>
      <c r="W21" s="71">
        <v>2</v>
      </c>
      <c r="X21" s="71">
        <v>11</v>
      </c>
      <c r="Y21" s="72">
        <v>9</v>
      </c>
      <c r="Z21" s="254">
        <v>10</v>
      </c>
      <c r="AA21" s="71">
        <v>8</v>
      </c>
      <c r="AB21" s="71">
        <v>5</v>
      </c>
      <c r="AC21" s="71">
        <v>5</v>
      </c>
      <c r="AD21" s="71">
        <v>11</v>
      </c>
      <c r="AE21" s="71">
        <v>9</v>
      </c>
      <c r="AF21" s="71">
        <v>16</v>
      </c>
      <c r="AG21" s="71">
        <v>8</v>
      </c>
      <c r="AH21" s="71">
        <v>5</v>
      </c>
      <c r="AI21" s="72">
        <v>3</v>
      </c>
      <c r="AJ21" s="254">
        <v>7</v>
      </c>
      <c r="AK21" s="71">
        <v>5</v>
      </c>
      <c r="AL21" s="71">
        <v>8</v>
      </c>
      <c r="AM21" s="71">
        <v>6</v>
      </c>
      <c r="AN21" s="71">
        <v>5</v>
      </c>
      <c r="AO21" s="71">
        <v>4</v>
      </c>
      <c r="AP21" s="71">
        <v>6</v>
      </c>
      <c r="AQ21" s="71">
        <v>4</v>
      </c>
      <c r="AR21" s="71">
        <v>5</v>
      </c>
      <c r="AS21" s="73">
        <v>3</v>
      </c>
      <c r="AT21"/>
      <c r="AU21"/>
      <c r="AV21"/>
      <c r="AW21"/>
      <c r="AX21"/>
      <c r="AY21"/>
      <c r="AZ21"/>
      <c r="BA21"/>
      <c r="BB21"/>
    </row>
    <row r="22" spans="1:54" ht="12.75" hidden="1">
      <c r="A22" s="53" t="s">
        <v>79</v>
      </c>
      <c r="B22" s="54">
        <v>8</v>
      </c>
      <c r="C22" s="55">
        <v>4</v>
      </c>
      <c r="D22" s="72">
        <v>9</v>
      </c>
      <c r="E22" s="72">
        <v>7</v>
      </c>
      <c r="F22" s="72">
        <v>12</v>
      </c>
      <c r="G22" s="72">
        <v>7</v>
      </c>
      <c r="H22" s="72">
        <v>4</v>
      </c>
      <c r="I22" s="72">
        <v>2</v>
      </c>
      <c r="J22" s="72">
        <v>15</v>
      </c>
      <c r="K22" s="71">
        <v>6</v>
      </c>
      <c r="L22" s="71">
        <v>5</v>
      </c>
      <c r="M22" s="71">
        <v>6</v>
      </c>
      <c r="N22" s="71">
        <v>7</v>
      </c>
      <c r="O22" s="71">
        <v>6</v>
      </c>
      <c r="P22" s="71">
        <v>10</v>
      </c>
      <c r="Q22" s="71">
        <v>6</v>
      </c>
      <c r="R22" s="71">
        <v>13</v>
      </c>
      <c r="S22" s="71">
        <v>9</v>
      </c>
      <c r="T22" s="71">
        <v>5</v>
      </c>
      <c r="U22" s="71">
        <v>1</v>
      </c>
      <c r="V22" s="71">
        <v>9</v>
      </c>
      <c r="W22" s="71">
        <v>3</v>
      </c>
      <c r="X22" s="71">
        <v>11</v>
      </c>
      <c r="Y22" s="72">
        <v>6</v>
      </c>
      <c r="Z22" s="254">
        <v>7</v>
      </c>
      <c r="AA22" s="71">
        <v>4</v>
      </c>
      <c r="AB22" s="71">
        <v>10</v>
      </c>
      <c r="AC22" s="71">
        <v>2</v>
      </c>
      <c r="AD22" s="71">
        <v>18</v>
      </c>
      <c r="AE22" s="71">
        <v>7</v>
      </c>
      <c r="AF22" s="71">
        <v>15</v>
      </c>
      <c r="AG22" s="71">
        <v>3</v>
      </c>
      <c r="AH22" s="71">
        <v>19</v>
      </c>
      <c r="AI22" s="72">
        <v>4</v>
      </c>
      <c r="AJ22" s="254">
        <v>10</v>
      </c>
      <c r="AK22" s="71">
        <v>5</v>
      </c>
      <c r="AL22" s="71">
        <v>11</v>
      </c>
      <c r="AM22" s="71">
        <v>4</v>
      </c>
      <c r="AN22" s="71">
        <v>11</v>
      </c>
      <c r="AO22" s="71">
        <v>2</v>
      </c>
      <c r="AP22" s="71">
        <v>10</v>
      </c>
      <c r="AQ22" s="71">
        <v>7</v>
      </c>
      <c r="AR22" s="71">
        <v>4</v>
      </c>
      <c r="AS22" s="73">
        <v>1</v>
      </c>
      <c r="AT22"/>
      <c r="AU22"/>
      <c r="AV22"/>
      <c r="AW22"/>
      <c r="AX22"/>
      <c r="AY22"/>
      <c r="AZ22"/>
      <c r="BA22"/>
      <c r="BB22"/>
    </row>
    <row r="23" spans="1:54" ht="12.75" hidden="1">
      <c r="A23" s="53" t="s">
        <v>80</v>
      </c>
      <c r="B23" s="54">
        <v>6</v>
      </c>
      <c r="C23" s="55">
        <v>3</v>
      </c>
      <c r="D23" s="72">
        <v>28</v>
      </c>
      <c r="E23" s="72">
        <v>20</v>
      </c>
      <c r="F23" s="72">
        <v>35</v>
      </c>
      <c r="G23" s="72">
        <v>23</v>
      </c>
      <c r="H23" s="72">
        <v>16</v>
      </c>
      <c r="I23" s="72">
        <v>12</v>
      </c>
      <c r="J23" s="72">
        <v>13</v>
      </c>
      <c r="K23" s="71">
        <v>9</v>
      </c>
      <c r="L23" s="71">
        <v>16</v>
      </c>
      <c r="M23" s="71">
        <v>8</v>
      </c>
      <c r="N23" s="71">
        <v>18</v>
      </c>
      <c r="O23" s="71">
        <v>13</v>
      </c>
      <c r="P23" s="71">
        <v>32</v>
      </c>
      <c r="Q23" s="71">
        <v>25</v>
      </c>
      <c r="R23" s="71">
        <v>23</v>
      </c>
      <c r="S23" s="71">
        <v>15</v>
      </c>
      <c r="T23" s="71">
        <v>33</v>
      </c>
      <c r="U23" s="71">
        <v>24</v>
      </c>
      <c r="V23" s="71">
        <v>4</v>
      </c>
      <c r="W23" s="71">
        <v>1</v>
      </c>
      <c r="X23" s="71">
        <v>4</v>
      </c>
      <c r="Y23" s="72">
        <v>5</v>
      </c>
      <c r="Z23" s="254">
        <v>19</v>
      </c>
      <c r="AA23" s="71">
        <v>5</v>
      </c>
      <c r="AB23" s="71">
        <v>12</v>
      </c>
      <c r="AC23" s="71">
        <v>8</v>
      </c>
      <c r="AD23" s="71">
        <v>9</v>
      </c>
      <c r="AE23" s="71">
        <v>6</v>
      </c>
      <c r="AF23" s="71">
        <v>11</v>
      </c>
      <c r="AG23" s="71">
        <v>7</v>
      </c>
      <c r="AH23" s="71">
        <v>12</v>
      </c>
      <c r="AI23" s="72">
        <v>8</v>
      </c>
      <c r="AJ23" s="254">
        <v>11</v>
      </c>
      <c r="AK23" s="71">
        <v>8</v>
      </c>
      <c r="AL23" s="71">
        <v>19</v>
      </c>
      <c r="AM23" s="71">
        <v>10</v>
      </c>
      <c r="AN23" s="71">
        <v>18</v>
      </c>
      <c r="AO23" s="71">
        <v>12</v>
      </c>
      <c r="AP23" s="71">
        <v>16</v>
      </c>
      <c r="AQ23" s="71">
        <v>9</v>
      </c>
      <c r="AR23" s="71">
        <v>8</v>
      </c>
      <c r="AS23" s="73">
        <v>4</v>
      </c>
      <c r="AT23"/>
      <c r="AU23"/>
      <c r="AV23"/>
      <c r="AW23"/>
      <c r="AX23"/>
      <c r="AY23"/>
      <c r="AZ23"/>
      <c r="BA23"/>
      <c r="BB23"/>
    </row>
    <row r="24" spans="1:54" ht="12.75" hidden="1">
      <c r="A24" s="53" t="s">
        <v>81</v>
      </c>
      <c r="B24" s="54">
        <v>9</v>
      </c>
      <c r="C24" s="55">
        <v>7</v>
      </c>
      <c r="D24" s="72">
        <v>12</v>
      </c>
      <c r="E24" s="72">
        <v>7</v>
      </c>
      <c r="F24" s="72">
        <v>6</v>
      </c>
      <c r="G24" s="72">
        <v>6</v>
      </c>
      <c r="H24" s="72">
        <v>8</v>
      </c>
      <c r="I24" s="72">
        <v>4</v>
      </c>
      <c r="J24" s="72">
        <v>10</v>
      </c>
      <c r="K24" s="71">
        <v>10</v>
      </c>
      <c r="L24" s="71">
        <v>5</v>
      </c>
      <c r="M24" s="71">
        <v>4</v>
      </c>
      <c r="N24" s="71">
        <v>3</v>
      </c>
      <c r="O24" s="71">
        <v>2</v>
      </c>
      <c r="P24" s="71">
        <v>10</v>
      </c>
      <c r="Q24" s="71">
        <v>10</v>
      </c>
      <c r="R24" s="71">
        <v>3</v>
      </c>
      <c r="S24" s="71">
        <v>2</v>
      </c>
      <c r="T24" s="71">
        <v>3</v>
      </c>
      <c r="U24" s="71">
        <v>3</v>
      </c>
      <c r="V24" s="71">
        <v>1</v>
      </c>
      <c r="W24" s="71">
        <v>1</v>
      </c>
      <c r="X24" s="71">
        <v>8</v>
      </c>
      <c r="Y24" s="72">
        <v>6</v>
      </c>
      <c r="Z24" s="254">
        <v>2</v>
      </c>
      <c r="AA24" s="71"/>
      <c r="AB24" s="71">
        <v>4</v>
      </c>
      <c r="AC24" s="71">
        <v>1</v>
      </c>
      <c r="AD24" s="71">
        <v>7</v>
      </c>
      <c r="AE24" s="71">
        <v>7</v>
      </c>
      <c r="AF24" s="71">
        <v>9</v>
      </c>
      <c r="AG24" s="71">
        <v>5</v>
      </c>
      <c r="AH24" s="71">
        <v>2</v>
      </c>
      <c r="AI24" s="72">
        <v>0</v>
      </c>
      <c r="AJ24" s="254">
        <v>7</v>
      </c>
      <c r="AK24" s="71">
        <v>3</v>
      </c>
      <c r="AL24" s="71">
        <v>3</v>
      </c>
      <c r="AM24" s="71">
        <v>2</v>
      </c>
      <c r="AN24" s="71">
        <v>5</v>
      </c>
      <c r="AO24" s="71">
        <v>5</v>
      </c>
      <c r="AP24" s="71">
        <v>9</v>
      </c>
      <c r="AQ24" s="71">
        <v>5</v>
      </c>
      <c r="AR24" s="71">
        <v>3</v>
      </c>
      <c r="AS24" s="73">
        <v>2</v>
      </c>
      <c r="AT24"/>
      <c r="AU24"/>
      <c r="AV24"/>
      <c r="AW24"/>
      <c r="AX24"/>
      <c r="AY24"/>
      <c r="AZ24"/>
      <c r="BA24"/>
      <c r="BB24"/>
    </row>
    <row r="25" spans="1:54" ht="12.75" hidden="1">
      <c r="A25" s="53" t="s">
        <v>82</v>
      </c>
      <c r="B25" s="54">
        <v>13</v>
      </c>
      <c r="C25" s="55">
        <v>7</v>
      </c>
      <c r="D25" s="72">
        <v>25</v>
      </c>
      <c r="E25" s="72">
        <v>18</v>
      </c>
      <c r="F25" s="72">
        <v>29</v>
      </c>
      <c r="G25" s="72">
        <v>19</v>
      </c>
      <c r="H25" s="72">
        <v>29</v>
      </c>
      <c r="I25" s="72">
        <v>15</v>
      </c>
      <c r="J25" s="72">
        <v>26</v>
      </c>
      <c r="K25" s="71">
        <v>17</v>
      </c>
      <c r="L25" s="71">
        <v>16</v>
      </c>
      <c r="M25" s="71">
        <v>8</v>
      </c>
      <c r="N25" s="71">
        <v>21</v>
      </c>
      <c r="O25" s="71">
        <v>12</v>
      </c>
      <c r="P25" s="71">
        <v>34</v>
      </c>
      <c r="Q25" s="71">
        <v>25</v>
      </c>
      <c r="R25" s="71">
        <v>20</v>
      </c>
      <c r="S25" s="71">
        <v>14</v>
      </c>
      <c r="T25" s="71">
        <v>21</v>
      </c>
      <c r="U25" s="71">
        <v>12</v>
      </c>
      <c r="V25" s="71">
        <v>21</v>
      </c>
      <c r="W25" s="71">
        <v>12</v>
      </c>
      <c r="X25" s="71">
        <v>14</v>
      </c>
      <c r="Y25" s="72">
        <v>12</v>
      </c>
      <c r="Z25" s="254">
        <v>10</v>
      </c>
      <c r="AA25" s="71">
        <v>6</v>
      </c>
      <c r="AB25" s="71">
        <v>11</v>
      </c>
      <c r="AC25" s="71">
        <v>10</v>
      </c>
      <c r="AD25" s="71">
        <v>8</v>
      </c>
      <c r="AE25" s="71">
        <v>5</v>
      </c>
      <c r="AF25" s="71">
        <v>16</v>
      </c>
      <c r="AG25" s="71">
        <v>10</v>
      </c>
      <c r="AH25" s="71">
        <v>11</v>
      </c>
      <c r="AI25" s="72">
        <v>8</v>
      </c>
      <c r="AJ25" s="254">
        <v>20</v>
      </c>
      <c r="AK25" s="71">
        <v>16</v>
      </c>
      <c r="AL25" s="71">
        <v>10</v>
      </c>
      <c r="AM25" s="71">
        <v>6</v>
      </c>
      <c r="AN25" s="71">
        <v>32</v>
      </c>
      <c r="AO25" s="71">
        <v>20</v>
      </c>
      <c r="AP25" s="71">
        <v>11</v>
      </c>
      <c r="AQ25" s="71">
        <v>3</v>
      </c>
      <c r="AR25" s="71">
        <v>19</v>
      </c>
      <c r="AS25" s="73">
        <v>15</v>
      </c>
      <c r="AT25"/>
      <c r="AU25"/>
      <c r="AV25"/>
      <c r="AW25"/>
      <c r="AX25"/>
      <c r="AY25"/>
      <c r="AZ25"/>
      <c r="BA25"/>
      <c r="BB25"/>
    </row>
    <row r="26" spans="1:54" ht="13.5" hidden="1" thickBot="1">
      <c r="A26" s="53" t="s">
        <v>83</v>
      </c>
      <c r="B26" s="74">
        <v>6</v>
      </c>
      <c r="C26" s="75">
        <v>4</v>
      </c>
      <c r="D26" s="121">
        <v>3</v>
      </c>
      <c r="E26" s="121">
        <v>3</v>
      </c>
      <c r="F26" s="121">
        <v>10</v>
      </c>
      <c r="G26" s="121">
        <v>8</v>
      </c>
      <c r="H26" s="121">
        <v>22</v>
      </c>
      <c r="I26" s="121">
        <v>19</v>
      </c>
      <c r="J26" s="121">
        <v>12</v>
      </c>
      <c r="K26" s="76">
        <v>10</v>
      </c>
      <c r="L26" s="76">
        <v>12</v>
      </c>
      <c r="M26" s="76">
        <v>11</v>
      </c>
      <c r="N26" s="76">
        <v>10</v>
      </c>
      <c r="O26" s="76">
        <v>7</v>
      </c>
      <c r="P26" s="76">
        <v>20</v>
      </c>
      <c r="Q26" s="76">
        <v>15</v>
      </c>
      <c r="R26" s="76">
        <v>15</v>
      </c>
      <c r="S26" s="76">
        <v>12</v>
      </c>
      <c r="T26" s="76">
        <v>3</v>
      </c>
      <c r="U26" s="76">
        <v>1</v>
      </c>
      <c r="V26" s="76">
        <v>13</v>
      </c>
      <c r="W26" s="76">
        <v>10</v>
      </c>
      <c r="X26" s="76">
        <v>10</v>
      </c>
      <c r="Y26" s="115">
        <v>6</v>
      </c>
      <c r="Z26" s="255">
        <v>9</v>
      </c>
      <c r="AA26" s="76">
        <v>9</v>
      </c>
      <c r="AB26" s="76">
        <v>3</v>
      </c>
      <c r="AC26" s="76">
        <v>3</v>
      </c>
      <c r="AD26" s="76">
        <v>14</v>
      </c>
      <c r="AE26" s="76">
        <v>12</v>
      </c>
      <c r="AF26" s="76">
        <v>9</v>
      </c>
      <c r="AG26" s="76">
        <v>9</v>
      </c>
      <c r="AH26" s="76">
        <v>1</v>
      </c>
      <c r="AI26" s="121">
        <v>1</v>
      </c>
      <c r="AJ26" s="255">
        <v>7</v>
      </c>
      <c r="AK26" s="76">
        <v>6</v>
      </c>
      <c r="AL26" s="76">
        <v>5</v>
      </c>
      <c r="AM26" s="76">
        <v>3</v>
      </c>
      <c r="AN26" s="76">
        <v>8</v>
      </c>
      <c r="AO26" s="76">
        <v>4</v>
      </c>
      <c r="AP26" s="76">
        <v>3</v>
      </c>
      <c r="AQ26" s="76">
        <v>1</v>
      </c>
      <c r="AR26" s="76">
        <v>3</v>
      </c>
      <c r="AS26" s="78">
        <v>1</v>
      </c>
      <c r="AT26"/>
      <c r="AU26"/>
      <c r="AV26"/>
      <c r="AW26"/>
      <c r="AX26"/>
      <c r="AY26"/>
      <c r="AZ26"/>
      <c r="BA26"/>
      <c r="BB26"/>
    </row>
    <row r="27" spans="1:54" ht="13.5" hidden="1" thickBot="1">
      <c r="A27" s="79" t="s">
        <v>84</v>
      </c>
      <c r="B27" s="80">
        <f aca="true" t="shared" si="0" ref="B27:M27">SUM(B7:B26)</f>
        <v>2055</v>
      </c>
      <c r="C27" s="81">
        <f t="shared" si="0"/>
        <v>550</v>
      </c>
      <c r="D27" s="83">
        <f t="shared" si="0"/>
        <v>2222</v>
      </c>
      <c r="E27" s="83">
        <f t="shared" si="0"/>
        <v>666</v>
      </c>
      <c r="F27" s="83">
        <f t="shared" si="0"/>
        <v>2404</v>
      </c>
      <c r="G27" s="83">
        <f t="shared" si="0"/>
        <v>675</v>
      </c>
      <c r="H27" s="83">
        <f t="shared" si="0"/>
        <v>2338</v>
      </c>
      <c r="I27" s="83">
        <f t="shared" si="0"/>
        <v>713</v>
      </c>
      <c r="J27" s="83">
        <f t="shared" si="0"/>
        <v>2462</v>
      </c>
      <c r="K27" s="82">
        <f t="shared" si="0"/>
        <v>658</v>
      </c>
      <c r="L27" s="82">
        <f t="shared" si="0"/>
        <v>2274</v>
      </c>
      <c r="M27" s="82">
        <f t="shared" si="0"/>
        <v>687</v>
      </c>
      <c r="N27" s="82">
        <f aca="true" t="shared" si="1" ref="N27:S27">SUM(N7:N26)</f>
        <v>2033</v>
      </c>
      <c r="O27" s="82">
        <f t="shared" si="1"/>
        <v>609</v>
      </c>
      <c r="P27" s="82">
        <f t="shared" si="1"/>
        <v>2069</v>
      </c>
      <c r="Q27" s="82">
        <f t="shared" si="1"/>
        <v>710</v>
      </c>
      <c r="R27" s="82">
        <f t="shared" si="1"/>
        <v>1927</v>
      </c>
      <c r="S27" s="82">
        <f t="shared" si="1"/>
        <v>748</v>
      </c>
      <c r="T27" s="82">
        <f aca="true" t="shared" si="2" ref="T27:Y27">SUM(T7:T26)</f>
        <v>1828</v>
      </c>
      <c r="U27" s="82">
        <f t="shared" si="2"/>
        <v>646</v>
      </c>
      <c r="V27" s="82">
        <f t="shared" si="2"/>
        <v>1568</v>
      </c>
      <c r="W27" s="82">
        <f t="shared" si="2"/>
        <v>546</v>
      </c>
      <c r="X27" s="82">
        <f t="shared" si="2"/>
        <v>1560</v>
      </c>
      <c r="Y27" s="82">
        <f t="shared" si="2"/>
        <v>515</v>
      </c>
      <c r="Z27" s="83">
        <f aca="true" t="shared" si="3" ref="Z27:AG27">SUM(Z7:Z26)</f>
        <v>1361</v>
      </c>
      <c r="AA27" s="82">
        <f t="shared" si="3"/>
        <v>425</v>
      </c>
      <c r="AB27" s="83">
        <f t="shared" si="3"/>
        <v>1077</v>
      </c>
      <c r="AC27" s="82">
        <f t="shared" si="3"/>
        <v>366</v>
      </c>
      <c r="AD27" s="82">
        <f t="shared" si="3"/>
        <v>861</v>
      </c>
      <c r="AE27" s="82">
        <f t="shared" si="3"/>
        <v>324</v>
      </c>
      <c r="AF27" s="83">
        <f t="shared" si="3"/>
        <v>944</v>
      </c>
      <c r="AG27" s="82">
        <f t="shared" si="3"/>
        <v>317</v>
      </c>
      <c r="AH27" s="83">
        <v>890</v>
      </c>
      <c r="AI27" s="83">
        <v>324</v>
      </c>
      <c r="AJ27" s="81">
        <f aca="true" t="shared" si="4" ref="AJ27:AO27">SUM(AJ7:AJ26)</f>
        <v>854</v>
      </c>
      <c r="AK27" s="82">
        <f t="shared" si="4"/>
        <v>310</v>
      </c>
      <c r="AL27" s="83">
        <f t="shared" si="4"/>
        <v>923</v>
      </c>
      <c r="AM27" s="82">
        <f t="shared" si="4"/>
        <v>258</v>
      </c>
      <c r="AN27" s="83">
        <f t="shared" si="4"/>
        <v>1036</v>
      </c>
      <c r="AO27" s="82">
        <f t="shared" si="4"/>
        <v>306</v>
      </c>
      <c r="AP27" s="83">
        <f>SUM(AP7:AP26)</f>
        <v>703</v>
      </c>
      <c r="AQ27" s="82">
        <f>SUM(AQ7:AQ26)</f>
        <v>273</v>
      </c>
      <c r="AR27" s="83">
        <v>685</v>
      </c>
      <c r="AS27" s="84">
        <v>246</v>
      </c>
      <c r="AT27"/>
      <c r="AU27"/>
      <c r="AV27"/>
      <c r="AW27"/>
      <c r="AX27"/>
      <c r="AY27"/>
      <c r="AZ27"/>
      <c r="BA27"/>
      <c r="BB27"/>
    </row>
    <row r="28" spans="1:54" ht="12.75" customHeight="1" hidden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12.75" customHeight="1" hidden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</row>
    <row r="30" s="108" customFormat="1" ht="18.75" customHeight="1" hidden="1"/>
    <row r="31" s="108" customFormat="1" ht="12.75" customHeight="1"/>
    <row r="32" spans="1:41" s="108" customFormat="1" ht="12.75" customHeight="1">
      <c r="A32" s="1199" t="s">
        <v>259</v>
      </c>
      <c r="B32" s="1199"/>
      <c r="C32" s="1199"/>
      <c r="D32" s="1199"/>
      <c r="E32" s="1199"/>
      <c r="F32" s="1199"/>
      <c r="G32" s="1199"/>
      <c r="H32" s="1199"/>
      <c r="I32" s="1199"/>
      <c r="J32" s="1199"/>
      <c r="K32" s="1199"/>
      <c r="L32" s="1199"/>
      <c r="M32" s="1199"/>
      <c r="N32" s="1199"/>
      <c r="O32" s="1199"/>
      <c r="P32" s="1199"/>
      <c r="Q32" s="1199"/>
      <c r="R32" s="1199"/>
      <c r="S32" s="1199"/>
      <c r="T32" s="1199"/>
      <c r="U32" s="1199"/>
      <c r="V32" s="1199"/>
      <c r="W32" s="1199"/>
      <c r="X32" s="1199"/>
      <c r="Y32" s="1199"/>
      <c r="Z32" s="1199"/>
      <c r="AA32" s="1199"/>
      <c r="AB32" s="1199"/>
      <c r="AC32" s="1199"/>
      <c r="AD32" s="1199"/>
      <c r="AE32" s="1199"/>
      <c r="AF32" s="1199"/>
      <c r="AG32" s="1199"/>
      <c r="AH32" s="1199"/>
      <c r="AI32" s="1199"/>
      <c r="AJ32" s="1199"/>
      <c r="AK32" s="1199"/>
      <c r="AL32" s="1199"/>
      <c r="AM32" s="1199"/>
      <c r="AN32" s="1199"/>
      <c r="AO32" s="1199"/>
    </row>
    <row r="33" spans="1:58" ht="12.75">
      <c r="A33"/>
      <c r="B33"/>
      <c r="C33"/>
      <c r="D33"/>
      <c r="E33"/>
      <c r="F33"/>
      <c r="G33"/>
      <c r="H33"/>
      <c r="I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/>
      <c r="AH33" s="1334"/>
      <c r="AI33" s="1334"/>
      <c r="AJ33" s="1334"/>
      <c r="AK33" s="1334"/>
      <c r="AL33" s="1334"/>
      <c r="AM33" s="1334"/>
      <c r="AN33" s="1334"/>
      <c r="AO33" s="1334"/>
      <c r="AP33" s="1334"/>
      <c r="AQ33" s="1334"/>
      <c r="AR33" s="1334"/>
      <c r="AS33" s="1334"/>
      <c r="AT33" s="1334"/>
      <c r="AU33" s="1334"/>
      <c r="AV33" s="1334"/>
      <c r="AW33" s="1334"/>
      <c r="AX33" s="1334"/>
      <c r="AY33" s="1334"/>
      <c r="AZ33" s="1334"/>
      <c r="BA33" s="1334"/>
      <c r="BB33" s="1334"/>
      <c r="BC33" s="1334"/>
      <c r="BD33" s="1334"/>
      <c r="BE33" s="1334"/>
      <c r="BF33" s="1334"/>
    </row>
    <row r="34" spans="1:54" ht="13.5" thickBo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6"/>
      <c r="AZ34" s="105"/>
      <c r="BA34" s="105"/>
      <c r="BB34" s="107"/>
    </row>
    <row r="35" spans="1:54" ht="13.5" thickBot="1">
      <c r="A35" s="1336" t="s">
        <v>260</v>
      </c>
      <c r="B35" s="1339" t="s">
        <v>1148</v>
      </c>
      <c r="C35" s="1340"/>
      <c r="D35" s="1340"/>
      <c r="E35" s="1340"/>
      <c r="F35" s="1340"/>
      <c r="G35" s="1340"/>
      <c r="H35" s="1340"/>
      <c r="I35" s="1340"/>
      <c r="J35" s="1340"/>
      <c r="K35" s="1340"/>
      <c r="L35" s="1340"/>
      <c r="M35" s="1340"/>
      <c r="N35" s="1340"/>
      <c r="O35" s="1340"/>
      <c r="P35" s="1340"/>
      <c r="Q35" s="1340"/>
      <c r="R35" s="1340"/>
      <c r="S35" s="1340"/>
      <c r="T35" s="1340"/>
      <c r="U35" s="1340"/>
      <c r="V35" s="1340"/>
      <c r="W35" s="1340"/>
      <c r="X35" s="1340"/>
      <c r="Y35" s="1340"/>
      <c r="Z35" s="1340"/>
      <c r="AA35" s="1340"/>
      <c r="AB35" s="1340"/>
      <c r="AC35" s="1340"/>
      <c r="AD35" s="1340"/>
      <c r="AE35" s="1340"/>
      <c r="AF35" s="1340"/>
      <c r="AG35" s="1340"/>
      <c r="AH35" s="1340"/>
      <c r="AI35" s="1340"/>
      <c r="AJ35" s="1340"/>
      <c r="AK35" s="1340"/>
      <c r="AL35" s="1340"/>
      <c r="AM35" s="1340"/>
      <c r="AN35" s="1340"/>
      <c r="AO35" s="1340"/>
      <c r="AP35" s="1290"/>
      <c r="AQ35" s="1290"/>
      <c r="AR35" s="1290"/>
      <c r="AS35" s="1291"/>
      <c r="AT35" s="92"/>
      <c r="AU35" s="92"/>
      <c r="AV35" s="92"/>
      <c r="AW35" s="92"/>
      <c r="AX35" s="92"/>
      <c r="AY35" s="92"/>
      <c r="AZ35" s="92"/>
      <c r="BA35" s="93"/>
      <c r="BB35" s="92"/>
    </row>
    <row r="36" spans="1:70" ht="13.5" customHeight="1">
      <c r="A36" s="1337"/>
      <c r="B36" s="1343" t="s">
        <v>657</v>
      </c>
      <c r="C36" s="1333"/>
      <c r="D36" s="1329" t="s">
        <v>658</v>
      </c>
      <c r="E36" s="1333"/>
      <c r="F36" s="1329" t="s">
        <v>659</v>
      </c>
      <c r="G36" s="1333"/>
      <c r="H36" s="1329" t="s">
        <v>660</v>
      </c>
      <c r="I36" s="1333"/>
      <c r="J36" s="1329" t="s">
        <v>661</v>
      </c>
      <c r="K36" s="1333"/>
      <c r="L36" s="1329" t="s">
        <v>662</v>
      </c>
      <c r="M36" s="1330"/>
      <c r="N36" s="1329" t="s">
        <v>112</v>
      </c>
      <c r="O36" s="1330"/>
      <c r="P36" s="1329" t="s">
        <v>120</v>
      </c>
      <c r="Q36" s="1330"/>
      <c r="R36" s="1329" t="s">
        <v>207</v>
      </c>
      <c r="S36" s="1330"/>
      <c r="T36" s="1329" t="s">
        <v>687</v>
      </c>
      <c r="U36" s="1330"/>
      <c r="V36" s="1329" t="s">
        <v>100</v>
      </c>
      <c r="W36" s="1330"/>
      <c r="X36" s="1329" t="s">
        <v>16</v>
      </c>
      <c r="Y36" s="1333"/>
      <c r="Z36" s="1330" t="s">
        <v>28</v>
      </c>
      <c r="AA36" s="1330"/>
      <c r="AB36" s="1329" t="s">
        <v>843</v>
      </c>
      <c r="AC36" s="1330"/>
      <c r="AD36" s="1329" t="s">
        <v>1125</v>
      </c>
      <c r="AE36" s="1330"/>
      <c r="AF36" s="1329" t="s">
        <v>1132</v>
      </c>
      <c r="AG36" s="1330"/>
      <c r="AH36" s="1329" t="s">
        <v>1147</v>
      </c>
      <c r="AI36" s="1333"/>
      <c r="AJ36" s="1330" t="s">
        <v>1151</v>
      </c>
      <c r="AK36" s="1330"/>
      <c r="AL36" s="1329" t="s">
        <v>1157</v>
      </c>
      <c r="AM36" s="1330"/>
      <c r="AN36" s="1331" t="s">
        <v>1168</v>
      </c>
      <c r="AO36" s="1332"/>
      <c r="AP36" s="1331" t="s">
        <v>1182</v>
      </c>
      <c r="AQ36" s="1332"/>
      <c r="AR36" s="1331" t="s">
        <v>1188</v>
      </c>
      <c r="AS36" s="1335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ht="13.5" thickBot="1">
      <c r="A37" s="1338"/>
      <c r="B37" s="126" t="s">
        <v>663</v>
      </c>
      <c r="C37" s="127" t="s">
        <v>664</v>
      </c>
      <c r="D37" s="127" t="s">
        <v>663</v>
      </c>
      <c r="E37" s="128" t="s">
        <v>664</v>
      </c>
      <c r="F37" s="129" t="s">
        <v>663</v>
      </c>
      <c r="G37" s="127" t="s">
        <v>664</v>
      </c>
      <c r="H37" s="129" t="s">
        <v>663</v>
      </c>
      <c r="I37" s="127" t="s">
        <v>664</v>
      </c>
      <c r="J37" s="127" t="s">
        <v>663</v>
      </c>
      <c r="K37" s="129" t="s">
        <v>664</v>
      </c>
      <c r="L37" s="127" t="s">
        <v>663</v>
      </c>
      <c r="M37" s="128" t="s">
        <v>664</v>
      </c>
      <c r="N37" s="129" t="s">
        <v>663</v>
      </c>
      <c r="O37" s="128" t="s">
        <v>664</v>
      </c>
      <c r="P37" s="264" t="s">
        <v>221</v>
      </c>
      <c r="Q37" s="562" t="s">
        <v>222</v>
      </c>
      <c r="R37" s="264" t="s">
        <v>221</v>
      </c>
      <c r="S37" s="562" t="s">
        <v>222</v>
      </c>
      <c r="T37" s="264" t="s">
        <v>221</v>
      </c>
      <c r="U37" s="562" t="s">
        <v>222</v>
      </c>
      <c r="V37" s="264" t="s">
        <v>221</v>
      </c>
      <c r="W37" s="562" t="s">
        <v>222</v>
      </c>
      <c r="X37" s="264" t="s">
        <v>221</v>
      </c>
      <c r="Y37" s="562" t="s">
        <v>222</v>
      </c>
      <c r="Z37" s="264" t="s">
        <v>221</v>
      </c>
      <c r="AA37" s="562" t="s">
        <v>222</v>
      </c>
      <c r="AB37" s="264" t="s">
        <v>221</v>
      </c>
      <c r="AC37" s="562" t="s">
        <v>222</v>
      </c>
      <c r="AD37" s="264" t="s">
        <v>221</v>
      </c>
      <c r="AE37" s="562" t="s">
        <v>222</v>
      </c>
      <c r="AF37" s="264" t="s">
        <v>221</v>
      </c>
      <c r="AG37" s="564" t="s">
        <v>222</v>
      </c>
      <c r="AH37" s="264" t="s">
        <v>221</v>
      </c>
      <c r="AI37" s="264" t="s">
        <v>222</v>
      </c>
      <c r="AJ37" s="562" t="s">
        <v>221</v>
      </c>
      <c r="AK37" s="942" t="s">
        <v>222</v>
      </c>
      <c r="AL37" s="264" t="s">
        <v>221</v>
      </c>
      <c r="AM37" s="942" t="s">
        <v>222</v>
      </c>
      <c r="AN37" s="264" t="s">
        <v>221</v>
      </c>
      <c r="AO37" s="942" t="s">
        <v>222</v>
      </c>
      <c r="AP37" s="264" t="s">
        <v>221</v>
      </c>
      <c r="AQ37" s="942" t="s">
        <v>222</v>
      </c>
      <c r="AR37" s="264" t="s">
        <v>221</v>
      </c>
      <c r="AS37" s="563" t="s">
        <v>222</v>
      </c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70" ht="13.5" thickBot="1">
      <c r="A38" s="43" t="s">
        <v>261</v>
      </c>
      <c r="B38" s="44">
        <v>1424</v>
      </c>
      <c r="C38" s="45">
        <v>303</v>
      </c>
      <c r="D38" s="109">
        <v>1207</v>
      </c>
      <c r="E38" s="109">
        <v>215</v>
      </c>
      <c r="F38" s="109">
        <v>1458</v>
      </c>
      <c r="G38" s="109">
        <v>227</v>
      </c>
      <c r="H38" s="109">
        <v>1320</v>
      </c>
      <c r="I38" s="109">
        <v>225</v>
      </c>
      <c r="J38" s="109">
        <v>1437</v>
      </c>
      <c r="K38" s="110">
        <v>250</v>
      </c>
      <c r="L38" s="110">
        <v>1263</v>
      </c>
      <c r="M38" s="110">
        <v>210</v>
      </c>
      <c r="N38" s="110">
        <v>1109</v>
      </c>
      <c r="O38" s="110">
        <v>188</v>
      </c>
      <c r="P38" s="110">
        <v>1013</v>
      </c>
      <c r="Q38" s="110">
        <v>202</v>
      </c>
      <c r="R38" s="110">
        <v>843</v>
      </c>
      <c r="S38" s="110">
        <v>235</v>
      </c>
      <c r="T38" s="110">
        <v>917</v>
      </c>
      <c r="U38" s="110">
        <v>222</v>
      </c>
      <c r="V38" s="110">
        <v>739</v>
      </c>
      <c r="W38" s="110">
        <v>177</v>
      </c>
      <c r="X38" s="110">
        <v>723</v>
      </c>
      <c r="Y38" s="109">
        <v>159</v>
      </c>
      <c r="Z38" s="265">
        <v>603</v>
      </c>
      <c r="AA38" s="110">
        <v>101</v>
      </c>
      <c r="AB38" s="110">
        <v>395</v>
      </c>
      <c r="AC38" s="110">
        <v>48</v>
      </c>
      <c r="AD38" s="110">
        <v>318</v>
      </c>
      <c r="AE38" s="110">
        <v>55</v>
      </c>
      <c r="AF38" s="110">
        <v>343</v>
      </c>
      <c r="AG38" s="110">
        <v>70</v>
      </c>
      <c r="AH38" s="110">
        <v>338</v>
      </c>
      <c r="AI38" s="109">
        <v>109</v>
      </c>
      <c r="AJ38" s="265">
        <v>282</v>
      </c>
      <c r="AK38" s="110">
        <v>83</v>
      </c>
      <c r="AL38" s="110">
        <v>303</v>
      </c>
      <c r="AM38" s="110">
        <v>45</v>
      </c>
      <c r="AN38" s="110">
        <f aca="true" t="shared" si="5" ref="AN38:AO57">AN7</f>
        <v>339</v>
      </c>
      <c r="AO38" s="110">
        <f t="shared" si="5"/>
        <v>50</v>
      </c>
      <c r="AP38" s="110">
        <v>232</v>
      </c>
      <c r="AQ38" s="110">
        <v>67</v>
      </c>
      <c r="AR38" s="110">
        <v>209</v>
      </c>
      <c r="AS38" s="111">
        <v>36</v>
      </c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1:70" ht="12.75">
      <c r="A39" s="48" t="s">
        <v>262</v>
      </c>
      <c r="B39" s="49">
        <v>203</v>
      </c>
      <c r="C39" s="50">
        <v>77</v>
      </c>
      <c r="D39" s="112">
        <v>202</v>
      </c>
      <c r="E39" s="112">
        <v>86</v>
      </c>
      <c r="F39" s="112">
        <v>196</v>
      </c>
      <c r="G39" s="112">
        <v>88</v>
      </c>
      <c r="H39" s="112">
        <v>212</v>
      </c>
      <c r="I39" s="112">
        <v>87</v>
      </c>
      <c r="J39" s="112">
        <v>210</v>
      </c>
      <c r="K39" s="113">
        <v>70</v>
      </c>
      <c r="L39" s="113">
        <v>229</v>
      </c>
      <c r="M39" s="113">
        <v>97</v>
      </c>
      <c r="N39" s="113">
        <v>250</v>
      </c>
      <c r="O39" s="113">
        <v>110</v>
      </c>
      <c r="P39" s="113">
        <v>209</v>
      </c>
      <c r="Q39" s="113">
        <v>72</v>
      </c>
      <c r="R39" s="113">
        <v>292</v>
      </c>
      <c r="S39" s="113">
        <v>132</v>
      </c>
      <c r="T39" s="113">
        <v>254</v>
      </c>
      <c r="U39" s="113">
        <v>104</v>
      </c>
      <c r="V39" s="113">
        <v>279</v>
      </c>
      <c r="W39" s="113">
        <v>108</v>
      </c>
      <c r="X39" s="113">
        <v>238</v>
      </c>
      <c r="Y39" s="112">
        <v>78</v>
      </c>
      <c r="Z39" s="266">
        <v>194</v>
      </c>
      <c r="AA39" s="113">
        <v>64</v>
      </c>
      <c r="AB39" s="113">
        <v>198</v>
      </c>
      <c r="AC39" s="113">
        <v>95</v>
      </c>
      <c r="AD39" s="113">
        <v>115</v>
      </c>
      <c r="AE39" s="113">
        <v>40</v>
      </c>
      <c r="AF39" s="113">
        <v>155</v>
      </c>
      <c r="AG39" s="113">
        <v>54</v>
      </c>
      <c r="AH39" s="113">
        <v>125</v>
      </c>
      <c r="AI39" s="112">
        <v>38</v>
      </c>
      <c r="AJ39" s="266">
        <v>145</v>
      </c>
      <c r="AK39" s="113">
        <v>49</v>
      </c>
      <c r="AL39" s="113">
        <v>85</v>
      </c>
      <c r="AM39" s="113">
        <v>23</v>
      </c>
      <c r="AN39" s="113">
        <f t="shared" si="5"/>
        <v>109</v>
      </c>
      <c r="AO39" s="113">
        <f t="shared" si="5"/>
        <v>30</v>
      </c>
      <c r="AP39" s="113">
        <v>81</v>
      </c>
      <c r="AQ39" s="113">
        <v>30</v>
      </c>
      <c r="AR39" s="113">
        <v>85</v>
      </c>
      <c r="AS39" s="114">
        <v>36</v>
      </c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1:70" ht="12.75">
      <c r="A40" s="53" t="s">
        <v>263</v>
      </c>
      <c r="B40" s="54">
        <v>112</v>
      </c>
      <c r="C40" s="55">
        <v>26</v>
      </c>
      <c r="D40" s="72">
        <v>249</v>
      </c>
      <c r="E40" s="72">
        <v>88</v>
      </c>
      <c r="F40" s="72">
        <v>163</v>
      </c>
      <c r="G40" s="72">
        <v>53</v>
      </c>
      <c r="H40" s="72">
        <v>212</v>
      </c>
      <c r="I40" s="72">
        <v>98</v>
      </c>
      <c r="J40" s="72">
        <v>213</v>
      </c>
      <c r="K40" s="71">
        <v>84</v>
      </c>
      <c r="L40" s="71">
        <v>214</v>
      </c>
      <c r="M40" s="71">
        <v>84</v>
      </c>
      <c r="N40" s="71">
        <v>176</v>
      </c>
      <c r="O40" s="71">
        <v>63</v>
      </c>
      <c r="P40" s="71">
        <v>238</v>
      </c>
      <c r="Q40" s="71">
        <v>98</v>
      </c>
      <c r="R40" s="71">
        <v>233</v>
      </c>
      <c r="S40" s="71">
        <v>102</v>
      </c>
      <c r="T40" s="71">
        <v>136</v>
      </c>
      <c r="U40" s="71">
        <v>55</v>
      </c>
      <c r="V40" s="71">
        <v>105</v>
      </c>
      <c r="W40" s="71">
        <v>41</v>
      </c>
      <c r="X40" s="71">
        <v>157</v>
      </c>
      <c r="Y40" s="72">
        <v>65</v>
      </c>
      <c r="Z40" s="254">
        <v>116</v>
      </c>
      <c r="AA40" s="71">
        <v>40</v>
      </c>
      <c r="AB40" s="71">
        <v>114</v>
      </c>
      <c r="AC40" s="71">
        <v>50</v>
      </c>
      <c r="AD40" s="71">
        <v>66</v>
      </c>
      <c r="AE40" s="71">
        <v>32</v>
      </c>
      <c r="AF40" s="71">
        <v>87</v>
      </c>
      <c r="AG40" s="71">
        <v>38</v>
      </c>
      <c r="AH40" s="71">
        <v>92</v>
      </c>
      <c r="AI40" s="72">
        <v>39</v>
      </c>
      <c r="AJ40" s="254">
        <v>102</v>
      </c>
      <c r="AK40" s="71">
        <v>46</v>
      </c>
      <c r="AL40" s="71">
        <v>102</v>
      </c>
      <c r="AM40" s="71">
        <v>35</v>
      </c>
      <c r="AN40" s="71">
        <f t="shared" si="5"/>
        <v>140</v>
      </c>
      <c r="AO40" s="71">
        <f t="shared" si="5"/>
        <v>54</v>
      </c>
      <c r="AP40" s="71">
        <v>76</v>
      </c>
      <c r="AQ40" s="71">
        <v>31</v>
      </c>
      <c r="AR40" s="71">
        <v>63</v>
      </c>
      <c r="AS40" s="73">
        <v>31</v>
      </c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70" ht="12.75">
      <c r="A41" s="53" t="s">
        <v>264</v>
      </c>
      <c r="B41" s="54">
        <v>40</v>
      </c>
      <c r="C41" s="55">
        <v>8</v>
      </c>
      <c r="D41" s="72">
        <v>58</v>
      </c>
      <c r="E41" s="72">
        <v>39</v>
      </c>
      <c r="F41" s="72">
        <v>65</v>
      </c>
      <c r="G41" s="72">
        <v>33</v>
      </c>
      <c r="H41" s="72">
        <v>79</v>
      </c>
      <c r="I41" s="72">
        <v>36</v>
      </c>
      <c r="J41" s="72">
        <v>71</v>
      </c>
      <c r="K41" s="71">
        <v>35</v>
      </c>
      <c r="L41" s="71">
        <v>76</v>
      </c>
      <c r="M41" s="71">
        <v>56</v>
      </c>
      <c r="N41" s="71">
        <v>55</v>
      </c>
      <c r="O41" s="71">
        <v>29</v>
      </c>
      <c r="P41" s="71">
        <v>40</v>
      </c>
      <c r="Q41" s="71">
        <v>25</v>
      </c>
      <c r="R41" s="71">
        <v>51</v>
      </c>
      <c r="S41" s="71">
        <v>33</v>
      </c>
      <c r="T41" s="71">
        <v>50</v>
      </c>
      <c r="U41" s="71">
        <v>31</v>
      </c>
      <c r="V41" s="71">
        <v>34</v>
      </c>
      <c r="W41" s="71">
        <v>19</v>
      </c>
      <c r="X41" s="71">
        <v>45</v>
      </c>
      <c r="Y41" s="72">
        <v>20</v>
      </c>
      <c r="Z41" s="254">
        <v>46</v>
      </c>
      <c r="AA41" s="71">
        <v>29</v>
      </c>
      <c r="AB41" s="71">
        <v>37</v>
      </c>
      <c r="AC41" s="71">
        <v>21</v>
      </c>
      <c r="AD41" s="71">
        <v>37</v>
      </c>
      <c r="AE41" s="71">
        <v>30</v>
      </c>
      <c r="AF41" s="71">
        <v>19</v>
      </c>
      <c r="AG41" s="71">
        <v>10</v>
      </c>
      <c r="AH41" s="71">
        <v>28</v>
      </c>
      <c r="AI41" s="72">
        <v>17</v>
      </c>
      <c r="AJ41" s="254">
        <v>15</v>
      </c>
      <c r="AK41" s="71">
        <v>7</v>
      </c>
      <c r="AL41" s="71">
        <v>23</v>
      </c>
      <c r="AM41" s="71">
        <v>18</v>
      </c>
      <c r="AN41" s="71">
        <f t="shared" si="5"/>
        <v>27</v>
      </c>
      <c r="AO41" s="71">
        <f t="shared" si="5"/>
        <v>14</v>
      </c>
      <c r="AP41" s="71">
        <v>21</v>
      </c>
      <c r="AQ41" s="71">
        <v>15</v>
      </c>
      <c r="AR41" s="71">
        <v>26</v>
      </c>
      <c r="AS41" s="73">
        <v>15</v>
      </c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1:70" ht="13.5" thickBot="1">
      <c r="A42" s="58" t="s">
        <v>265</v>
      </c>
      <c r="B42" s="59">
        <v>90</v>
      </c>
      <c r="C42" s="60">
        <v>41</v>
      </c>
      <c r="D42" s="115">
        <v>139</v>
      </c>
      <c r="E42" s="115">
        <v>40</v>
      </c>
      <c r="F42" s="115">
        <v>137</v>
      </c>
      <c r="G42" s="115">
        <v>39</v>
      </c>
      <c r="H42" s="115">
        <v>175</v>
      </c>
      <c r="I42" s="115">
        <v>56</v>
      </c>
      <c r="J42" s="115">
        <v>176</v>
      </c>
      <c r="K42" s="116">
        <v>35</v>
      </c>
      <c r="L42" s="116">
        <v>140</v>
      </c>
      <c r="M42" s="116">
        <v>64</v>
      </c>
      <c r="N42" s="116">
        <v>102</v>
      </c>
      <c r="O42" s="116">
        <v>32</v>
      </c>
      <c r="P42" s="116">
        <v>154</v>
      </c>
      <c r="Q42" s="116">
        <v>44</v>
      </c>
      <c r="R42" s="116">
        <v>127</v>
      </c>
      <c r="S42" s="116">
        <v>39</v>
      </c>
      <c r="T42" s="116">
        <v>97</v>
      </c>
      <c r="U42" s="116">
        <v>20</v>
      </c>
      <c r="V42" s="116">
        <v>114</v>
      </c>
      <c r="W42" s="116">
        <v>40</v>
      </c>
      <c r="X42" s="116">
        <v>79</v>
      </c>
      <c r="Y42" s="115">
        <v>30</v>
      </c>
      <c r="Z42" s="267">
        <v>83</v>
      </c>
      <c r="AA42" s="116">
        <v>24</v>
      </c>
      <c r="AB42" s="116">
        <v>74</v>
      </c>
      <c r="AC42" s="116">
        <v>21</v>
      </c>
      <c r="AD42" s="116">
        <v>78</v>
      </c>
      <c r="AE42" s="116">
        <v>18</v>
      </c>
      <c r="AF42" s="116">
        <v>66</v>
      </c>
      <c r="AG42" s="116">
        <v>16</v>
      </c>
      <c r="AH42" s="116">
        <v>74</v>
      </c>
      <c r="AI42" s="115">
        <v>16</v>
      </c>
      <c r="AJ42" s="267">
        <v>70</v>
      </c>
      <c r="AK42" s="116">
        <v>10</v>
      </c>
      <c r="AL42" s="116">
        <v>77</v>
      </c>
      <c r="AM42" s="116">
        <v>15</v>
      </c>
      <c r="AN42" s="116">
        <f t="shared" si="5"/>
        <v>92</v>
      </c>
      <c r="AO42" s="116">
        <f t="shared" si="5"/>
        <v>25</v>
      </c>
      <c r="AP42" s="116">
        <v>54</v>
      </c>
      <c r="AQ42" s="116">
        <v>14</v>
      </c>
      <c r="AR42" s="116">
        <v>98</v>
      </c>
      <c r="AS42" s="117">
        <v>29</v>
      </c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1:70" ht="12.75">
      <c r="A43" s="48" t="s">
        <v>266</v>
      </c>
      <c r="B43" s="49">
        <v>3</v>
      </c>
      <c r="C43" s="50">
        <v>1</v>
      </c>
      <c r="D43" s="112">
        <v>14</v>
      </c>
      <c r="E43" s="112">
        <v>7</v>
      </c>
      <c r="F43" s="112">
        <v>17</v>
      </c>
      <c r="G43" s="112">
        <v>14</v>
      </c>
      <c r="H43" s="112">
        <v>24</v>
      </c>
      <c r="I43" s="112">
        <v>11</v>
      </c>
      <c r="J43" s="112">
        <v>32</v>
      </c>
      <c r="K43" s="113">
        <v>19</v>
      </c>
      <c r="L43" s="113">
        <v>31</v>
      </c>
      <c r="M43" s="113">
        <v>21</v>
      </c>
      <c r="N43" s="113">
        <v>23</v>
      </c>
      <c r="O43" s="113">
        <v>14</v>
      </c>
      <c r="P43" s="113">
        <v>47</v>
      </c>
      <c r="Q43" s="113">
        <v>35</v>
      </c>
      <c r="R43" s="113">
        <v>37</v>
      </c>
      <c r="S43" s="113">
        <v>18</v>
      </c>
      <c r="T43" s="113">
        <v>22</v>
      </c>
      <c r="U43" s="113">
        <v>13</v>
      </c>
      <c r="V43" s="113">
        <v>21</v>
      </c>
      <c r="W43" s="113">
        <v>9</v>
      </c>
      <c r="X43" s="113">
        <v>26</v>
      </c>
      <c r="Y43" s="112">
        <v>10</v>
      </c>
      <c r="Z43" s="266">
        <v>17</v>
      </c>
      <c r="AA43" s="113">
        <v>6</v>
      </c>
      <c r="AB43" s="113">
        <v>14</v>
      </c>
      <c r="AC43" s="113">
        <v>5</v>
      </c>
      <c r="AD43" s="113">
        <v>14</v>
      </c>
      <c r="AE43" s="113">
        <v>10</v>
      </c>
      <c r="AF43" s="113">
        <v>26</v>
      </c>
      <c r="AG43" s="113">
        <v>17</v>
      </c>
      <c r="AH43" s="113">
        <v>17</v>
      </c>
      <c r="AI43" s="112">
        <v>12</v>
      </c>
      <c r="AJ43" s="266">
        <v>13</v>
      </c>
      <c r="AK43" s="113">
        <v>4</v>
      </c>
      <c r="AL43" s="113">
        <v>29</v>
      </c>
      <c r="AM43" s="113">
        <v>15</v>
      </c>
      <c r="AN43" s="113">
        <f t="shared" si="5"/>
        <v>25</v>
      </c>
      <c r="AO43" s="113">
        <f t="shared" si="5"/>
        <v>14</v>
      </c>
      <c r="AP43" s="113">
        <v>10</v>
      </c>
      <c r="AQ43" s="113">
        <v>3</v>
      </c>
      <c r="AR43" s="113">
        <v>17</v>
      </c>
      <c r="AS43" s="114">
        <v>14</v>
      </c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1:70" ht="12.75">
      <c r="A44" s="53" t="s">
        <v>267</v>
      </c>
      <c r="B44" s="54">
        <v>10</v>
      </c>
      <c r="C44" s="55">
        <v>3</v>
      </c>
      <c r="D44" s="72">
        <v>36</v>
      </c>
      <c r="E44" s="72">
        <v>20</v>
      </c>
      <c r="F44" s="72">
        <v>42</v>
      </c>
      <c r="G44" s="72">
        <v>20</v>
      </c>
      <c r="H44" s="72">
        <v>27</v>
      </c>
      <c r="I44" s="72">
        <v>14</v>
      </c>
      <c r="J44" s="72">
        <v>35</v>
      </c>
      <c r="K44" s="71">
        <v>13</v>
      </c>
      <c r="L44" s="71">
        <v>36</v>
      </c>
      <c r="M44" s="71">
        <v>10</v>
      </c>
      <c r="N44" s="71">
        <v>39</v>
      </c>
      <c r="O44" s="71">
        <v>19</v>
      </c>
      <c r="P44" s="71">
        <v>39</v>
      </c>
      <c r="Q44" s="71">
        <v>27</v>
      </c>
      <c r="R44" s="71">
        <v>33</v>
      </c>
      <c r="S44" s="71">
        <v>20</v>
      </c>
      <c r="T44" s="71">
        <v>39</v>
      </c>
      <c r="U44" s="71">
        <v>17</v>
      </c>
      <c r="V44" s="71">
        <v>31</v>
      </c>
      <c r="W44" s="71">
        <v>23</v>
      </c>
      <c r="X44" s="71">
        <v>32</v>
      </c>
      <c r="Y44" s="72">
        <v>12</v>
      </c>
      <c r="Z44" s="254">
        <v>42</v>
      </c>
      <c r="AA44" s="71">
        <v>17</v>
      </c>
      <c r="AB44" s="71">
        <v>27</v>
      </c>
      <c r="AC44" s="71">
        <v>13</v>
      </c>
      <c r="AD44" s="71">
        <v>19</v>
      </c>
      <c r="AE44" s="71">
        <v>7</v>
      </c>
      <c r="AF44" s="71">
        <v>19</v>
      </c>
      <c r="AG44" s="71">
        <v>6</v>
      </c>
      <c r="AH44" s="71">
        <v>17</v>
      </c>
      <c r="AI44" s="72">
        <v>9</v>
      </c>
      <c r="AJ44" s="254">
        <v>11</v>
      </c>
      <c r="AK44" s="71">
        <v>2</v>
      </c>
      <c r="AL44" s="71">
        <v>40</v>
      </c>
      <c r="AM44" s="71">
        <v>15</v>
      </c>
      <c r="AN44" s="71">
        <f t="shared" si="5"/>
        <v>39</v>
      </c>
      <c r="AO44" s="71">
        <f t="shared" si="5"/>
        <v>13</v>
      </c>
      <c r="AP44" s="71">
        <v>11</v>
      </c>
      <c r="AQ44" s="71">
        <v>3</v>
      </c>
      <c r="AR44" s="71">
        <v>13</v>
      </c>
      <c r="AS44" s="73">
        <v>7</v>
      </c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</row>
    <row r="45" spans="1:70" ht="12.75">
      <c r="A45" s="53" t="s">
        <v>268</v>
      </c>
      <c r="B45" s="54">
        <v>18</v>
      </c>
      <c r="C45" s="55">
        <v>13</v>
      </c>
      <c r="D45" s="72">
        <v>35</v>
      </c>
      <c r="E45" s="72">
        <v>21</v>
      </c>
      <c r="F45" s="72">
        <v>26</v>
      </c>
      <c r="G45" s="72">
        <v>17</v>
      </c>
      <c r="H45" s="72">
        <v>32</v>
      </c>
      <c r="I45" s="72">
        <v>25</v>
      </c>
      <c r="J45" s="72">
        <v>23</v>
      </c>
      <c r="K45" s="71">
        <v>14</v>
      </c>
      <c r="L45" s="71">
        <v>30</v>
      </c>
      <c r="M45" s="71">
        <v>17</v>
      </c>
      <c r="N45" s="71">
        <v>37</v>
      </c>
      <c r="O45" s="71">
        <v>26</v>
      </c>
      <c r="P45" s="71">
        <v>19</v>
      </c>
      <c r="Q45" s="71">
        <v>16</v>
      </c>
      <c r="R45" s="71">
        <v>27</v>
      </c>
      <c r="S45" s="71">
        <v>21</v>
      </c>
      <c r="T45" s="71">
        <v>14</v>
      </c>
      <c r="U45" s="71">
        <v>8</v>
      </c>
      <c r="V45" s="71">
        <v>17</v>
      </c>
      <c r="W45" s="71">
        <v>8</v>
      </c>
      <c r="X45" s="71">
        <v>23</v>
      </c>
      <c r="Y45" s="72">
        <v>14</v>
      </c>
      <c r="Z45" s="254">
        <v>22</v>
      </c>
      <c r="AA45" s="71">
        <v>11</v>
      </c>
      <c r="AB45" s="71">
        <v>26</v>
      </c>
      <c r="AC45" s="71">
        <v>10</v>
      </c>
      <c r="AD45" s="71">
        <v>32</v>
      </c>
      <c r="AE45" s="71">
        <v>23</v>
      </c>
      <c r="AF45" s="71">
        <v>12</v>
      </c>
      <c r="AG45" s="71">
        <v>6</v>
      </c>
      <c r="AH45" s="71">
        <v>16</v>
      </c>
      <c r="AI45" s="72">
        <v>9</v>
      </c>
      <c r="AJ45" s="254">
        <v>12</v>
      </c>
      <c r="AK45" s="71">
        <v>5</v>
      </c>
      <c r="AL45" s="71">
        <v>14</v>
      </c>
      <c r="AM45" s="71">
        <v>6</v>
      </c>
      <c r="AN45" s="71">
        <f t="shared" si="5"/>
        <v>26</v>
      </c>
      <c r="AO45" s="71">
        <f t="shared" si="5"/>
        <v>9</v>
      </c>
      <c r="AP45" s="71">
        <v>21</v>
      </c>
      <c r="AQ45" s="71">
        <v>10</v>
      </c>
      <c r="AR45" s="71">
        <v>21</v>
      </c>
      <c r="AS45" s="73">
        <v>3</v>
      </c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ht="12.75">
      <c r="A46" s="53" t="s">
        <v>269</v>
      </c>
      <c r="B46" s="54">
        <v>11</v>
      </c>
      <c r="C46" s="55">
        <v>4</v>
      </c>
      <c r="D46" s="72">
        <v>38</v>
      </c>
      <c r="E46" s="72">
        <v>16</v>
      </c>
      <c r="F46" s="72">
        <v>37</v>
      </c>
      <c r="G46" s="72">
        <v>16</v>
      </c>
      <c r="H46" s="72">
        <v>33</v>
      </c>
      <c r="I46" s="72">
        <v>20</v>
      </c>
      <c r="J46" s="72">
        <v>43</v>
      </c>
      <c r="K46" s="71">
        <v>18</v>
      </c>
      <c r="L46" s="71">
        <v>42</v>
      </c>
      <c r="M46" s="71">
        <v>20</v>
      </c>
      <c r="N46" s="71">
        <v>55</v>
      </c>
      <c r="O46" s="71">
        <v>23</v>
      </c>
      <c r="P46" s="71">
        <v>54</v>
      </c>
      <c r="Q46" s="71">
        <v>28</v>
      </c>
      <c r="R46" s="71">
        <v>47</v>
      </c>
      <c r="S46" s="71">
        <v>18</v>
      </c>
      <c r="T46" s="71">
        <v>59</v>
      </c>
      <c r="U46" s="71">
        <v>32</v>
      </c>
      <c r="V46" s="71">
        <v>51</v>
      </c>
      <c r="W46" s="71">
        <v>20</v>
      </c>
      <c r="X46" s="71">
        <v>36</v>
      </c>
      <c r="Y46" s="72">
        <v>16</v>
      </c>
      <c r="Z46" s="254">
        <v>47</v>
      </c>
      <c r="AA46" s="71">
        <v>24</v>
      </c>
      <c r="AB46" s="71">
        <v>28</v>
      </c>
      <c r="AC46" s="71">
        <v>8</v>
      </c>
      <c r="AD46" s="71">
        <v>26</v>
      </c>
      <c r="AE46" s="71">
        <v>13</v>
      </c>
      <c r="AF46" s="71">
        <v>44</v>
      </c>
      <c r="AG46" s="71">
        <v>13</v>
      </c>
      <c r="AH46" s="71">
        <v>43</v>
      </c>
      <c r="AI46" s="72">
        <v>17</v>
      </c>
      <c r="AJ46" s="254">
        <v>53</v>
      </c>
      <c r="AK46" s="71">
        <v>25</v>
      </c>
      <c r="AL46" s="71">
        <v>84</v>
      </c>
      <c r="AM46" s="71">
        <v>18</v>
      </c>
      <c r="AN46" s="71">
        <f t="shared" si="5"/>
        <v>59</v>
      </c>
      <c r="AO46" s="71">
        <f t="shared" si="5"/>
        <v>14</v>
      </c>
      <c r="AP46" s="71">
        <v>39</v>
      </c>
      <c r="AQ46" s="71">
        <v>18</v>
      </c>
      <c r="AR46" s="71">
        <v>28</v>
      </c>
      <c r="AS46" s="73">
        <v>9</v>
      </c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ht="12.75">
      <c r="A47" s="53" t="s">
        <v>270</v>
      </c>
      <c r="B47" s="54">
        <v>15</v>
      </c>
      <c r="C47" s="55">
        <v>6</v>
      </c>
      <c r="D47" s="72">
        <v>50</v>
      </c>
      <c r="E47" s="72">
        <v>17</v>
      </c>
      <c r="F47" s="72">
        <v>27</v>
      </c>
      <c r="G47" s="72">
        <v>12</v>
      </c>
      <c r="H47" s="72">
        <v>33</v>
      </c>
      <c r="I47" s="72">
        <v>17</v>
      </c>
      <c r="J47" s="72">
        <v>27</v>
      </c>
      <c r="K47" s="71">
        <v>10</v>
      </c>
      <c r="L47" s="71">
        <v>31</v>
      </c>
      <c r="M47" s="71">
        <v>12</v>
      </c>
      <c r="N47" s="71">
        <v>26</v>
      </c>
      <c r="O47" s="71">
        <v>12</v>
      </c>
      <c r="P47" s="71">
        <v>24</v>
      </c>
      <c r="Q47" s="71">
        <v>14</v>
      </c>
      <c r="R47" s="71">
        <v>17</v>
      </c>
      <c r="S47" s="71">
        <v>10</v>
      </c>
      <c r="T47" s="71">
        <v>20</v>
      </c>
      <c r="U47" s="71">
        <v>14</v>
      </c>
      <c r="V47" s="71">
        <v>20</v>
      </c>
      <c r="W47" s="71">
        <v>11</v>
      </c>
      <c r="X47" s="71">
        <v>17</v>
      </c>
      <c r="Y47" s="72">
        <v>7</v>
      </c>
      <c r="Z47" s="254">
        <v>18</v>
      </c>
      <c r="AA47" s="71">
        <v>8</v>
      </c>
      <c r="AB47" s="71">
        <v>12</v>
      </c>
      <c r="AC47" s="71">
        <v>10</v>
      </c>
      <c r="AD47" s="71">
        <v>6</v>
      </c>
      <c r="AE47" s="71">
        <v>4</v>
      </c>
      <c r="AF47" s="71">
        <v>15</v>
      </c>
      <c r="AG47" s="71">
        <v>7</v>
      </c>
      <c r="AH47" s="71">
        <v>10</v>
      </c>
      <c r="AI47" s="72">
        <v>8</v>
      </c>
      <c r="AJ47" s="254">
        <v>14</v>
      </c>
      <c r="AK47" s="71">
        <v>5</v>
      </c>
      <c r="AL47" s="71">
        <v>11</v>
      </c>
      <c r="AM47" s="71">
        <v>3</v>
      </c>
      <c r="AN47" s="71">
        <f t="shared" si="5"/>
        <v>11</v>
      </c>
      <c r="AO47" s="71">
        <f t="shared" si="5"/>
        <v>5</v>
      </c>
      <c r="AP47" s="71">
        <v>12</v>
      </c>
      <c r="AQ47" s="71">
        <v>8</v>
      </c>
      <c r="AR47" s="71">
        <v>26</v>
      </c>
      <c r="AS47" s="73">
        <v>9</v>
      </c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ht="13.5" thickBot="1">
      <c r="A48" s="58" t="s">
        <v>271</v>
      </c>
      <c r="B48" s="59">
        <v>42</v>
      </c>
      <c r="C48" s="60">
        <v>14</v>
      </c>
      <c r="D48" s="115">
        <v>42</v>
      </c>
      <c r="E48" s="115">
        <v>22</v>
      </c>
      <c r="F48" s="115">
        <v>47</v>
      </c>
      <c r="G48" s="115">
        <v>24</v>
      </c>
      <c r="H48" s="115">
        <v>41</v>
      </c>
      <c r="I48" s="115">
        <v>18</v>
      </c>
      <c r="J48" s="115">
        <v>50</v>
      </c>
      <c r="K48" s="116">
        <v>25</v>
      </c>
      <c r="L48" s="116">
        <v>69</v>
      </c>
      <c r="M48" s="116">
        <v>25</v>
      </c>
      <c r="N48" s="116">
        <v>46</v>
      </c>
      <c r="O48" s="116">
        <v>24</v>
      </c>
      <c r="P48" s="116">
        <v>64</v>
      </c>
      <c r="Q48" s="116">
        <v>33</v>
      </c>
      <c r="R48" s="116">
        <v>75</v>
      </c>
      <c r="S48" s="116">
        <v>24</v>
      </c>
      <c r="T48" s="116">
        <v>91</v>
      </c>
      <c r="U48" s="116">
        <v>46</v>
      </c>
      <c r="V48" s="116">
        <v>59</v>
      </c>
      <c r="W48" s="116">
        <v>30</v>
      </c>
      <c r="X48" s="116">
        <v>76</v>
      </c>
      <c r="Y48" s="115">
        <v>30</v>
      </c>
      <c r="Z48" s="267">
        <v>66</v>
      </c>
      <c r="AA48" s="116">
        <v>39</v>
      </c>
      <c r="AB48" s="116">
        <v>72</v>
      </c>
      <c r="AC48" s="116">
        <v>28</v>
      </c>
      <c r="AD48" s="116">
        <v>55</v>
      </c>
      <c r="AE48" s="116">
        <v>23</v>
      </c>
      <c r="AF48" s="116">
        <v>46</v>
      </c>
      <c r="AG48" s="116">
        <v>15</v>
      </c>
      <c r="AH48" s="116">
        <v>57</v>
      </c>
      <c r="AI48" s="115">
        <v>13</v>
      </c>
      <c r="AJ48" s="267">
        <v>48</v>
      </c>
      <c r="AK48" s="116">
        <v>12</v>
      </c>
      <c r="AL48" s="116">
        <v>72</v>
      </c>
      <c r="AM48" s="116">
        <v>15</v>
      </c>
      <c r="AN48" s="116">
        <f t="shared" si="5"/>
        <v>66</v>
      </c>
      <c r="AO48" s="116">
        <f t="shared" si="5"/>
        <v>21</v>
      </c>
      <c r="AP48" s="116">
        <v>50</v>
      </c>
      <c r="AQ48" s="116">
        <v>15</v>
      </c>
      <c r="AR48" s="116">
        <v>31</v>
      </c>
      <c r="AS48" s="117">
        <v>11</v>
      </c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70" ht="12.75">
      <c r="A49" s="65" t="s">
        <v>272</v>
      </c>
      <c r="B49" s="66">
        <v>19</v>
      </c>
      <c r="C49" s="67">
        <v>13</v>
      </c>
      <c r="D49" s="118">
        <v>22</v>
      </c>
      <c r="E49" s="118">
        <v>16</v>
      </c>
      <c r="F49" s="118">
        <v>31</v>
      </c>
      <c r="G49" s="118">
        <v>23</v>
      </c>
      <c r="H49" s="118">
        <v>20</v>
      </c>
      <c r="I49" s="118">
        <v>15</v>
      </c>
      <c r="J49" s="118">
        <v>19</v>
      </c>
      <c r="K49" s="119">
        <v>5</v>
      </c>
      <c r="L49" s="119">
        <v>14</v>
      </c>
      <c r="M49" s="119">
        <v>8</v>
      </c>
      <c r="N49" s="119">
        <v>12</v>
      </c>
      <c r="O49" s="119">
        <v>3</v>
      </c>
      <c r="P49" s="119">
        <v>14</v>
      </c>
      <c r="Q49" s="119">
        <v>6</v>
      </c>
      <c r="R49" s="119">
        <v>20</v>
      </c>
      <c r="S49" s="119">
        <v>9</v>
      </c>
      <c r="T49" s="119">
        <v>22</v>
      </c>
      <c r="U49" s="119">
        <v>16</v>
      </c>
      <c r="V49" s="119">
        <v>17</v>
      </c>
      <c r="W49" s="119">
        <v>11</v>
      </c>
      <c r="X49" s="119">
        <v>16</v>
      </c>
      <c r="Y49" s="112">
        <v>7</v>
      </c>
      <c r="Z49" s="268">
        <v>26</v>
      </c>
      <c r="AA49" s="119">
        <v>14</v>
      </c>
      <c r="AB49" s="119">
        <v>10</v>
      </c>
      <c r="AC49" s="119">
        <v>7</v>
      </c>
      <c r="AD49" s="119">
        <v>12</v>
      </c>
      <c r="AE49" s="119">
        <v>11</v>
      </c>
      <c r="AF49" s="119">
        <v>15</v>
      </c>
      <c r="AG49" s="119">
        <v>9</v>
      </c>
      <c r="AH49" s="119">
        <v>5</v>
      </c>
      <c r="AI49" s="118">
        <v>4</v>
      </c>
      <c r="AJ49" s="268">
        <v>6</v>
      </c>
      <c r="AK49" s="119">
        <v>4</v>
      </c>
      <c r="AL49" s="119">
        <v>2</v>
      </c>
      <c r="AM49" s="119">
        <v>2</v>
      </c>
      <c r="AN49" s="119">
        <f t="shared" si="5"/>
        <v>6</v>
      </c>
      <c r="AO49" s="119">
        <f t="shared" si="5"/>
        <v>2</v>
      </c>
      <c r="AP49" s="119">
        <v>9</v>
      </c>
      <c r="AQ49" s="119">
        <v>6</v>
      </c>
      <c r="AR49" s="119">
        <v>10</v>
      </c>
      <c r="AS49" s="120">
        <v>5</v>
      </c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70" ht="12.75">
      <c r="A50" s="53" t="s">
        <v>273</v>
      </c>
      <c r="B50" s="54">
        <v>10</v>
      </c>
      <c r="C50" s="55">
        <v>5</v>
      </c>
      <c r="D50" s="72">
        <v>26</v>
      </c>
      <c r="E50" s="72">
        <v>8</v>
      </c>
      <c r="F50" s="72">
        <v>34</v>
      </c>
      <c r="G50" s="72">
        <v>21</v>
      </c>
      <c r="H50" s="72">
        <v>17</v>
      </c>
      <c r="I50" s="72">
        <v>11</v>
      </c>
      <c r="J50" s="72">
        <v>24</v>
      </c>
      <c r="K50" s="71">
        <v>13</v>
      </c>
      <c r="L50" s="71">
        <v>18</v>
      </c>
      <c r="M50" s="71">
        <v>7</v>
      </c>
      <c r="N50" s="71">
        <v>11</v>
      </c>
      <c r="O50" s="71">
        <v>7</v>
      </c>
      <c r="P50" s="71">
        <v>22</v>
      </c>
      <c r="Q50" s="71">
        <v>9</v>
      </c>
      <c r="R50" s="71">
        <v>20</v>
      </c>
      <c r="S50" s="71">
        <v>10</v>
      </c>
      <c r="T50" s="71">
        <v>14</v>
      </c>
      <c r="U50" s="71">
        <v>10</v>
      </c>
      <c r="V50" s="71">
        <v>13</v>
      </c>
      <c r="W50" s="71">
        <v>7</v>
      </c>
      <c r="X50" s="71">
        <v>13</v>
      </c>
      <c r="Y50" s="72">
        <v>7</v>
      </c>
      <c r="Z50" s="254">
        <v>8</v>
      </c>
      <c r="AA50" s="71">
        <v>5</v>
      </c>
      <c r="AB50" s="71">
        <v>18</v>
      </c>
      <c r="AC50" s="71">
        <v>13</v>
      </c>
      <c r="AD50" s="71">
        <v>8</v>
      </c>
      <c r="AE50" s="71">
        <v>5</v>
      </c>
      <c r="AF50" s="71">
        <v>14</v>
      </c>
      <c r="AG50" s="71">
        <v>9</v>
      </c>
      <c r="AH50" s="71">
        <v>13</v>
      </c>
      <c r="AI50" s="72">
        <v>5</v>
      </c>
      <c r="AJ50" s="254">
        <v>12</v>
      </c>
      <c r="AK50" s="71">
        <v>8</v>
      </c>
      <c r="AL50" s="71">
        <v>13</v>
      </c>
      <c r="AM50" s="71">
        <v>8</v>
      </c>
      <c r="AN50" s="71">
        <f t="shared" si="5"/>
        <v>12</v>
      </c>
      <c r="AO50" s="71">
        <f t="shared" si="5"/>
        <v>5</v>
      </c>
      <c r="AP50" s="71">
        <v>16</v>
      </c>
      <c r="AQ50" s="71">
        <v>11</v>
      </c>
      <c r="AR50" s="71">
        <v>5</v>
      </c>
      <c r="AS50" s="73">
        <v>3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70" ht="12.75">
      <c r="A51" s="53" t="s">
        <v>274</v>
      </c>
      <c r="B51" s="54">
        <v>6</v>
      </c>
      <c r="C51" s="55">
        <v>5</v>
      </c>
      <c r="D51" s="72">
        <v>9</v>
      </c>
      <c r="E51" s="72">
        <v>5</v>
      </c>
      <c r="F51" s="72">
        <v>22</v>
      </c>
      <c r="G51" s="72">
        <v>19</v>
      </c>
      <c r="H51" s="72">
        <v>11</v>
      </c>
      <c r="I51" s="72">
        <v>8</v>
      </c>
      <c r="J51" s="72">
        <v>16</v>
      </c>
      <c r="K51" s="71">
        <v>8</v>
      </c>
      <c r="L51" s="71">
        <v>15</v>
      </c>
      <c r="M51" s="71">
        <v>10</v>
      </c>
      <c r="N51" s="71">
        <v>15</v>
      </c>
      <c r="O51" s="71">
        <v>10</v>
      </c>
      <c r="P51" s="71">
        <v>14</v>
      </c>
      <c r="Q51" s="71">
        <v>10</v>
      </c>
      <c r="R51" s="71">
        <v>14</v>
      </c>
      <c r="S51" s="71">
        <v>11</v>
      </c>
      <c r="T51" s="71">
        <v>15</v>
      </c>
      <c r="U51" s="71">
        <v>12</v>
      </c>
      <c r="V51" s="71">
        <v>17</v>
      </c>
      <c r="W51" s="71">
        <v>13</v>
      </c>
      <c r="X51" s="71">
        <v>21</v>
      </c>
      <c r="Y51" s="72">
        <v>16</v>
      </c>
      <c r="Z51" s="254">
        <v>16</v>
      </c>
      <c r="AA51" s="71">
        <v>11</v>
      </c>
      <c r="AB51" s="71">
        <v>7</v>
      </c>
      <c r="AC51" s="71">
        <v>8</v>
      </c>
      <c r="AD51" s="71">
        <v>8</v>
      </c>
      <c r="AE51" s="71">
        <v>7</v>
      </c>
      <c r="AF51" s="71">
        <v>7</v>
      </c>
      <c r="AG51" s="71">
        <v>5</v>
      </c>
      <c r="AH51" s="71">
        <v>5</v>
      </c>
      <c r="AI51" s="72">
        <v>4</v>
      </c>
      <c r="AJ51" s="254">
        <v>9</v>
      </c>
      <c r="AK51" s="71">
        <v>7</v>
      </c>
      <c r="AL51" s="71">
        <v>12</v>
      </c>
      <c r="AM51" s="71">
        <v>9</v>
      </c>
      <c r="AN51" s="71">
        <f t="shared" si="5"/>
        <v>6</v>
      </c>
      <c r="AO51" s="71">
        <f t="shared" si="5"/>
        <v>3</v>
      </c>
      <c r="AP51" s="71">
        <v>16</v>
      </c>
      <c r="AQ51" s="71">
        <v>13</v>
      </c>
      <c r="AR51" s="71">
        <v>11</v>
      </c>
      <c r="AS51" s="73">
        <v>12</v>
      </c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ht="12.75">
      <c r="A52" s="53" t="s">
        <v>275</v>
      </c>
      <c r="B52" s="54">
        <v>10</v>
      </c>
      <c r="C52" s="55">
        <v>6</v>
      </c>
      <c r="D52" s="72">
        <v>18</v>
      </c>
      <c r="E52" s="72">
        <v>11</v>
      </c>
      <c r="F52" s="72">
        <v>10</v>
      </c>
      <c r="G52" s="72">
        <v>6</v>
      </c>
      <c r="H52" s="72">
        <v>23</v>
      </c>
      <c r="I52" s="72">
        <v>20</v>
      </c>
      <c r="J52" s="72">
        <v>10</v>
      </c>
      <c r="K52" s="71">
        <v>7</v>
      </c>
      <c r="L52" s="71">
        <v>12</v>
      </c>
      <c r="M52" s="71">
        <v>9</v>
      </c>
      <c r="N52" s="71">
        <v>18</v>
      </c>
      <c r="O52" s="71">
        <v>9</v>
      </c>
      <c r="P52" s="71">
        <v>12</v>
      </c>
      <c r="Q52" s="71">
        <v>10</v>
      </c>
      <c r="R52" s="71">
        <v>17</v>
      </c>
      <c r="S52" s="71">
        <v>14</v>
      </c>
      <c r="T52" s="71">
        <v>13</v>
      </c>
      <c r="U52" s="71">
        <v>5</v>
      </c>
      <c r="V52" s="71">
        <v>3</v>
      </c>
      <c r="W52" s="71">
        <v>2</v>
      </c>
      <c r="X52" s="71">
        <v>11</v>
      </c>
      <c r="Y52" s="72">
        <v>9</v>
      </c>
      <c r="Z52" s="254">
        <v>10</v>
      </c>
      <c r="AA52" s="71">
        <v>8</v>
      </c>
      <c r="AB52" s="71">
        <v>5</v>
      </c>
      <c r="AC52" s="71">
        <v>5</v>
      </c>
      <c r="AD52" s="71">
        <v>11</v>
      </c>
      <c r="AE52" s="71">
        <v>9</v>
      </c>
      <c r="AF52" s="71">
        <v>16</v>
      </c>
      <c r="AG52" s="71">
        <v>8</v>
      </c>
      <c r="AH52" s="71">
        <v>5</v>
      </c>
      <c r="AI52" s="72">
        <v>3</v>
      </c>
      <c r="AJ52" s="254">
        <v>7</v>
      </c>
      <c r="AK52" s="71">
        <v>5</v>
      </c>
      <c r="AL52" s="71">
        <v>8</v>
      </c>
      <c r="AM52" s="71">
        <v>6</v>
      </c>
      <c r="AN52" s="71">
        <f t="shared" si="5"/>
        <v>5</v>
      </c>
      <c r="AO52" s="71">
        <f t="shared" si="5"/>
        <v>4</v>
      </c>
      <c r="AP52" s="71">
        <v>6</v>
      </c>
      <c r="AQ52" s="71">
        <v>4</v>
      </c>
      <c r="AR52" s="71">
        <v>5</v>
      </c>
      <c r="AS52" s="73">
        <v>3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ht="12.75">
      <c r="A53" s="53" t="s">
        <v>276</v>
      </c>
      <c r="B53" s="54">
        <v>8</v>
      </c>
      <c r="C53" s="55">
        <v>4</v>
      </c>
      <c r="D53" s="72">
        <v>9</v>
      </c>
      <c r="E53" s="72">
        <v>7</v>
      </c>
      <c r="F53" s="72">
        <v>12</v>
      </c>
      <c r="G53" s="72">
        <v>7</v>
      </c>
      <c r="H53" s="72">
        <v>4</v>
      </c>
      <c r="I53" s="72">
        <v>2</v>
      </c>
      <c r="J53" s="72">
        <v>15</v>
      </c>
      <c r="K53" s="71">
        <v>6</v>
      </c>
      <c r="L53" s="71">
        <v>5</v>
      </c>
      <c r="M53" s="71">
        <v>6</v>
      </c>
      <c r="N53" s="71">
        <v>7</v>
      </c>
      <c r="O53" s="71">
        <v>6</v>
      </c>
      <c r="P53" s="71">
        <v>10</v>
      </c>
      <c r="Q53" s="71">
        <v>6</v>
      </c>
      <c r="R53" s="71">
        <v>13</v>
      </c>
      <c r="S53" s="71">
        <v>9</v>
      </c>
      <c r="T53" s="71">
        <v>5</v>
      </c>
      <c r="U53" s="71">
        <v>1</v>
      </c>
      <c r="V53" s="71">
        <v>9</v>
      </c>
      <c r="W53" s="71">
        <v>3</v>
      </c>
      <c r="X53" s="71">
        <v>11</v>
      </c>
      <c r="Y53" s="72">
        <v>6</v>
      </c>
      <c r="Z53" s="254">
        <v>7</v>
      </c>
      <c r="AA53" s="71">
        <v>4</v>
      </c>
      <c r="AB53" s="71">
        <v>10</v>
      </c>
      <c r="AC53" s="71">
        <v>2</v>
      </c>
      <c r="AD53" s="71">
        <v>18</v>
      </c>
      <c r="AE53" s="71">
        <v>7</v>
      </c>
      <c r="AF53" s="71">
        <v>15</v>
      </c>
      <c r="AG53" s="71">
        <v>3</v>
      </c>
      <c r="AH53" s="71">
        <v>19</v>
      </c>
      <c r="AI53" s="72">
        <v>4</v>
      </c>
      <c r="AJ53" s="254">
        <v>10</v>
      </c>
      <c r="AK53" s="71">
        <v>5</v>
      </c>
      <c r="AL53" s="71">
        <v>11</v>
      </c>
      <c r="AM53" s="71">
        <v>4</v>
      </c>
      <c r="AN53" s="71">
        <f t="shared" si="5"/>
        <v>11</v>
      </c>
      <c r="AO53" s="71">
        <f t="shared" si="5"/>
        <v>2</v>
      </c>
      <c r="AP53" s="71">
        <v>10</v>
      </c>
      <c r="AQ53" s="71">
        <v>7</v>
      </c>
      <c r="AR53" s="71">
        <v>4</v>
      </c>
      <c r="AS53" s="73">
        <v>1</v>
      </c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ht="12.75">
      <c r="A54" s="53" t="s">
        <v>277</v>
      </c>
      <c r="B54" s="54">
        <v>6</v>
      </c>
      <c r="C54" s="55">
        <v>3</v>
      </c>
      <c r="D54" s="72">
        <v>28</v>
      </c>
      <c r="E54" s="72">
        <v>20</v>
      </c>
      <c r="F54" s="72">
        <v>35</v>
      </c>
      <c r="G54" s="72">
        <v>23</v>
      </c>
      <c r="H54" s="72">
        <v>16</v>
      </c>
      <c r="I54" s="72">
        <v>12</v>
      </c>
      <c r="J54" s="72">
        <v>13</v>
      </c>
      <c r="K54" s="71">
        <v>9</v>
      </c>
      <c r="L54" s="71">
        <v>16</v>
      </c>
      <c r="M54" s="71">
        <v>8</v>
      </c>
      <c r="N54" s="71">
        <v>18</v>
      </c>
      <c r="O54" s="71">
        <v>13</v>
      </c>
      <c r="P54" s="71">
        <v>32</v>
      </c>
      <c r="Q54" s="71">
        <v>25</v>
      </c>
      <c r="R54" s="71">
        <v>23</v>
      </c>
      <c r="S54" s="71">
        <v>15</v>
      </c>
      <c r="T54" s="71">
        <v>33</v>
      </c>
      <c r="U54" s="71">
        <v>24</v>
      </c>
      <c r="V54" s="71">
        <v>4</v>
      </c>
      <c r="W54" s="71">
        <v>1</v>
      </c>
      <c r="X54" s="71">
        <v>4</v>
      </c>
      <c r="Y54" s="72">
        <v>5</v>
      </c>
      <c r="Z54" s="254">
        <v>19</v>
      </c>
      <c r="AA54" s="71">
        <v>5</v>
      </c>
      <c r="AB54" s="71">
        <v>12</v>
      </c>
      <c r="AC54" s="71">
        <v>8</v>
      </c>
      <c r="AD54" s="71">
        <v>9</v>
      </c>
      <c r="AE54" s="71">
        <v>6</v>
      </c>
      <c r="AF54" s="71">
        <v>11</v>
      </c>
      <c r="AG54" s="71">
        <v>7</v>
      </c>
      <c r="AH54" s="71">
        <v>12</v>
      </c>
      <c r="AI54" s="72">
        <v>8</v>
      </c>
      <c r="AJ54" s="254">
        <v>11</v>
      </c>
      <c r="AK54" s="71">
        <v>8</v>
      </c>
      <c r="AL54" s="71">
        <v>19</v>
      </c>
      <c r="AM54" s="71">
        <v>10</v>
      </c>
      <c r="AN54" s="71">
        <f t="shared" si="5"/>
        <v>18</v>
      </c>
      <c r="AO54" s="71">
        <f t="shared" si="5"/>
        <v>12</v>
      </c>
      <c r="AP54" s="71">
        <v>16</v>
      </c>
      <c r="AQ54" s="71">
        <v>9</v>
      </c>
      <c r="AR54" s="71">
        <v>8</v>
      </c>
      <c r="AS54" s="73">
        <v>4</v>
      </c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70" ht="12.75">
      <c r="A55" s="53" t="s">
        <v>278</v>
      </c>
      <c r="B55" s="54">
        <v>9</v>
      </c>
      <c r="C55" s="55">
        <v>7</v>
      </c>
      <c r="D55" s="72">
        <v>12</v>
      </c>
      <c r="E55" s="72">
        <v>7</v>
      </c>
      <c r="F55" s="72">
        <v>6</v>
      </c>
      <c r="G55" s="72">
        <v>6</v>
      </c>
      <c r="H55" s="72">
        <v>8</v>
      </c>
      <c r="I55" s="72">
        <v>4</v>
      </c>
      <c r="J55" s="72">
        <v>10</v>
      </c>
      <c r="K55" s="71">
        <v>10</v>
      </c>
      <c r="L55" s="71">
        <v>5</v>
      </c>
      <c r="M55" s="71">
        <v>4</v>
      </c>
      <c r="N55" s="71">
        <v>3</v>
      </c>
      <c r="O55" s="71">
        <v>2</v>
      </c>
      <c r="P55" s="71">
        <v>10</v>
      </c>
      <c r="Q55" s="71">
        <v>10</v>
      </c>
      <c r="R55" s="71">
        <v>3</v>
      </c>
      <c r="S55" s="71">
        <v>2</v>
      </c>
      <c r="T55" s="71">
        <v>3</v>
      </c>
      <c r="U55" s="71">
        <v>3</v>
      </c>
      <c r="V55" s="71">
        <v>1</v>
      </c>
      <c r="W55" s="71">
        <v>1</v>
      </c>
      <c r="X55" s="71">
        <v>8</v>
      </c>
      <c r="Y55" s="72">
        <v>6</v>
      </c>
      <c r="Z55" s="254">
        <v>2</v>
      </c>
      <c r="AA55" s="71"/>
      <c r="AB55" s="71">
        <v>4</v>
      </c>
      <c r="AC55" s="71">
        <v>1</v>
      </c>
      <c r="AD55" s="71">
        <v>7</v>
      </c>
      <c r="AE55" s="71">
        <v>7</v>
      </c>
      <c r="AF55" s="71">
        <v>9</v>
      </c>
      <c r="AG55" s="71">
        <v>5</v>
      </c>
      <c r="AH55" s="71">
        <v>2</v>
      </c>
      <c r="AI55" s="72">
        <v>0</v>
      </c>
      <c r="AJ55" s="254">
        <v>7</v>
      </c>
      <c r="AK55" s="71">
        <v>3</v>
      </c>
      <c r="AL55" s="71">
        <v>3</v>
      </c>
      <c r="AM55" s="71">
        <v>2</v>
      </c>
      <c r="AN55" s="71">
        <f t="shared" si="5"/>
        <v>5</v>
      </c>
      <c r="AO55" s="71">
        <f t="shared" si="5"/>
        <v>5</v>
      </c>
      <c r="AP55" s="71">
        <v>9</v>
      </c>
      <c r="AQ55" s="71">
        <v>5</v>
      </c>
      <c r="AR55" s="71">
        <v>3</v>
      </c>
      <c r="AS55" s="73">
        <v>2</v>
      </c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</row>
    <row r="56" spans="1:70" ht="12.75">
      <c r="A56" s="53" t="s">
        <v>279</v>
      </c>
      <c r="B56" s="54">
        <v>13</v>
      </c>
      <c r="C56" s="55">
        <v>7</v>
      </c>
      <c r="D56" s="72">
        <v>25</v>
      </c>
      <c r="E56" s="72">
        <v>18</v>
      </c>
      <c r="F56" s="72">
        <v>29</v>
      </c>
      <c r="G56" s="72">
        <v>19</v>
      </c>
      <c r="H56" s="72">
        <v>29</v>
      </c>
      <c r="I56" s="72">
        <v>15</v>
      </c>
      <c r="J56" s="72">
        <v>26</v>
      </c>
      <c r="K56" s="71">
        <v>17</v>
      </c>
      <c r="L56" s="71">
        <v>16</v>
      </c>
      <c r="M56" s="71">
        <v>8</v>
      </c>
      <c r="N56" s="71">
        <v>21</v>
      </c>
      <c r="O56" s="71">
        <v>12</v>
      </c>
      <c r="P56" s="71">
        <v>34</v>
      </c>
      <c r="Q56" s="71">
        <v>25</v>
      </c>
      <c r="R56" s="71">
        <v>20</v>
      </c>
      <c r="S56" s="71">
        <v>14</v>
      </c>
      <c r="T56" s="71">
        <v>21</v>
      </c>
      <c r="U56" s="71">
        <v>12</v>
      </c>
      <c r="V56" s="71">
        <v>21</v>
      </c>
      <c r="W56" s="71">
        <v>12</v>
      </c>
      <c r="X56" s="71">
        <v>14</v>
      </c>
      <c r="Y56" s="72">
        <v>12</v>
      </c>
      <c r="Z56" s="254">
        <v>10</v>
      </c>
      <c r="AA56" s="71">
        <v>6</v>
      </c>
      <c r="AB56" s="71">
        <v>11</v>
      </c>
      <c r="AC56" s="71">
        <v>10</v>
      </c>
      <c r="AD56" s="71">
        <v>8</v>
      </c>
      <c r="AE56" s="71">
        <v>5</v>
      </c>
      <c r="AF56" s="71">
        <v>16</v>
      </c>
      <c r="AG56" s="71">
        <v>10</v>
      </c>
      <c r="AH56" s="71">
        <v>11</v>
      </c>
      <c r="AI56" s="72">
        <v>8</v>
      </c>
      <c r="AJ56" s="254">
        <v>20</v>
      </c>
      <c r="AK56" s="71">
        <v>16</v>
      </c>
      <c r="AL56" s="71">
        <v>10</v>
      </c>
      <c r="AM56" s="71">
        <v>6</v>
      </c>
      <c r="AN56" s="71">
        <f t="shared" si="5"/>
        <v>32</v>
      </c>
      <c r="AO56" s="71">
        <f t="shared" si="5"/>
        <v>20</v>
      </c>
      <c r="AP56" s="71">
        <v>11</v>
      </c>
      <c r="AQ56" s="71">
        <v>3</v>
      </c>
      <c r="AR56" s="71">
        <v>19</v>
      </c>
      <c r="AS56" s="73">
        <v>15</v>
      </c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  <row r="57" spans="1:70" ht="13.5" thickBot="1">
      <c r="A57" s="53" t="s">
        <v>1123</v>
      </c>
      <c r="B57" s="74">
        <v>6</v>
      </c>
      <c r="C57" s="75">
        <v>4</v>
      </c>
      <c r="D57" s="121">
        <v>3</v>
      </c>
      <c r="E57" s="121">
        <v>3</v>
      </c>
      <c r="F57" s="121">
        <v>10</v>
      </c>
      <c r="G57" s="121">
        <v>8</v>
      </c>
      <c r="H57" s="121">
        <v>22</v>
      </c>
      <c r="I57" s="121">
        <v>19</v>
      </c>
      <c r="J57" s="121">
        <v>12</v>
      </c>
      <c r="K57" s="76">
        <v>10</v>
      </c>
      <c r="L57" s="76">
        <v>12</v>
      </c>
      <c r="M57" s="76">
        <v>11</v>
      </c>
      <c r="N57" s="76">
        <v>10</v>
      </c>
      <c r="O57" s="76">
        <v>7</v>
      </c>
      <c r="P57" s="76">
        <v>20</v>
      </c>
      <c r="Q57" s="76">
        <v>15</v>
      </c>
      <c r="R57" s="76">
        <v>15</v>
      </c>
      <c r="S57" s="76">
        <v>12</v>
      </c>
      <c r="T57" s="76">
        <v>3</v>
      </c>
      <c r="U57" s="76">
        <v>1</v>
      </c>
      <c r="V57" s="76">
        <v>13</v>
      </c>
      <c r="W57" s="76">
        <v>10</v>
      </c>
      <c r="X57" s="76">
        <v>10</v>
      </c>
      <c r="Y57" s="115">
        <v>6</v>
      </c>
      <c r="Z57" s="255">
        <v>9</v>
      </c>
      <c r="AA57" s="76">
        <v>9</v>
      </c>
      <c r="AB57" s="76">
        <v>3</v>
      </c>
      <c r="AC57" s="76">
        <v>3</v>
      </c>
      <c r="AD57" s="76">
        <v>14</v>
      </c>
      <c r="AE57" s="76">
        <v>12</v>
      </c>
      <c r="AF57" s="76">
        <v>9</v>
      </c>
      <c r="AG57" s="76">
        <v>9</v>
      </c>
      <c r="AH57" s="76">
        <v>1</v>
      </c>
      <c r="AI57" s="121">
        <v>1</v>
      </c>
      <c r="AJ57" s="255">
        <v>7</v>
      </c>
      <c r="AK57" s="76">
        <v>6</v>
      </c>
      <c r="AL57" s="76">
        <v>5</v>
      </c>
      <c r="AM57" s="76">
        <v>3</v>
      </c>
      <c r="AN57" s="76">
        <f t="shared" si="5"/>
        <v>8</v>
      </c>
      <c r="AO57" s="76">
        <f t="shared" si="5"/>
        <v>4</v>
      </c>
      <c r="AP57" s="76">
        <v>3</v>
      </c>
      <c r="AQ57" s="76">
        <v>1</v>
      </c>
      <c r="AR57" s="76">
        <v>3</v>
      </c>
      <c r="AS57" s="78">
        <v>1</v>
      </c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</row>
    <row r="58" spans="1:70" ht="13.5" thickBot="1">
      <c r="A58" s="79" t="s">
        <v>233</v>
      </c>
      <c r="B58" s="80">
        <f aca="true" t="shared" si="6" ref="B58:AG58">SUM(B38:B57)</f>
        <v>2055</v>
      </c>
      <c r="C58" s="81">
        <f t="shared" si="6"/>
        <v>550</v>
      </c>
      <c r="D58" s="83">
        <f t="shared" si="6"/>
        <v>2222</v>
      </c>
      <c r="E58" s="83">
        <f t="shared" si="6"/>
        <v>666</v>
      </c>
      <c r="F58" s="83">
        <f t="shared" si="6"/>
        <v>2404</v>
      </c>
      <c r="G58" s="83">
        <f t="shared" si="6"/>
        <v>675</v>
      </c>
      <c r="H58" s="83">
        <f t="shared" si="6"/>
        <v>2338</v>
      </c>
      <c r="I58" s="83">
        <f t="shared" si="6"/>
        <v>713</v>
      </c>
      <c r="J58" s="83">
        <f t="shared" si="6"/>
        <v>2462</v>
      </c>
      <c r="K58" s="82">
        <f t="shared" si="6"/>
        <v>658</v>
      </c>
      <c r="L58" s="82">
        <f t="shared" si="6"/>
        <v>2274</v>
      </c>
      <c r="M58" s="82">
        <f t="shared" si="6"/>
        <v>687</v>
      </c>
      <c r="N58" s="82">
        <f t="shared" si="6"/>
        <v>2033</v>
      </c>
      <c r="O58" s="82">
        <f t="shared" si="6"/>
        <v>609</v>
      </c>
      <c r="P58" s="82">
        <f t="shared" si="6"/>
        <v>2069</v>
      </c>
      <c r="Q58" s="82">
        <f t="shared" si="6"/>
        <v>710</v>
      </c>
      <c r="R58" s="82">
        <f t="shared" si="6"/>
        <v>1927</v>
      </c>
      <c r="S58" s="82">
        <f t="shared" si="6"/>
        <v>748</v>
      </c>
      <c r="T58" s="82">
        <f t="shared" si="6"/>
        <v>1828</v>
      </c>
      <c r="U58" s="82">
        <f t="shared" si="6"/>
        <v>646</v>
      </c>
      <c r="V58" s="82">
        <f t="shared" si="6"/>
        <v>1568</v>
      </c>
      <c r="W58" s="82">
        <f t="shared" si="6"/>
        <v>546</v>
      </c>
      <c r="X58" s="82">
        <f t="shared" si="6"/>
        <v>1560</v>
      </c>
      <c r="Y58" s="82">
        <f t="shared" si="6"/>
        <v>515</v>
      </c>
      <c r="Z58" s="83">
        <f t="shared" si="6"/>
        <v>1361</v>
      </c>
      <c r="AA58" s="82">
        <f t="shared" si="6"/>
        <v>425</v>
      </c>
      <c r="AB58" s="83">
        <f t="shared" si="6"/>
        <v>1077</v>
      </c>
      <c r="AC58" s="82">
        <f t="shared" si="6"/>
        <v>366</v>
      </c>
      <c r="AD58" s="82">
        <f t="shared" si="6"/>
        <v>861</v>
      </c>
      <c r="AE58" s="82">
        <f t="shared" si="6"/>
        <v>324</v>
      </c>
      <c r="AF58" s="83">
        <f t="shared" si="6"/>
        <v>944</v>
      </c>
      <c r="AG58" s="82">
        <f t="shared" si="6"/>
        <v>317</v>
      </c>
      <c r="AH58" s="83">
        <v>890</v>
      </c>
      <c r="AI58" s="83">
        <v>324</v>
      </c>
      <c r="AJ58" s="81">
        <f aca="true" t="shared" si="7" ref="AJ58:AO58">SUM(AJ38:AJ57)</f>
        <v>854</v>
      </c>
      <c r="AK58" s="82">
        <f t="shared" si="7"/>
        <v>310</v>
      </c>
      <c r="AL58" s="83">
        <f t="shared" si="7"/>
        <v>923</v>
      </c>
      <c r="AM58" s="82">
        <f t="shared" si="7"/>
        <v>258</v>
      </c>
      <c r="AN58" s="83">
        <f t="shared" si="7"/>
        <v>1036</v>
      </c>
      <c r="AO58" s="82">
        <f t="shared" si="7"/>
        <v>306</v>
      </c>
      <c r="AP58" s="83">
        <f>SUM(AP38:AP57)</f>
        <v>703</v>
      </c>
      <c r="AQ58" s="82">
        <f>SUM(AQ38:AQ57)</f>
        <v>273</v>
      </c>
      <c r="AR58" s="83">
        <v>685</v>
      </c>
      <c r="AS58" s="84">
        <v>246</v>
      </c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</row>
    <row r="59" spans="1:70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</row>
    <row r="60" spans="1:54" ht="12.7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</row>
    <row r="61" spans="1:54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</row>
    <row r="62" spans="1:54" ht="12.7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</row>
    <row r="63" spans="1:54" ht="12.7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</row>
    <row r="64" spans="1:54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</row>
    <row r="65" spans="1:47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</row>
    <row r="66" spans="1:47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</row>
    <row r="67" spans="1:47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</row>
    <row r="68" spans="1:47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</row>
    <row r="69" spans="1:47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</row>
    <row r="70" spans="1:47" ht="12.7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</row>
    <row r="71" spans="1:47" ht="12.7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sheetProtection/>
  <mergeCells count="49">
    <mergeCell ref="A4:A6"/>
    <mergeCell ref="H36:I36"/>
    <mergeCell ref="AP36:AQ36"/>
    <mergeCell ref="P36:Q36"/>
    <mergeCell ref="AB36:AC36"/>
    <mergeCell ref="V36:W36"/>
    <mergeCell ref="B36:C36"/>
    <mergeCell ref="B5:C5"/>
    <mergeCell ref="X5:Y5"/>
    <mergeCell ref="H5:I5"/>
    <mergeCell ref="R5:S5"/>
    <mergeCell ref="F5:G5"/>
    <mergeCell ref="AR36:AS36"/>
    <mergeCell ref="B4:AS4"/>
    <mergeCell ref="B35:AS35"/>
    <mergeCell ref="AH36:AI36"/>
    <mergeCell ref="D5:E5"/>
    <mergeCell ref="AP5:AQ5"/>
    <mergeCell ref="T5:U5"/>
    <mergeCell ref="J5:K5"/>
    <mergeCell ref="N36:O36"/>
    <mergeCell ref="L36:M36"/>
    <mergeCell ref="A35:A37"/>
    <mergeCell ref="Z36:AA36"/>
    <mergeCell ref="V5:W5"/>
    <mergeCell ref="R36:S36"/>
    <mergeCell ref="T36:U36"/>
    <mergeCell ref="J36:K36"/>
    <mergeCell ref="L5:M5"/>
    <mergeCell ref="N5:O5"/>
    <mergeCell ref="P5:Q5"/>
    <mergeCell ref="AJ36:AK36"/>
    <mergeCell ref="D36:E36"/>
    <mergeCell ref="X36:Y36"/>
    <mergeCell ref="F36:G36"/>
    <mergeCell ref="AH33:BF33"/>
    <mergeCell ref="AD36:AE36"/>
    <mergeCell ref="AR5:AS5"/>
    <mergeCell ref="AF5:AG5"/>
    <mergeCell ref="AL5:AM5"/>
    <mergeCell ref="AL36:AM36"/>
    <mergeCell ref="AN5:AO5"/>
    <mergeCell ref="AN36:AO36"/>
    <mergeCell ref="AD5:AE5"/>
    <mergeCell ref="AB5:AC5"/>
    <mergeCell ref="Z5:AA5"/>
    <mergeCell ref="AH5:AI5"/>
    <mergeCell ref="AF36:AG36"/>
    <mergeCell ref="AJ5:AK5"/>
  </mergeCells>
  <printOptions horizontalCentered="1"/>
  <pageMargins left="0.7480314960629921" right="0.7480314960629921" top="0.6299212598425197" bottom="0.6299212598425197" header="0.5118110236220472" footer="0.5118110236220472"/>
  <pageSetup firstPageNumber="18" useFirstPageNumber="1" fitToHeight="1" fitToWidth="1" horizontalDpi="600" verticalDpi="600" orientation="landscape" paperSize="9" scale="89" r:id="rId2"/>
  <headerFooter alignWithMargins="0">
    <oddHeader>&amp;R&amp;[18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75"/>
  <sheetViews>
    <sheetView zoomScalePageLayoutView="0" workbookViewId="0" topLeftCell="A42">
      <selection activeCell="B44" sqref="B44:W75"/>
    </sheetView>
  </sheetViews>
  <sheetFormatPr defaultColWidth="10.25390625" defaultRowHeight="12.75"/>
  <cols>
    <col min="1" max="1" width="3.75390625" style="193" customWidth="1"/>
    <col min="2" max="2" width="8.25390625" style="193" customWidth="1"/>
    <col min="3" max="3" width="6.75390625" style="193" customWidth="1"/>
    <col min="4" max="5" width="6.25390625" style="193" customWidth="1"/>
    <col min="6" max="15" width="5.875" style="193" customWidth="1"/>
    <col min="16" max="16" width="6.625" style="193" customWidth="1"/>
    <col min="17" max="23" width="5.875" style="193" customWidth="1"/>
    <col min="24" max="24" width="7.625" style="193" customWidth="1"/>
    <col min="25" max="16384" width="10.25390625" style="193" customWidth="1"/>
  </cols>
  <sheetData>
    <row r="1" ht="15.75" hidden="1"/>
    <row r="2" ht="15.75" hidden="1"/>
    <row r="3" spans="2:23" ht="24" customHeight="1" hidden="1">
      <c r="B3" s="1200" t="s">
        <v>1195</v>
      </c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00"/>
      <c r="U3" s="1200"/>
      <c r="V3" s="1200"/>
      <c r="W3" s="1200"/>
    </row>
    <row r="4" spans="2:23" ht="20.25" customHeight="1" hidden="1" thickBot="1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2:23" ht="24" customHeight="1" hidden="1">
      <c r="B5" s="1355" t="s">
        <v>173</v>
      </c>
      <c r="C5" s="1379" t="s">
        <v>113</v>
      </c>
      <c r="D5" s="1380"/>
      <c r="E5" s="1381"/>
      <c r="F5" s="1379" t="s">
        <v>174</v>
      </c>
      <c r="G5" s="1385"/>
      <c r="H5" s="1388" t="s">
        <v>175</v>
      </c>
      <c r="I5" s="1389"/>
      <c r="J5" s="1389"/>
      <c r="K5" s="1389"/>
      <c r="L5" s="1389"/>
      <c r="M5" s="1389"/>
      <c r="N5" s="1389"/>
      <c r="O5" s="1389"/>
      <c r="P5" s="1390"/>
      <c r="Q5" s="1389" t="s">
        <v>176</v>
      </c>
      <c r="R5" s="1394"/>
      <c r="S5" s="1394"/>
      <c r="T5" s="1394"/>
      <c r="U5" s="1394"/>
      <c r="V5" s="1394"/>
      <c r="W5" s="1395"/>
    </row>
    <row r="6" spans="2:23" ht="4.5" customHeight="1" hidden="1" thickBot="1">
      <c r="B6" s="1356"/>
      <c r="C6" s="1382"/>
      <c r="D6" s="1383"/>
      <c r="E6" s="1384"/>
      <c r="F6" s="1386"/>
      <c r="G6" s="1387"/>
      <c r="H6" s="1391"/>
      <c r="I6" s="1392"/>
      <c r="J6" s="1392"/>
      <c r="K6" s="1392"/>
      <c r="L6" s="1392"/>
      <c r="M6" s="1392"/>
      <c r="N6" s="1392"/>
      <c r="O6" s="1392"/>
      <c r="P6" s="1393"/>
      <c r="Q6" s="1396"/>
      <c r="R6" s="1396"/>
      <c r="S6" s="1396"/>
      <c r="T6" s="1396"/>
      <c r="U6" s="1396"/>
      <c r="V6" s="1396"/>
      <c r="W6" s="1397"/>
    </row>
    <row r="7" spans="2:23" ht="116.25" customHeight="1" hidden="1" thickBot="1">
      <c r="B7" s="1357"/>
      <c r="C7" s="195" t="s">
        <v>113</v>
      </c>
      <c r="D7" s="196" t="s">
        <v>177</v>
      </c>
      <c r="E7" s="197" t="s">
        <v>178</v>
      </c>
      <c r="F7" s="198" t="s">
        <v>179</v>
      </c>
      <c r="G7" s="199" t="s">
        <v>180</v>
      </c>
      <c r="H7" s="198" t="s">
        <v>181</v>
      </c>
      <c r="I7" s="200" t="s">
        <v>182</v>
      </c>
      <c r="J7" s="201" t="s">
        <v>183</v>
      </c>
      <c r="K7" s="202" t="s">
        <v>184</v>
      </c>
      <c r="L7" s="202" t="s">
        <v>185</v>
      </c>
      <c r="M7" s="200" t="s">
        <v>186</v>
      </c>
      <c r="N7" s="201" t="s">
        <v>187</v>
      </c>
      <c r="O7" s="201" t="s">
        <v>208</v>
      </c>
      <c r="P7" s="199" t="s">
        <v>93</v>
      </c>
      <c r="Q7" s="203" t="s">
        <v>188</v>
      </c>
      <c r="R7" s="204" t="s">
        <v>189</v>
      </c>
      <c r="S7" s="204" t="s">
        <v>190</v>
      </c>
      <c r="T7" s="204" t="s">
        <v>191</v>
      </c>
      <c r="U7" s="204" t="s">
        <v>192</v>
      </c>
      <c r="V7" s="204" t="s">
        <v>193</v>
      </c>
      <c r="W7" s="205" t="s">
        <v>194</v>
      </c>
    </row>
    <row r="8" spans="2:23" ht="27" customHeight="1" hidden="1">
      <c r="B8" s="206" t="s">
        <v>195</v>
      </c>
      <c r="C8" s="207">
        <v>563</v>
      </c>
      <c r="D8" s="208">
        <v>563</v>
      </c>
      <c r="E8" s="209" t="s">
        <v>156</v>
      </c>
      <c r="F8" s="210">
        <v>396</v>
      </c>
      <c r="G8" s="211">
        <v>167</v>
      </c>
      <c r="H8" s="210">
        <v>186</v>
      </c>
      <c r="I8" s="212">
        <v>93</v>
      </c>
      <c r="J8" s="213">
        <v>13</v>
      </c>
      <c r="K8" s="212">
        <v>14</v>
      </c>
      <c r="L8" s="212">
        <v>9</v>
      </c>
      <c r="M8" s="213">
        <v>13</v>
      </c>
      <c r="N8" s="213">
        <v>44</v>
      </c>
      <c r="O8" s="252" t="s">
        <v>156</v>
      </c>
      <c r="P8" s="211">
        <v>191</v>
      </c>
      <c r="Q8" s="208">
        <v>7</v>
      </c>
      <c r="R8" s="212">
        <v>16</v>
      </c>
      <c r="S8" s="212">
        <v>49</v>
      </c>
      <c r="T8" s="212">
        <v>83</v>
      </c>
      <c r="U8" s="212">
        <v>110</v>
      </c>
      <c r="V8" s="212">
        <v>178</v>
      </c>
      <c r="W8" s="211">
        <v>120</v>
      </c>
    </row>
    <row r="9" spans="2:23" ht="22.5" customHeight="1" hidden="1">
      <c r="B9" s="214" t="s">
        <v>196</v>
      </c>
      <c r="C9" s="215">
        <v>1091</v>
      </c>
      <c r="D9" s="216">
        <v>1091</v>
      </c>
      <c r="E9" s="217" t="s">
        <v>156</v>
      </c>
      <c r="F9" s="218">
        <v>792</v>
      </c>
      <c r="G9" s="219">
        <v>299</v>
      </c>
      <c r="H9" s="218">
        <v>302</v>
      </c>
      <c r="I9" s="220">
        <v>197</v>
      </c>
      <c r="J9" s="221">
        <v>28</v>
      </c>
      <c r="K9" s="222">
        <v>34</v>
      </c>
      <c r="L9" s="222">
        <v>19</v>
      </c>
      <c r="M9" s="220">
        <v>19</v>
      </c>
      <c r="N9" s="220">
        <v>85</v>
      </c>
      <c r="O9" s="220" t="s">
        <v>156</v>
      </c>
      <c r="P9" s="219">
        <v>407</v>
      </c>
      <c r="Q9" s="218">
        <v>14</v>
      </c>
      <c r="R9" s="222">
        <v>34</v>
      </c>
      <c r="S9" s="222">
        <v>108</v>
      </c>
      <c r="T9" s="222">
        <v>168</v>
      </c>
      <c r="U9" s="222">
        <v>240</v>
      </c>
      <c r="V9" s="222">
        <v>304</v>
      </c>
      <c r="W9" s="219">
        <v>223</v>
      </c>
    </row>
    <row r="10" spans="2:23" ht="22.5" customHeight="1" hidden="1">
      <c r="B10" s="223" t="s">
        <v>197</v>
      </c>
      <c r="C10" s="215">
        <v>1146</v>
      </c>
      <c r="D10" s="216">
        <v>1146</v>
      </c>
      <c r="E10" s="217" t="s">
        <v>156</v>
      </c>
      <c r="F10" s="218">
        <v>852</v>
      </c>
      <c r="G10" s="219">
        <v>294</v>
      </c>
      <c r="H10" s="218">
        <v>381</v>
      </c>
      <c r="I10" s="220">
        <v>170</v>
      </c>
      <c r="J10" s="220">
        <v>19</v>
      </c>
      <c r="K10" s="222">
        <v>43</v>
      </c>
      <c r="L10" s="222">
        <v>18</v>
      </c>
      <c r="M10" s="220">
        <v>18</v>
      </c>
      <c r="N10" s="220">
        <v>70</v>
      </c>
      <c r="O10" s="220" t="s">
        <v>156</v>
      </c>
      <c r="P10" s="219">
        <v>427</v>
      </c>
      <c r="Q10" s="218">
        <v>13</v>
      </c>
      <c r="R10" s="222">
        <v>39</v>
      </c>
      <c r="S10" s="222">
        <v>86</v>
      </c>
      <c r="T10" s="222">
        <v>152</v>
      </c>
      <c r="U10" s="222">
        <v>245</v>
      </c>
      <c r="V10" s="222">
        <v>335</v>
      </c>
      <c r="W10" s="219">
        <v>276</v>
      </c>
    </row>
    <row r="11" spans="2:23" ht="22.5" customHeight="1" hidden="1">
      <c r="B11" s="224" t="s">
        <v>198</v>
      </c>
      <c r="C11" s="225">
        <v>1006</v>
      </c>
      <c r="D11" s="226">
        <v>1006</v>
      </c>
      <c r="E11" s="227" t="s">
        <v>156</v>
      </c>
      <c r="F11" s="228">
        <v>736</v>
      </c>
      <c r="G11" s="229">
        <v>270</v>
      </c>
      <c r="H11" s="228">
        <v>353</v>
      </c>
      <c r="I11" s="221">
        <v>179</v>
      </c>
      <c r="J11" s="221">
        <v>14</v>
      </c>
      <c r="K11" s="230">
        <v>30</v>
      </c>
      <c r="L11" s="230">
        <v>15</v>
      </c>
      <c r="M11" s="221">
        <v>18</v>
      </c>
      <c r="N11" s="221">
        <v>52</v>
      </c>
      <c r="O11" s="221" t="s">
        <v>156</v>
      </c>
      <c r="P11" s="229">
        <v>345</v>
      </c>
      <c r="Q11" s="228">
        <v>18</v>
      </c>
      <c r="R11" s="230">
        <v>33</v>
      </c>
      <c r="S11" s="230">
        <v>86</v>
      </c>
      <c r="T11" s="230">
        <v>139</v>
      </c>
      <c r="U11" s="230">
        <v>255</v>
      </c>
      <c r="V11" s="230">
        <v>243</v>
      </c>
      <c r="W11" s="229">
        <v>232</v>
      </c>
    </row>
    <row r="12" spans="2:23" ht="22.5" customHeight="1" hidden="1">
      <c r="B12" s="224" t="s">
        <v>199</v>
      </c>
      <c r="C12" s="225">
        <v>1140</v>
      </c>
      <c r="D12" s="226">
        <v>910</v>
      </c>
      <c r="E12" s="229">
        <v>230</v>
      </c>
      <c r="F12" s="228">
        <v>826</v>
      </c>
      <c r="G12" s="229">
        <v>314</v>
      </c>
      <c r="H12" s="228">
        <v>401</v>
      </c>
      <c r="I12" s="221">
        <v>187</v>
      </c>
      <c r="J12" s="221">
        <v>24</v>
      </c>
      <c r="K12" s="230">
        <v>61</v>
      </c>
      <c r="L12" s="230">
        <v>26</v>
      </c>
      <c r="M12" s="221">
        <v>16</v>
      </c>
      <c r="N12" s="221">
        <v>51</v>
      </c>
      <c r="O12" s="221" t="s">
        <v>156</v>
      </c>
      <c r="P12" s="229">
        <v>374</v>
      </c>
      <c r="Q12" s="228">
        <v>18</v>
      </c>
      <c r="R12" s="230">
        <v>47</v>
      </c>
      <c r="S12" s="230">
        <v>96</v>
      </c>
      <c r="T12" s="230">
        <v>159</v>
      </c>
      <c r="U12" s="230">
        <v>261</v>
      </c>
      <c r="V12" s="230">
        <v>290</v>
      </c>
      <c r="W12" s="229">
        <v>269</v>
      </c>
    </row>
    <row r="13" spans="2:23" ht="22.5" customHeight="1" hidden="1">
      <c r="B13" s="224" t="s">
        <v>200</v>
      </c>
      <c r="C13" s="225">
        <v>1113</v>
      </c>
      <c r="D13" s="226">
        <v>855</v>
      </c>
      <c r="E13" s="229">
        <v>258</v>
      </c>
      <c r="F13" s="228">
        <v>799</v>
      </c>
      <c r="G13" s="229">
        <v>314</v>
      </c>
      <c r="H13" s="228">
        <v>439</v>
      </c>
      <c r="I13" s="221">
        <v>156</v>
      </c>
      <c r="J13" s="221">
        <v>26</v>
      </c>
      <c r="K13" s="230">
        <v>64</v>
      </c>
      <c r="L13" s="230">
        <v>16</v>
      </c>
      <c r="M13" s="221">
        <v>19</v>
      </c>
      <c r="N13" s="221">
        <v>60</v>
      </c>
      <c r="O13" s="221" t="s">
        <v>156</v>
      </c>
      <c r="P13" s="229">
        <v>333</v>
      </c>
      <c r="Q13" s="228">
        <v>12</v>
      </c>
      <c r="R13" s="230">
        <v>50</v>
      </c>
      <c r="S13" s="230">
        <v>99</v>
      </c>
      <c r="T13" s="230">
        <v>127</v>
      </c>
      <c r="U13" s="230">
        <v>269</v>
      </c>
      <c r="V13" s="230">
        <v>267</v>
      </c>
      <c r="W13" s="229">
        <v>289</v>
      </c>
    </row>
    <row r="14" spans="2:23" ht="22.5" customHeight="1" hidden="1">
      <c r="B14" s="224" t="s">
        <v>655</v>
      </c>
      <c r="C14" s="225">
        <v>1165</v>
      </c>
      <c r="D14" s="226">
        <v>893</v>
      </c>
      <c r="E14" s="229">
        <v>272</v>
      </c>
      <c r="F14" s="228">
        <v>814</v>
      </c>
      <c r="G14" s="229">
        <v>351</v>
      </c>
      <c r="H14" s="228">
        <v>457</v>
      </c>
      <c r="I14" s="221">
        <v>130</v>
      </c>
      <c r="J14" s="221">
        <v>24</v>
      </c>
      <c r="K14" s="230">
        <v>66</v>
      </c>
      <c r="L14" s="230">
        <v>11</v>
      </c>
      <c r="M14" s="221">
        <v>25</v>
      </c>
      <c r="N14" s="221">
        <v>72</v>
      </c>
      <c r="O14" s="221" t="s">
        <v>156</v>
      </c>
      <c r="P14" s="229">
        <v>380</v>
      </c>
      <c r="Q14" s="228">
        <v>10</v>
      </c>
      <c r="R14" s="230">
        <v>37</v>
      </c>
      <c r="S14" s="230">
        <v>99</v>
      </c>
      <c r="T14" s="230">
        <v>137</v>
      </c>
      <c r="U14" s="230">
        <v>268</v>
      </c>
      <c r="V14" s="230">
        <v>314</v>
      </c>
      <c r="W14" s="229">
        <v>300</v>
      </c>
    </row>
    <row r="15" spans="2:23" ht="22.5" customHeight="1" hidden="1">
      <c r="B15" s="231" t="s">
        <v>656</v>
      </c>
      <c r="C15" s="232">
        <v>1233</v>
      </c>
      <c r="D15" s="233">
        <v>909</v>
      </c>
      <c r="E15" s="234">
        <v>324</v>
      </c>
      <c r="F15" s="235">
        <v>873</v>
      </c>
      <c r="G15" s="234">
        <v>360</v>
      </c>
      <c r="H15" s="235">
        <v>443</v>
      </c>
      <c r="I15" s="236">
        <v>133</v>
      </c>
      <c r="J15" s="221">
        <v>26</v>
      </c>
      <c r="K15" s="237">
        <v>61</v>
      </c>
      <c r="L15" s="237">
        <v>30</v>
      </c>
      <c r="M15" s="236">
        <v>23</v>
      </c>
      <c r="N15" s="236">
        <v>53</v>
      </c>
      <c r="O15" s="236" t="s">
        <v>156</v>
      </c>
      <c r="P15" s="234">
        <v>464</v>
      </c>
      <c r="Q15" s="235">
        <v>9</v>
      </c>
      <c r="R15" s="237">
        <v>42</v>
      </c>
      <c r="S15" s="237">
        <v>103</v>
      </c>
      <c r="T15" s="237">
        <v>174</v>
      </c>
      <c r="U15" s="237">
        <v>302</v>
      </c>
      <c r="V15" s="237">
        <v>285</v>
      </c>
      <c r="W15" s="234">
        <v>318</v>
      </c>
    </row>
    <row r="16" spans="2:23" ht="22.5" customHeight="1" hidden="1">
      <c r="B16" s="238" t="s">
        <v>657</v>
      </c>
      <c r="C16" s="225">
        <f>SUM(D16:E16)</f>
        <v>1173</v>
      </c>
      <c r="D16" s="226">
        <v>858</v>
      </c>
      <c r="E16" s="229">
        <v>315</v>
      </c>
      <c r="F16" s="239">
        <v>834</v>
      </c>
      <c r="G16" s="240">
        <v>339</v>
      </c>
      <c r="H16" s="228">
        <v>427</v>
      </c>
      <c r="I16" s="221">
        <v>137</v>
      </c>
      <c r="J16" s="221">
        <v>27</v>
      </c>
      <c r="K16" s="230">
        <v>61</v>
      </c>
      <c r="L16" s="230">
        <v>17</v>
      </c>
      <c r="M16" s="221">
        <v>19</v>
      </c>
      <c r="N16" s="221">
        <v>51</v>
      </c>
      <c r="O16" s="221" t="s">
        <v>156</v>
      </c>
      <c r="P16" s="229">
        <v>434</v>
      </c>
      <c r="Q16" s="228">
        <v>19</v>
      </c>
      <c r="R16" s="230" t="s">
        <v>201</v>
      </c>
      <c r="S16" s="230" t="s">
        <v>202</v>
      </c>
      <c r="T16" s="230">
        <v>144</v>
      </c>
      <c r="U16" s="230">
        <v>312</v>
      </c>
      <c r="V16" s="230">
        <v>248</v>
      </c>
      <c r="W16" s="229">
        <v>316</v>
      </c>
    </row>
    <row r="17" spans="2:23" ht="22.5" customHeight="1" hidden="1">
      <c r="B17" s="241" t="s">
        <v>658</v>
      </c>
      <c r="C17" s="232">
        <f>SUM(D17:E17)</f>
        <v>1190</v>
      </c>
      <c r="D17" s="233">
        <v>808</v>
      </c>
      <c r="E17" s="234">
        <v>382</v>
      </c>
      <c r="F17" s="235">
        <v>841</v>
      </c>
      <c r="G17" s="234">
        <v>349</v>
      </c>
      <c r="H17" s="235">
        <v>444</v>
      </c>
      <c r="I17" s="236">
        <v>115</v>
      </c>
      <c r="J17" s="221">
        <v>25</v>
      </c>
      <c r="K17" s="237">
        <v>81</v>
      </c>
      <c r="L17" s="237">
        <v>22</v>
      </c>
      <c r="M17" s="236">
        <v>21</v>
      </c>
      <c r="N17" s="236">
        <v>69</v>
      </c>
      <c r="O17" s="236" t="s">
        <v>156</v>
      </c>
      <c r="P17" s="234">
        <v>413</v>
      </c>
      <c r="Q17" s="235">
        <v>12</v>
      </c>
      <c r="R17" s="237" t="s">
        <v>203</v>
      </c>
      <c r="S17" s="237" t="s">
        <v>204</v>
      </c>
      <c r="T17" s="237">
        <v>153</v>
      </c>
      <c r="U17" s="237">
        <v>292</v>
      </c>
      <c r="V17" s="237">
        <v>265</v>
      </c>
      <c r="W17" s="234">
        <v>317</v>
      </c>
    </row>
    <row r="18" spans="2:23" ht="22.5" customHeight="1" hidden="1">
      <c r="B18" s="238" t="s">
        <v>659</v>
      </c>
      <c r="C18" s="225">
        <v>1233</v>
      </c>
      <c r="D18" s="226">
        <v>819</v>
      </c>
      <c r="E18" s="229">
        <v>414</v>
      </c>
      <c r="F18" s="228">
        <v>832</v>
      </c>
      <c r="G18" s="229">
        <v>401</v>
      </c>
      <c r="H18" s="228">
        <v>411</v>
      </c>
      <c r="I18" s="221">
        <v>132</v>
      </c>
      <c r="J18" s="221">
        <v>22</v>
      </c>
      <c r="K18" s="230">
        <v>82</v>
      </c>
      <c r="L18" s="230">
        <v>35</v>
      </c>
      <c r="M18" s="221">
        <v>19</v>
      </c>
      <c r="N18" s="221">
        <v>66</v>
      </c>
      <c r="O18" s="221" t="s">
        <v>156</v>
      </c>
      <c r="P18" s="229">
        <v>466</v>
      </c>
      <c r="Q18" s="228">
        <v>4</v>
      </c>
      <c r="R18" s="230">
        <v>38</v>
      </c>
      <c r="S18" s="230">
        <v>111</v>
      </c>
      <c r="T18" s="230">
        <v>177</v>
      </c>
      <c r="U18" s="230">
        <v>279</v>
      </c>
      <c r="V18" s="230">
        <v>278</v>
      </c>
      <c r="W18" s="229">
        <v>346</v>
      </c>
    </row>
    <row r="19" spans="2:23" ht="22.5" customHeight="1" hidden="1">
      <c r="B19" s="242" t="s">
        <v>660</v>
      </c>
      <c r="C19" s="243">
        <v>1301</v>
      </c>
      <c r="D19" s="244">
        <v>835</v>
      </c>
      <c r="E19" s="245">
        <v>466</v>
      </c>
      <c r="F19" s="246">
        <v>916</v>
      </c>
      <c r="G19" s="245">
        <v>385</v>
      </c>
      <c r="H19" s="246">
        <v>441</v>
      </c>
      <c r="I19" s="247">
        <v>116</v>
      </c>
      <c r="J19" s="221">
        <v>15</v>
      </c>
      <c r="K19" s="248">
        <v>100</v>
      </c>
      <c r="L19" s="248">
        <v>31</v>
      </c>
      <c r="M19" s="247">
        <v>17</v>
      </c>
      <c r="N19" s="247">
        <v>45</v>
      </c>
      <c r="O19" s="247" t="s">
        <v>156</v>
      </c>
      <c r="P19" s="245">
        <v>536</v>
      </c>
      <c r="Q19" s="246">
        <v>9</v>
      </c>
      <c r="R19" s="248">
        <v>44</v>
      </c>
      <c r="S19" s="248">
        <v>115</v>
      </c>
      <c r="T19" s="248">
        <v>179</v>
      </c>
      <c r="U19" s="248">
        <v>338</v>
      </c>
      <c r="V19" s="248">
        <v>305</v>
      </c>
      <c r="W19" s="245">
        <v>311</v>
      </c>
    </row>
    <row r="20" spans="2:23" ht="27" customHeight="1" hidden="1">
      <c r="B20" s="249" t="s">
        <v>661</v>
      </c>
      <c r="C20" s="232">
        <v>1343</v>
      </c>
      <c r="D20" s="233">
        <v>820</v>
      </c>
      <c r="E20" s="234">
        <v>523</v>
      </c>
      <c r="F20" s="235">
        <v>903</v>
      </c>
      <c r="G20" s="234">
        <v>440</v>
      </c>
      <c r="H20" s="235">
        <v>443</v>
      </c>
      <c r="I20" s="236">
        <v>104</v>
      </c>
      <c r="J20" s="236">
        <v>30</v>
      </c>
      <c r="K20" s="237">
        <v>107</v>
      </c>
      <c r="L20" s="237">
        <v>48</v>
      </c>
      <c r="M20" s="236">
        <v>18</v>
      </c>
      <c r="N20" s="236">
        <v>46</v>
      </c>
      <c r="O20" s="236" t="s">
        <v>156</v>
      </c>
      <c r="P20" s="234">
        <v>547</v>
      </c>
      <c r="Q20" s="235">
        <v>10</v>
      </c>
      <c r="R20" s="237">
        <v>52</v>
      </c>
      <c r="S20" s="237">
        <v>108</v>
      </c>
      <c r="T20" s="237">
        <v>193</v>
      </c>
      <c r="U20" s="237">
        <v>325</v>
      </c>
      <c r="V20" s="237">
        <v>289</v>
      </c>
      <c r="W20" s="234">
        <v>366</v>
      </c>
    </row>
    <row r="21" spans="2:23" ht="27" customHeight="1" hidden="1">
      <c r="B21" s="250" t="s">
        <v>662</v>
      </c>
      <c r="C21" s="225">
        <f>SUM(D21:E21)</f>
        <v>1358</v>
      </c>
      <c r="D21" s="226">
        <v>805</v>
      </c>
      <c r="E21" s="229">
        <v>553</v>
      </c>
      <c r="F21" s="228">
        <v>923</v>
      </c>
      <c r="G21" s="229">
        <v>435</v>
      </c>
      <c r="H21" s="228">
        <v>461</v>
      </c>
      <c r="I21" s="221">
        <v>114</v>
      </c>
      <c r="J21" s="221">
        <v>30</v>
      </c>
      <c r="K21" s="230">
        <v>103</v>
      </c>
      <c r="L21" s="230">
        <v>37</v>
      </c>
      <c r="M21" s="221">
        <v>22</v>
      </c>
      <c r="N21" s="221">
        <v>55</v>
      </c>
      <c r="O21" s="221" t="s">
        <v>156</v>
      </c>
      <c r="P21" s="229">
        <v>536</v>
      </c>
      <c r="Q21" s="228">
        <v>4</v>
      </c>
      <c r="R21" s="230">
        <v>45</v>
      </c>
      <c r="S21" s="230">
        <v>129</v>
      </c>
      <c r="T21" s="230">
        <v>184</v>
      </c>
      <c r="U21" s="230">
        <v>363</v>
      </c>
      <c r="V21" s="230">
        <v>298</v>
      </c>
      <c r="W21" s="229">
        <v>335</v>
      </c>
    </row>
    <row r="22" spans="2:23" ht="27" customHeight="1" hidden="1">
      <c r="B22" s="250" t="s">
        <v>205</v>
      </c>
      <c r="C22" s="225">
        <f>SUM(D22:E22)</f>
        <v>1356</v>
      </c>
      <c r="D22" s="226">
        <v>753</v>
      </c>
      <c r="E22" s="229">
        <v>603</v>
      </c>
      <c r="F22" s="228">
        <v>881</v>
      </c>
      <c r="G22" s="229">
        <v>475</v>
      </c>
      <c r="H22" s="228">
        <v>417</v>
      </c>
      <c r="I22" s="221">
        <v>84</v>
      </c>
      <c r="J22" s="221">
        <v>26</v>
      </c>
      <c r="K22" s="230">
        <v>106</v>
      </c>
      <c r="L22" s="230">
        <v>40</v>
      </c>
      <c r="M22" s="221">
        <v>20</v>
      </c>
      <c r="N22" s="221">
        <v>46</v>
      </c>
      <c r="O22" s="221" t="s">
        <v>156</v>
      </c>
      <c r="P22" s="229">
        <v>617</v>
      </c>
      <c r="Q22" s="228">
        <v>10</v>
      </c>
      <c r="R22" s="230">
        <v>72</v>
      </c>
      <c r="S22" s="230">
        <v>124</v>
      </c>
      <c r="T22" s="230">
        <v>174</v>
      </c>
      <c r="U22" s="230">
        <v>352</v>
      </c>
      <c r="V22" s="230">
        <v>304</v>
      </c>
      <c r="W22" s="229">
        <v>320</v>
      </c>
    </row>
    <row r="23" spans="2:23" ht="27" customHeight="1" hidden="1">
      <c r="B23" s="250" t="s">
        <v>206</v>
      </c>
      <c r="C23" s="225">
        <v>1336</v>
      </c>
      <c r="D23" s="226">
        <v>732</v>
      </c>
      <c r="E23" s="229">
        <v>604</v>
      </c>
      <c r="F23" s="228">
        <v>881</v>
      </c>
      <c r="G23" s="229">
        <v>455</v>
      </c>
      <c r="H23" s="228">
        <v>465</v>
      </c>
      <c r="I23" s="221">
        <v>101</v>
      </c>
      <c r="J23" s="221">
        <v>32</v>
      </c>
      <c r="K23" s="230">
        <v>148</v>
      </c>
      <c r="L23" s="230">
        <v>42</v>
      </c>
      <c r="M23" s="221">
        <v>17</v>
      </c>
      <c r="N23" s="221">
        <v>61</v>
      </c>
      <c r="O23" s="565" t="s">
        <v>156</v>
      </c>
      <c r="P23" s="229">
        <v>470</v>
      </c>
      <c r="Q23" s="228">
        <v>8</v>
      </c>
      <c r="R23" s="230">
        <v>57</v>
      </c>
      <c r="S23" s="230">
        <v>112</v>
      </c>
      <c r="T23" s="230">
        <v>152</v>
      </c>
      <c r="U23" s="230">
        <v>325</v>
      </c>
      <c r="V23" s="230">
        <v>340</v>
      </c>
      <c r="W23" s="229">
        <v>342</v>
      </c>
    </row>
    <row r="24" spans="2:23" ht="27" customHeight="1" hidden="1">
      <c r="B24" s="943" t="s">
        <v>207</v>
      </c>
      <c r="C24" s="225">
        <v>1465</v>
      </c>
      <c r="D24" s="226">
        <v>766</v>
      </c>
      <c r="E24" s="229">
        <v>699</v>
      </c>
      <c r="F24" s="228">
        <v>1010</v>
      </c>
      <c r="G24" s="229">
        <v>455</v>
      </c>
      <c r="H24" s="228">
        <v>571</v>
      </c>
      <c r="I24" s="221">
        <v>127</v>
      </c>
      <c r="J24" s="221">
        <v>45</v>
      </c>
      <c r="K24" s="230">
        <v>307</v>
      </c>
      <c r="L24" s="230">
        <v>43</v>
      </c>
      <c r="M24" s="221">
        <v>31</v>
      </c>
      <c r="N24" s="221">
        <v>73</v>
      </c>
      <c r="O24" s="221">
        <v>158</v>
      </c>
      <c r="P24" s="229">
        <v>110</v>
      </c>
      <c r="Q24" s="228">
        <v>16</v>
      </c>
      <c r="R24" s="230">
        <v>57</v>
      </c>
      <c r="S24" s="230">
        <v>146</v>
      </c>
      <c r="T24" s="230">
        <v>189</v>
      </c>
      <c r="U24" s="230">
        <v>377</v>
      </c>
      <c r="V24" s="230">
        <v>302</v>
      </c>
      <c r="W24" s="229">
        <v>378</v>
      </c>
    </row>
    <row r="25" spans="2:23" ht="27" customHeight="1" hidden="1">
      <c r="B25" s="944" t="s">
        <v>687</v>
      </c>
      <c r="C25" s="243">
        <v>1414</v>
      </c>
      <c r="D25" s="244">
        <v>749</v>
      </c>
      <c r="E25" s="245">
        <v>665</v>
      </c>
      <c r="F25" s="246">
        <v>970</v>
      </c>
      <c r="G25" s="245">
        <v>444</v>
      </c>
      <c r="H25" s="246">
        <v>532</v>
      </c>
      <c r="I25" s="247">
        <v>133</v>
      </c>
      <c r="J25" s="247">
        <v>40</v>
      </c>
      <c r="K25" s="248">
        <v>273</v>
      </c>
      <c r="L25" s="248">
        <v>44</v>
      </c>
      <c r="M25" s="247">
        <v>21</v>
      </c>
      <c r="N25" s="247">
        <v>97</v>
      </c>
      <c r="O25" s="247">
        <v>163</v>
      </c>
      <c r="P25" s="245">
        <v>111</v>
      </c>
      <c r="Q25" s="246">
        <v>15</v>
      </c>
      <c r="R25" s="248">
        <v>56</v>
      </c>
      <c r="S25" s="248">
        <v>121</v>
      </c>
      <c r="T25" s="248">
        <v>182</v>
      </c>
      <c r="U25" s="248">
        <v>382</v>
      </c>
      <c r="V25" s="248">
        <v>315</v>
      </c>
      <c r="W25" s="245">
        <v>343</v>
      </c>
    </row>
    <row r="26" spans="2:23" ht="27" customHeight="1" hidden="1">
      <c r="B26" s="943" t="s">
        <v>16</v>
      </c>
      <c r="C26" s="225">
        <v>1309</v>
      </c>
      <c r="D26" s="226">
        <v>656</v>
      </c>
      <c r="E26" s="229">
        <v>653</v>
      </c>
      <c r="F26" s="228">
        <v>859</v>
      </c>
      <c r="G26" s="229">
        <v>450</v>
      </c>
      <c r="H26" s="228">
        <v>500</v>
      </c>
      <c r="I26" s="221">
        <v>103</v>
      </c>
      <c r="J26" s="221">
        <v>34</v>
      </c>
      <c r="K26" s="230">
        <v>277</v>
      </c>
      <c r="L26" s="230">
        <v>38</v>
      </c>
      <c r="M26" s="221">
        <v>30</v>
      </c>
      <c r="N26" s="221">
        <v>78</v>
      </c>
      <c r="O26" s="221">
        <v>157</v>
      </c>
      <c r="P26" s="229">
        <v>92</v>
      </c>
      <c r="Q26" s="228">
        <v>22</v>
      </c>
      <c r="R26" s="230">
        <v>53</v>
      </c>
      <c r="S26" s="230">
        <v>97</v>
      </c>
      <c r="T26" s="230">
        <v>183</v>
      </c>
      <c r="U26" s="230">
        <v>332</v>
      </c>
      <c r="V26" s="230">
        <v>306</v>
      </c>
      <c r="W26" s="229">
        <v>316</v>
      </c>
    </row>
    <row r="27" spans="2:23" ht="27" customHeight="1" hidden="1">
      <c r="B27" s="944" t="s">
        <v>28</v>
      </c>
      <c r="C27" s="243">
        <v>1342</v>
      </c>
      <c r="D27" s="244">
        <v>714</v>
      </c>
      <c r="E27" s="245">
        <v>628</v>
      </c>
      <c r="F27" s="246">
        <v>899</v>
      </c>
      <c r="G27" s="245">
        <v>443</v>
      </c>
      <c r="H27" s="246">
        <v>537</v>
      </c>
      <c r="I27" s="247">
        <v>122</v>
      </c>
      <c r="J27" s="247">
        <v>27</v>
      </c>
      <c r="K27" s="248">
        <v>282</v>
      </c>
      <c r="L27" s="248">
        <v>38</v>
      </c>
      <c r="M27" s="247">
        <v>25</v>
      </c>
      <c r="N27" s="247">
        <v>76</v>
      </c>
      <c r="O27" s="247">
        <v>166</v>
      </c>
      <c r="P27" s="245">
        <v>69</v>
      </c>
      <c r="Q27" s="246">
        <v>10</v>
      </c>
      <c r="R27" s="248">
        <v>58</v>
      </c>
      <c r="S27" s="248">
        <v>97</v>
      </c>
      <c r="T27" s="248">
        <v>153</v>
      </c>
      <c r="U27" s="248">
        <v>334</v>
      </c>
      <c r="V27" s="248">
        <v>363</v>
      </c>
      <c r="W27" s="245">
        <v>327</v>
      </c>
    </row>
    <row r="28" spans="2:23" ht="27" customHeight="1" hidden="1">
      <c r="B28" s="945" t="s">
        <v>843</v>
      </c>
      <c r="C28" s="232">
        <v>1326</v>
      </c>
      <c r="D28" s="233">
        <v>646</v>
      </c>
      <c r="E28" s="234">
        <v>680</v>
      </c>
      <c r="F28" s="235">
        <v>901</v>
      </c>
      <c r="G28" s="234">
        <v>425</v>
      </c>
      <c r="H28" s="235">
        <v>494</v>
      </c>
      <c r="I28" s="236">
        <v>110</v>
      </c>
      <c r="J28" s="236">
        <v>33</v>
      </c>
      <c r="K28" s="237">
        <v>301</v>
      </c>
      <c r="L28" s="237">
        <v>37</v>
      </c>
      <c r="M28" s="236">
        <v>26</v>
      </c>
      <c r="N28" s="236">
        <v>79</v>
      </c>
      <c r="O28" s="236">
        <v>164</v>
      </c>
      <c r="P28" s="234">
        <v>82</v>
      </c>
      <c r="Q28" s="235">
        <v>11</v>
      </c>
      <c r="R28" s="237">
        <v>48</v>
      </c>
      <c r="S28" s="237">
        <v>104</v>
      </c>
      <c r="T28" s="237">
        <v>159</v>
      </c>
      <c r="U28" s="237">
        <v>340</v>
      </c>
      <c r="V28" s="237">
        <v>366</v>
      </c>
      <c r="W28" s="234">
        <v>298</v>
      </c>
    </row>
    <row r="29" spans="2:23" ht="27" customHeight="1" hidden="1">
      <c r="B29" s="945" t="s">
        <v>1125</v>
      </c>
      <c r="C29" s="232">
        <v>1517</v>
      </c>
      <c r="D29" s="233">
        <v>683</v>
      </c>
      <c r="E29" s="234">
        <v>834</v>
      </c>
      <c r="F29" s="235">
        <v>996</v>
      </c>
      <c r="G29" s="234">
        <v>521</v>
      </c>
      <c r="H29" s="235">
        <v>517</v>
      </c>
      <c r="I29" s="236">
        <v>104</v>
      </c>
      <c r="J29" s="236">
        <v>29</v>
      </c>
      <c r="K29" s="237">
        <v>306</v>
      </c>
      <c r="L29" s="237">
        <v>32</v>
      </c>
      <c r="M29" s="236">
        <v>38</v>
      </c>
      <c r="N29" s="236">
        <v>112</v>
      </c>
      <c r="O29" s="236">
        <v>124</v>
      </c>
      <c r="P29" s="234">
        <v>255</v>
      </c>
      <c r="Q29" s="235">
        <v>4</v>
      </c>
      <c r="R29" s="237">
        <v>67</v>
      </c>
      <c r="S29" s="237">
        <v>134</v>
      </c>
      <c r="T29" s="237">
        <v>189</v>
      </c>
      <c r="U29" s="237">
        <v>381</v>
      </c>
      <c r="V29" s="237">
        <v>407</v>
      </c>
      <c r="W29" s="234">
        <v>335</v>
      </c>
    </row>
    <row r="30" spans="2:24" ht="27" customHeight="1" hidden="1">
      <c r="B30" s="943" t="s">
        <v>1132</v>
      </c>
      <c r="C30" s="225">
        <v>1522</v>
      </c>
      <c r="D30" s="226">
        <v>717</v>
      </c>
      <c r="E30" s="229">
        <v>805</v>
      </c>
      <c r="F30" s="228">
        <v>980</v>
      </c>
      <c r="G30" s="229">
        <v>542</v>
      </c>
      <c r="H30" s="228">
        <v>515</v>
      </c>
      <c r="I30" s="221">
        <v>99</v>
      </c>
      <c r="J30" s="221">
        <v>51</v>
      </c>
      <c r="K30" s="230">
        <v>332</v>
      </c>
      <c r="L30" s="230">
        <v>48</v>
      </c>
      <c r="M30" s="221">
        <v>36</v>
      </c>
      <c r="N30" s="221">
        <v>82</v>
      </c>
      <c r="O30" s="221">
        <v>119</v>
      </c>
      <c r="P30" s="229">
        <v>240</v>
      </c>
      <c r="Q30" s="228">
        <v>3</v>
      </c>
      <c r="R30" s="230">
        <v>44</v>
      </c>
      <c r="S30" s="230">
        <v>121</v>
      </c>
      <c r="T30" s="230">
        <v>159</v>
      </c>
      <c r="U30" s="230">
        <v>361</v>
      </c>
      <c r="V30" s="230">
        <v>413</v>
      </c>
      <c r="W30" s="229">
        <v>421</v>
      </c>
      <c r="X30" s="496"/>
    </row>
    <row r="31" spans="2:24" ht="27" customHeight="1" hidden="1">
      <c r="B31" s="944" t="s">
        <v>1147</v>
      </c>
      <c r="C31" s="243">
        <v>1406</v>
      </c>
      <c r="D31" s="244">
        <v>663</v>
      </c>
      <c r="E31" s="245">
        <v>743</v>
      </c>
      <c r="F31" s="946">
        <v>920</v>
      </c>
      <c r="G31" s="947">
        <v>486</v>
      </c>
      <c r="H31" s="246">
        <v>462</v>
      </c>
      <c r="I31" s="247">
        <v>106</v>
      </c>
      <c r="J31" s="247">
        <v>53</v>
      </c>
      <c r="K31" s="248">
        <v>257</v>
      </c>
      <c r="L31" s="248">
        <v>38</v>
      </c>
      <c r="M31" s="247">
        <v>31</v>
      </c>
      <c r="N31" s="247">
        <v>115</v>
      </c>
      <c r="O31" s="247">
        <v>109</v>
      </c>
      <c r="P31" s="245">
        <v>235</v>
      </c>
      <c r="Q31" s="246">
        <v>5</v>
      </c>
      <c r="R31" s="248">
        <v>63</v>
      </c>
      <c r="S31" s="248">
        <v>98</v>
      </c>
      <c r="T31" s="248">
        <v>165</v>
      </c>
      <c r="U31" s="248">
        <v>379</v>
      </c>
      <c r="V31" s="248">
        <v>340</v>
      </c>
      <c r="W31" s="245">
        <v>356</v>
      </c>
      <c r="X31" s="496"/>
    </row>
    <row r="32" spans="2:24" ht="27" customHeight="1" hidden="1">
      <c r="B32" s="945" t="s">
        <v>1151</v>
      </c>
      <c r="C32" s="948">
        <v>1374</v>
      </c>
      <c r="D32" s="949">
        <v>625</v>
      </c>
      <c r="E32" s="950">
        <v>749</v>
      </c>
      <c r="F32" s="951">
        <v>896</v>
      </c>
      <c r="G32" s="950">
        <v>478</v>
      </c>
      <c r="H32" s="951">
        <v>478</v>
      </c>
      <c r="I32" s="952">
        <v>102</v>
      </c>
      <c r="J32" s="952">
        <v>33</v>
      </c>
      <c r="K32" s="953">
        <v>245</v>
      </c>
      <c r="L32" s="953">
        <v>35</v>
      </c>
      <c r="M32" s="952">
        <v>24</v>
      </c>
      <c r="N32" s="952">
        <v>91</v>
      </c>
      <c r="O32" s="952">
        <v>123</v>
      </c>
      <c r="P32" s="950">
        <v>243</v>
      </c>
      <c r="Q32" s="951">
        <v>15</v>
      </c>
      <c r="R32" s="953">
        <v>50</v>
      </c>
      <c r="S32" s="953">
        <v>99</v>
      </c>
      <c r="T32" s="953">
        <v>174</v>
      </c>
      <c r="U32" s="953">
        <v>324</v>
      </c>
      <c r="V32" s="953">
        <v>365</v>
      </c>
      <c r="W32" s="950">
        <v>347</v>
      </c>
      <c r="X32" s="496"/>
    </row>
    <row r="33" spans="2:24" ht="27" customHeight="1" hidden="1">
      <c r="B33" s="945" t="s">
        <v>1157</v>
      </c>
      <c r="C33" s="948">
        <v>1439</v>
      </c>
      <c r="D33" s="949">
        <v>657</v>
      </c>
      <c r="E33" s="950">
        <v>782</v>
      </c>
      <c r="F33" s="951">
        <v>937</v>
      </c>
      <c r="G33" s="950">
        <v>502</v>
      </c>
      <c r="H33" s="951">
        <v>477</v>
      </c>
      <c r="I33" s="952">
        <v>87</v>
      </c>
      <c r="J33" s="952">
        <v>56</v>
      </c>
      <c r="K33" s="953">
        <v>271</v>
      </c>
      <c r="L33" s="953">
        <v>49</v>
      </c>
      <c r="M33" s="952">
        <v>28</v>
      </c>
      <c r="N33" s="952">
        <v>112</v>
      </c>
      <c r="O33" s="952">
        <v>98</v>
      </c>
      <c r="P33" s="950">
        <v>261</v>
      </c>
      <c r="Q33" s="951">
        <v>15</v>
      </c>
      <c r="R33" s="953">
        <v>54</v>
      </c>
      <c r="S33" s="953">
        <v>108</v>
      </c>
      <c r="T33" s="953">
        <v>157</v>
      </c>
      <c r="U33" s="953">
        <v>331</v>
      </c>
      <c r="V33" s="953">
        <v>393</v>
      </c>
      <c r="W33" s="950">
        <v>381</v>
      </c>
      <c r="X33" s="496"/>
    </row>
    <row r="34" spans="2:24" ht="27" customHeight="1" hidden="1">
      <c r="B34" s="943" t="s">
        <v>1168</v>
      </c>
      <c r="C34" s="1058">
        <v>1256</v>
      </c>
      <c r="D34" s="1059">
        <v>566</v>
      </c>
      <c r="E34" s="1060">
        <v>690</v>
      </c>
      <c r="F34" s="239">
        <v>845</v>
      </c>
      <c r="G34" s="240">
        <v>411</v>
      </c>
      <c r="H34" s="1059">
        <v>426</v>
      </c>
      <c r="I34" s="1061">
        <v>82</v>
      </c>
      <c r="J34" s="1061">
        <v>49</v>
      </c>
      <c r="K34" s="1061">
        <v>224</v>
      </c>
      <c r="L34" s="1061">
        <v>34</v>
      </c>
      <c r="M34" s="1061">
        <v>21</v>
      </c>
      <c r="N34" s="1061">
        <v>98</v>
      </c>
      <c r="O34" s="1061">
        <v>104</v>
      </c>
      <c r="P34" s="240">
        <v>218</v>
      </c>
      <c r="Q34" s="1059">
        <v>11</v>
      </c>
      <c r="R34" s="1061">
        <v>31</v>
      </c>
      <c r="S34" s="1061">
        <v>103</v>
      </c>
      <c r="T34" s="1061">
        <v>152</v>
      </c>
      <c r="U34" s="1061">
        <v>328</v>
      </c>
      <c r="V34" s="1061">
        <v>278</v>
      </c>
      <c r="W34" s="240">
        <v>353</v>
      </c>
      <c r="X34" s="496"/>
    </row>
    <row r="35" spans="2:24" ht="27" customHeight="1" hidden="1">
      <c r="B35" s="943" t="s">
        <v>1182</v>
      </c>
      <c r="C35" s="1058">
        <v>1328</v>
      </c>
      <c r="D35" s="1059">
        <v>566</v>
      </c>
      <c r="E35" s="1060">
        <v>762</v>
      </c>
      <c r="F35" s="239">
        <v>848</v>
      </c>
      <c r="G35" s="240">
        <v>480</v>
      </c>
      <c r="H35" s="1059">
        <v>405</v>
      </c>
      <c r="I35" s="1061">
        <v>89</v>
      </c>
      <c r="J35" s="1061">
        <v>38</v>
      </c>
      <c r="K35" s="1061">
        <v>260</v>
      </c>
      <c r="L35" s="1061">
        <v>37</v>
      </c>
      <c r="M35" s="1061">
        <v>23</v>
      </c>
      <c r="N35" s="1061">
        <v>103</v>
      </c>
      <c r="O35" s="1061">
        <v>124</v>
      </c>
      <c r="P35" s="240">
        <v>249</v>
      </c>
      <c r="Q35" s="1059">
        <v>3</v>
      </c>
      <c r="R35" s="1061">
        <v>59</v>
      </c>
      <c r="S35" s="1061">
        <v>109</v>
      </c>
      <c r="T35" s="1061">
        <v>173</v>
      </c>
      <c r="U35" s="1061">
        <v>308</v>
      </c>
      <c r="V35" s="1061">
        <v>296</v>
      </c>
      <c r="W35" s="240">
        <v>380</v>
      </c>
      <c r="X35" s="496"/>
    </row>
    <row r="36" spans="2:23" ht="27" customHeight="1" hidden="1" thickBot="1">
      <c r="B36" s="1155" t="s">
        <v>1188</v>
      </c>
      <c r="C36" s="1156">
        <f>SUM(D36:E36)</f>
        <v>1315</v>
      </c>
      <c r="D36" s="1157">
        <v>572</v>
      </c>
      <c r="E36" s="1158">
        <v>743</v>
      </c>
      <c r="F36" s="1157">
        <v>861</v>
      </c>
      <c r="G36" s="1158">
        <v>454</v>
      </c>
      <c r="H36" s="1157">
        <v>426</v>
      </c>
      <c r="I36" s="1159">
        <v>94</v>
      </c>
      <c r="J36" s="1159">
        <v>43</v>
      </c>
      <c r="K36" s="1159">
        <v>258</v>
      </c>
      <c r="L36" s="1159">
        <v>39</v>
      </c>
      <c r="M36" s="1159">
        <v>20</v>
      </c>
      <c r="N36" s="1159">
        <v>109</v>
      </c>
      <c r="O36" s="1159">
        <v>94</v>
      </c>
      <c r="P36" s="1158">
        <v>232</v>
      </c>
      <c r="Q36" s="1157">
        <v>14</v>
      </c>
      <c r="R36" s="1159">
        <v>56</v>
      </c>
      <c r="S36" s="1159">
        <v>90</v>
      </c>
      <c r="T36" s="1159">
        <v>153</v>
      </c>
      <c r="U36" s="1159">
        <v>314</v>
      </c>
      <c r="V36" s="1159">
        <v>330</v>
      </c>
      <c r="W36" s="1158">
        <v>358</v>
      </c>
    </row>
    <row r="37" spans="2:23" ht="15.75" hidden="1">
      <c r="B37" s="1377"/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  <c r="Q37" s="1378"/>
      <c r="R37" s="1378"/>
      <c r="S37" s="1378"/>
      <c r="T37" s="1378"/>
      <c r="U37" s="1378"/>
      <c r="V37" s="1378"/>
      <c r="W37" s="1378"/>
    </row>
    <row r="38" ht="15.75" hidden="1"/>
    <row r="39" ht="15.75" hidden="1"/>
    <row r="40" ht="15.75" hidden="1"/>
    <row r="41" ht="15.75" hidden="1"/>
    <row r="42" spans="2:23" ht="24" customHeight="1">
      <c r="B42" s="1354" t="s">
        <v>1206</v>
      </c>
      <c r="C42" s="1354"/>
      <c r="D42" s="1354"/>
      <c r="E42" s="1354"/>
      <c r="F42" s="1354"/>
      <c r="G42" s="1354"/>
      <c r="H42" s="1354"/>
      <c r="I42" s="1354"/>
      <c r="J42" s="1354"/>
      <c r="K42" s="1354"/>
      <c r="L42" s="1354"/>
      <c r="M42" s="1354"/>
      <c r="N42" s="1354"/>
      <c r="O42" s="1354"/>
      <c r="P42" s="1354"/>
      <c r="Q42" s="1354"/>
      <c r="R42" s="1354"/>
      <c r="S42" s="1354"/>
      <c r="T42" s="1354"/>
      <c r="U42" s="1354"/>
      <c r="V42" s="1354"/>
      <c r="W42" s="1354"/>
    </row>
    <row r="43" spans="2:23" ht="20.25" customHeight="1" thickBot="1"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</row>
    <row r="44" spans="2:23" ht="24" customHeight="1">
      <c r="B44" s="1355" t="s">
        <v>286</v>
      </c>
      <c r="C44" s="1358" t="s">
        <v>287</v>
      </c>
      <c r="D44" s="1359"/>
      <c r="E44" s="1360"/>
      <c r="F44" s="1358" t="s">
        <v>288</v>
      </c>
      <c r="G44" s="1364"/>
      <c r="H44" s="1367" t="s">
        <v>289</v>
      </c>
      <c r="I44" s="1368"/>
      <c r="J44" s="1368"/>
      <c r="K44" s="1368"/>
      <c r="L44" s="1368"/>
      <c r="M44" s="1368"/>
      <c r="N44" s="1368"/>
      <c r="O44" s="1368"/>
      <c r="P44" s="1369"/>
      <c r="Q44" s="1368" t="s">
        <v>290</v>
      </c>
      <c r="R44" s="1373"/>
      <c r="S44" s="1373"/>
      <c r="T44" s="1373"/>
      <c r="U44" s="1373"/>
      <c r="V44" s="1373"/>
      <c r="W44" s="1374"/>
    </row>
    <row r="45" spans="2:23" ht="4.5" customHeight="1" thickBot="1">
      <c r="B45" s="1356"/>
      <c r="C45" s="1361"/>
      <c r="D45" s="1362"/>
      <c r="E45" s="1363"/>
      <c r="F45" s="1365"/>
      <c r="G45" s="1366"/>
      <c r="H45" s="1370"/>
      <c r="I45" s="1371"/>
      <c r="J45" s="1371"/>
      <c r="K45" s="1371"/>
      <c r="L45" s="1371"/>
      <c r="M45" s="1371"/>
      <c r="N45" s="1371"/>
      <c r="O45" s="1371"/>
      <c r="P45" s="1372"/>
      <c r="Q45" s="1375"/>
      <c r="R45" s="1375"/>
      <c r="S45" s="1375"/>
      <c r="T45" s="1375"/>
      <c r="U45" s="1375"/>
      <c r="V45" s="1375"/>
      <c r="W45" s="1376"/>
    </row>
    <row r="46" spans="2:23" ht="69" customHeight="1" thickBot="1">
      <c r="B46" s="1357"/>
      <c r="C46" s="270" t="s">
        <v>287</v>
      </c>
      <c r="D46" s="271" t="s">
        <v>291</v>
      </c>
      <c r="E46" s="272" t="s">
        <v>292</v>
      </c>
      <c r="F46" s="273" t="s">
        <v>293</v>
      </c>
      <c r="G46" s="274" t="s">
        <v>294</v>
      </c>
      <c r="H46" s="273" t="s">
        <v>295</v>
      </c>
      <c r="I46" s="275" t="s">
        <v>296</v>
      </c>
      <c r="J46" s="276" t="s">
        <v>297</v>
      </c>
      <c r="K46" s="277" t="s">
        <v>298</v>
      </c>
      <c r="L46" s="277" t="s">
        <v>299</v>
      </c>
      <c r="M46" s="275" t="s">
        <v>300</v>
      </c>
      <c r="N46" s="276" t="s">
        <v>301</v>
      </c>
      <c r="O46" s="276" t="s">
        <v>302</v>
      </c>
      <c r="P46" s="274" t="s">
        <v>245</v>
      </c>
      <c r="Q46" s="278" t="s">
        <v>303</v>
      </c>
      <c r="R46" s="279" t="s">
        <v>189</v>
      </c>
      <c r="S46" s="279" t="s">
        <v>190</v>
      </c>
      <c r="T46" s="279" t="s">
        <v>191</v>
      </c>
      <c r="U46" s="279" t="s">
        <v>192</v>
      </c>
      <c r="V46" s="279" t="s">
        <v>193</v>
      </c>
      <c r="W46" s="280" t="s">
        <v>304</v>
      </c>
    </row>
    <row r="47" spans="2:23" ht="27" customHeight="1" hidden="1">
      <c r="B47" s="206" t="s">
        <v>195</v>
      </c>
      <c r="C47" s="207">
        <v>563</v>
      </c>
      <c r="D47" s="208">
        <v>563</v>
      </c>
      <c r="E47" s="209" t="s">
        <v>156</v>
      </c>
      <c r="F47" s="210">
        <v>396</v>
      </c>
      <c r="G47" s="211">
        <v>167</v>
      </c>
      <c r="H47" s="210">
        <v>186</v>
      </c>
      <c r="I47" s="212">
        <v>93</v>
      </c>
      <c r="J47" s="213">
        <v>13</v>
      </c>
      <c r="K47" s="212">
        <v>14</v>
      </c>
      <c r="L47" s="212">
        <v>9</v>
      </c>
      <c r="M47" s="213">
        <v>13</v>
      </c>
      <c r="N47" s="213">
        <v>44</v>
      </c>
      <c r="O47" s="213"/>
      <c r="P47" s="211">
        <v>191</v>
      </c>
      <c r="Q47" s="208">
        <v>7</v>
      </c>
      <c r="R47" s="212">
        <v>16</v>
      </c>
      <c r="S47" s="212">
        <v>49</v>
      </c>
      <c r="T47" s="212">
        <v>83</v>
      </c>
      <c r="U47" s="212">
        <v>110</v>
      </c>
      <c r="V47" s="212">
        <v>178</v>
      </c>
      <c r="W47" s="211">
        <v>120</v>
      </c>
    </row>
    <row r="48" spans="2:23" ht="22.5" customHeight="1" hidden="1">
      <c r="B48" s="214" t="s">
        <v>196</v>
      </c>
      <c r="C48" s="215">
        <v>1091</v>
      </c>
      <c r="D48" s="216">
        <v>1091</v>
      </c>
      <c r="E48" s="217" t="s">
        <v>156</v>
      </c>
      <c r="F48" s="218">
        <v>792</v>
      </c>
      <c r="G48" s="219">
        <v>299</v>
      </c>
      <c r="H48" s="218">
        <v>302</v>
      </c>
      <c r="I48" s="220">
        <v>197</v>
      </c>
      <c r="J48" s="221">
        <v>28</v>
      </c>
      <c r="K48" s="222">
        <v>34</v>
      </c>
      <c r="L48" s="222">
        <v>19</v>
      </c>
      <c r="M48" s="220">
        <v>19</v>
      </c>
      <c r="N48" s="220">
        <v>85</v>
      </c>
      <c r="O48" s="220"/>
      <c r="P48" s="219">
        <v>407</v>
      </c>
      <c r="Q48" s="218">
        <v>14</v>
      </c>
      <c r="R48" s="222">
        <v>34</v>
      </c>
      <c r="S48" s="222">
        <v>108</v>
      </c>
      <c r="T48" s="222">
        <v>168</v>
      </c>
      <c r="U48" s="222">
        <v>240</v>
      </c>
      <c r="V48" s="222">
        <v>304</v>
      </c>
      <c r="W48" s="219">
        <v>223</v>
      </c>
    </row>
    <row r="49" spans="2:23" ht="22.5" customHeight="1" hidden="1">
      <c r="B49" s="223" t="s">
        <v>197</v>
      </c>
      <c r="C49" s="215">
        <v>1146</v>
      </c>
      <c r="D49" s="216">
        <v>1146</v>
      </c>
      <c r="E49" s="217" t="s">
        <v>156</v>
      </c>
      <c r="F49" s="218">
        <v>852</v>
      </c>
      <c r="G49" s="219">
        <v>294</v>
      </c>
      <c r="H49" s="218">
        <v>381</v>
      </c>
      <c r="I49" s="220">
        <v>170</v>
      </c>
      <c r="J49" s="220">
        <v>19</v>
      </c>
      <c r="K49" s="222">
        <v>43</v>
      </c>
      <c r="L49" s="222">
        <v>18</v>
      </c>
      <c r="M49" s="220">
        <v>18</v>
      </c>
      <c r="N49" s="220">
        <v>70</v>
      </c>
      <c r="O49" s="220"/>
      <c r="P49" s="219">
        <v>427</v>
      </c>
      <c r="Q49" s="218">
        <v>13</v>
      </c>
      <c r="R49" s="222">
        <v>39</v>
      </c>
      <c r="S49" s="222">
        <v>86</v>
      </c>
      <c r="T49" s="222">
        <v>152</v>
      </c>
      <c r="U49" s="222">
        <v>245</v>
      </c>
      <c r="V49" s="222">
        <v>335</v>
      </c>
      <c r="W49" s="219">
        <v>276</v>
      </c>
    </row>
    <row r="50" spans="2:23" ht="22.5" customHeight="1" hidden="1">
      <c r="B50" s="224" t="s">
        <v>198</v>
      </c>
      <c r="C50" s="225">
        <v>1006</v>
      </c>
      <c r="D50" s="226">
        <v>1006</v>
      </c>
      <c r="E50" s="227" t="s">
        <v>156</v>
      </c>
      <c r="F50" s="228">
        <v>736</v>
      </c>
      <c r="G50" s="229">
        <v>270</v>
      </c>
      <c r="H50" s="228">
        <v>353</v>
      </c>
      <c r="I50" s="221">
        <v>179</v>
      </c>
      <c r="J50" s="221">
        <v>14</v>
      </c>
      <c r="K50" s="230">
        <v>30</v>
      </c>
      <c r="L50" s="230">
        <v>15</v>
      </c>
      <c r="M50" s="221">
        <v>18</v>
      </c>
      <c r="N50" s="221">
        <v>52</v>
      </c>
      <c r="O50" s="221"/>
      <c r="P50" s="229">
        <v>345</v>
      </c>
      <c r="Q50" s="228">
        <v>18</v>
      </c>
      <c r="R50" s="230">
        <v>33</v>
      </c>
      <c r="S50" s="230">
        <v>86</v>
      </c>
      <c r="T50" s="230">
        <v>139</v>
      </c>
      <c r="U50" s="230">
        <v>255</v>
      </c>
      <c r="V50" s="230">
        <v>243</v>
      </c>
      <c r="W50" s="229">
        <v>232</v>
      </c>
    </row>
    <row r="51" spans="2:23" ht="22.5" customHeight="1" hidden="1">
      <c r="B51" s="224" t="s">
        <v>199</v>
      </c>
      <c r="C51" s="225">
        <v>1140</v>
      </c>
      <c r="D51" s="226">
        <v>910</v>
      </c>
      <c r="E51" s="229">
        <v>230</v>
      </c>
      <c r="F51" s="228">
        <v>826</v>
      </c>
      <c r="G51" s="229">
        <v>314</v>
      </c>
      <c r="H51" s="228">
        <v>401</v>
      </c>
      <c r="I51" s="221">
        <v>187</v>
      </c>
      <c r="J51" s="221">
        <v>24</v>
      </c>
      <c r="K51" s="230">
        <v>61</v>
      </c>
      <c r="L51" s="230">
        <v>26</v>
      </c>
      <c r="M51" s="221">
        <v>16</v>
      </c>
      <c r="N51" s="221">
        <v>51</v>
      </c>
      <c r="O51" s="221" t="s">
        <v>156</v>
      </c>
      <c r="P51" s="229">
        <v>374</v>
      </c>
      <c r="Q51" s="228">
        <v>18</v>
      </c>
      <c r="R51" s="230">
        <v>47</v>
      </c>
      <c r="S51" s="230">
        <v>96</v>
      </c>
      <c r="T51" s="230">
        <v>159</v>
      </c>
      <c r="U51" s="230">
        <v>261</v>
      </c>
      <c r="V51" s="230">
        <v>290</v>
      </c>
      <c r="W51" s="229">
        <v>269</v>
      </c>
    </row>
    <row r="52" spans="2:23" ht="22.5" customHeight="1" hidden="1">
      <c r="B52" s="224" t="s">
        <v>200</v>
      </c>
      <c r="C52" s="225">
        <f aca="true" t="shared" si="0" ref="C52:W52">C13</f>
        <v>1113</v>
      </c>
      <c r="D52" s="226">
        <f t="shared" si="0"/>
        <v>855</v>
      </c>
      <c r="E52" s="229">
        <f t="shared" si="0"/>
        <v>258</v>
      </c>
      <c r="F52" s="228">
        <f t="shared" si="0"/>
        <v>799</v>
      </c>
      <c r="G52" s="229">
        <f t="shared" si="0"/>
        <v>314</v>
      </c>
      <c r="H52" s="228">
        <f t="shared" si="0"/>
        <v>439</v>
      </c>
      <c r="I52" s="221">
        <f t="shared" si="0"/>
        <v>156</v>
      </c>
      <c r="J52" s="221">
        <f t="shared" si="0"/>
        <v>26</v>
      </c>
      <c r="K52" s="230">
        <f t="shared" si="0"/>
        <v>64</v>
      </c>
      <c r="L52" s="230">
        <f t="shared" si="0"/>
        <v>16</v>
      </c>
      <c r="M52" s="221">
        <f t="shared" si="0"/>
        <v>19</v>
      </c>
      <c r="N52" s="221">
        <f t="shared" si="0"/>
        <v>60</v>
      </c>
      <c r="O52" s="221" t="str">
        <f t="shared" si="0"/>
        <v>…</v>
      </c>
      <c r="P52" s="229">
        <f t="shared" si="0"/>
        <v>333</v>
      </c>
      <c r="Q52" s="228">
        <f t="shared" si="0"/>
        <v>12</v>
      </c>
      <c r="R52" s="230">
        <f t="shared" si="0"/>
        <v>50</v>
      </c>
      <c r="S52" s="230">
        <f t="shared" si="0"/>
        <v>99</v>
      </c>
      <c r="T52" s="230">
        <f t="shared" si="0"/>
        <v>127</v>
      </c>
      <c r="U52" s="230">
        <f t="shared" si="0"/>
        <v>269</v>
      </c>
      <c r="V52" s="230">
        <f t="shared" si="0"/>
        <v>267</v>
      </c>
      <c r="W52" s="229">
        <f t="shared" si="0"/>
        <v>289</v>
      </c>
    </row>
    <row r="53" spans="2:23" ht="22.5" customHeight="1" hidden="1">
      <c r="B53" s="224" t="s">
        <v>655</v>
      </c>
      <c r="C53" s="225">
        <f aca="true" t="shared" si="1" ref="C53:W53">C14</f>
        <v>1165</v>
      </c>
      <c r="D53" s="226">
        <f t="shared" si="1"/>
        <v>893</v>
      </c>
      <c r="E53" s="229">
        <f t="shared" si="1"/>
        <v>272</v>
      </c>
      <c r="F53" s="228">
        <f t="shared" si="1"/>
        <v>814</v>
      </c>
      <c r="G53" s="229">
        <f t="shared" si="1"/>
        <v>351</v>
      </c>
      <c r="H53" s="228">
        <f t="shared" si="1"/>
        <v>457</v>
      </c>
      <c r="I53" s="221">
        <f t="shared" si="1"/>
        <v>130</v>
      </c>
      <c r="J53" s="221">
        <f t="shared" si="1"/>
        <v>24</v>
      </c>
      <c r="K53" s="230">
        <f t="shared" si="1"/>
        <v>66</v>
      </c>
      <c r="L53" s="230">
        <f t="shared" si="1"/>
        <v>11</v>
      </c>
      <c r="M53" s="221">
        <f t="shared" si="1"/>
        <v>25</v>
      </c>
      <c r="N53" s="221">
        <f t="shared" si="1"/>
        <v>72</v>
      </c>
      <c r="O53" s="221" t="str">
        <f t="shared" si="1"/>
        <v>…</v>
      </c>
      <c r="P53" s="229">
        <f t="shared" si="1"/>
        <v>380</v>
      </c>
      <c r="Q53" s="228">
        <f t="shared" si="1"/>
        <v>10</v>
      </c>
      <c r="R53" s="230">
        <f t="shared" si="1"/>
        <v>37</v>
      </c>
      <c r="S53" s="230">
        <f t="shared" si="1"/>
        <v>99</v>
      </c>
      <c r="T53" s="230">
        <f t="shared" si="1"/>
        <v>137</v>
      </c>
      <c r="U53" s="230">
        <f t="shared" si="1"/>
        <v>268</v>
      </c>
      <c r="V53" s="230">
        <f t="shared" si="1"/>
        <v>314</v>
      </c>
      <c r="W53" s="229">
        <f t="shared" si="1"/>
        <v>300</v>
      </c>
    </row>
    <row r="54" spans="2:23" ht="22.5" customHeight="1" hidden="1">
      <c r="B54" s="231" t="s">
        <v>656</v>
      </c>
      <c r="C54" s="232">
        <f aca="true" t="shared" si="2" ref="C54:W54">C15</f>
        <v>1233</v>
      </c>
      <c r="D54" s="233">
        <f t="shared" si="2"/>
        <v>909</v>
      </c>
      <c r="E54" s="234">
        <f t="shared" si="2"/>
        <v>324</v>
      </c>
      <c r="F54" s="235">
        <f t="shared" si="2"/>
        <v>873</v>
      </c>
      <c r="G54" s="234">
        <f t="shared" si="2"/>
        <v>360</v>
      </c>
      <c r="H54" s="235">
        <f t="shared" si="2"/>
        <v>443</v>
      </c>
      <c r="I54" s="236">
        <f t="shared" si="2"/>
        <v>133</v>
      </c>
      <c r="J54" s="221">
        <f t="shared" si="2"/>
        <v>26</v>
      </c>
      <c r="K54" s="237">
        <f t="shared" si="2"/>
        <v>61</v>
      </c>
      <c r="L54" s="237">
        <f t="shared" si="2"/>
        <v>30</v>
      </c>
      <c r="M54" s="236">
        <f t="shared" si="2"/>
        <v>23</v>
      </c>
      <c r="N54" s="236">
        <f t="shared" si="2"/>
        <v>53</v>
      </c>
      <c r="O54" s="236" t="str">
        <f t="shared" si="2"/>
        <v>…</v>
      </c>
      <c r="P54" s="234">
        <f t="shared" si="2"/>
        <v>464</v>
      </c>
      <c r="Q54" s="235">
        <f t="shared" si="2"/>
        <v>9</v>
      </c>
      <c r="R54" s="237">
        <f t="shared" si="2"/>
        <v>42</v>
      </c>
      <c r="S54" s="237">
        <f t="shared" si="2"/>
        <v>103</v>
      </c>
      <c r="T54" s="237">
        <f t="shared" si="2"/>
        <v>174</v>
      </c>
      <c r="U54" s="237">
        <f t="shared" si="2"/>
        <v>302</v>
      </c>
      <c r="V54" s="237">
        <f t="shared" si="2"/>
        <v>285</v>
      </c>
      <c r="W54" s="234">
        <f t="shared" si="2"/>
        <v>318</v>
      </c>
    </row>
    <row r="55" spans="2:23" ht="22.5" customHeight="1" hidden="1">
      <c r="B55" s="238" t="s">
        <v>657</v>
      </c>
      <c r="C55" s="225">
        <f aca="true" t="shared" si="3" ref="C55:W55">C16</f>
        <v>1173</v>
      </c>
      <c r="D55" s="226">
        <f t="shared" si="3"/>
        <v>858</v>
      </c>
      <c r="E55" s="229">
        <f t="shared" si="3"/>
        <v>315</v>
      </c>
      <c r="F55" s="239">
        <f t="shared" si="3"/>
        <v>834</v>
      </c>
      <c r="G55" s="240">
        <f t="shared" si="3"/>
        <v>339</v>
      </c>
      <c r="H55" s="228">
        <f t="shared" si="3"/>
        <v>427</v>
      </c>
      <c r="I55" s="221">
        <f t="shared" si="3"/>
        <v>137</v>
      </c>
      <c r="J55" s="221">
        <f t="shared" si="3"/>
        <v>27</v>
      </c>
      <c r="K55" s="230">
        <f t="shared" si="3"/>
        <v>61</v>
      </c>
      <c r="L55" s="230">
        <f t="shared" si="3"/>
        <v>17</v>
      </c>
      <c r="M55" s="221">
        <f t="shared" si="3"/>
        <v>19</v>
      </c>
      <c r="N55" s="221">
        <f t="shared" si="3"/>
        <v>51</v>
      </c>
      <c r="O55" s="221" t="str">
        <f t="shared" si="3"/>
        <v>…</v>
      </c>
      <c r="P55" s="229">
        <f t="shared" si="3"/>
        <v>434</v>
      </c>
      <c r="Q55" s="228">
        <f t="shared" si="3"/>
        <v>19</v>
      </c>
      <c r="R55" s="230" t="str">
        <f t="shared" si="3"/>
        <v>69*</v>
      </c>
      <c r="S55" s="230" t="str">
        <f t="shared" si="3"/>
        <v>65**</v>
      </c>
      <c r="T55" s="230">
        <f t="shared" si="3"/>
        <v>144</v>
      </c>
      <c r="U55" s="230">
        <f t="shared" si="3"/>
        <v>312</v>
      </c>
      <c r="V55" s="230">
        <f t="shared" si="3"/>
        <v>248</v>
      </c>
      <c r="W55" s="229">
        <f t="shared" si="3"/>
        <v>316</v>
      </c>
    </row>
    <row r="56" spans="2:23" ht="22.5" customHeight="1" hidden="1">
      <c r="B56" s="241" t="s">
        <v>658</v>
      </c>
      <c r="C56" s="232">
        <f aca="true" t="shared" si="4" ref="C56:W56">C17</f>
        <v>1190</v>
      </c>
      <c r="D56" s="233">
        <f t="shared" si="4"/>
        <v>808</v>
      </c>
      <c r="E56" s="234">
        <f t="shared" si="4"/>
        <v>382</v>
      </c>
      <c r="F56" s="235">
        <f t="shared" si="4"/>
        <v>841</v>
      </c>
      <c r="G56" s="234">
        <f t="shared" si="4"/>
        <v>349</v>
      </c>
      <c r="H56" s="235">
        <f t="shared" si="4"/>
        <v>444</v>
      </c>
      <c r="I56" s="236">
        <f t="shared" si="4"/>
        <v>115</v>
      </c>
      <c r="J56" s="221">
        <f t="shared" si="4"/>
        <v>25</v>
      </c>
      <c r="K56" s="237">
        <f t="shared" si="4"/>
        <v>81</v>
      </c>
      <c r="L56" s="237">
        <f t="shared" si="4"/>
        <v>22</v>
      </c>
      <c r="M56" s="236">
        <f t="shared" si="4"/>
        <v>21</v>
      </c>
      <c r="N56" s="236">
        <f t="shared" si="4"/>
        <v>69</v>
      </c>
      <c r="O56" s="236" t="str">
        <f t="shared" si="4"/>
        <v>…</v>
      </c>
      <c r="P56" s="234">
        <f t="shared" si="4"/>
        <v>413</v>
      </c>
      <c r="Q56" s="235">
        <f t="shared" si="4"/>
        <v>12</v>
      </c>
      <c r="R56" s="237" t="str">
        <f t="shared" si="4"/>
        <v>64*</v>
      </c>
      <c r="S56" s="237" t="str">
        <f t="shared" si="4"/>
        <v>87**</v>
      </c>
      <c r="T56" s="237">
        <f t="shared" si="4"/>
        <v>153</v>
      </c>
      <c r="U56" s="237">
        <f t="shared" si="4"/>
        <v>292</v>
      </c>
      <c r="V56" s="237">
        <f t="shared" si="4"/>
        <v>265</v>
      </c>
      <c r="W56" s="234">
        <f t="shared" si="4"/>
        <v>317</v>
      </c>
    </row>
    <row r="57" spans="2:23" ht="22.5" customHeight="1" hidden="1">
      <c r="B57" s="238" t="s">
        <v>659</v>
      </c>
      <c r="C57" s="225">
        <f aca="true" t="shared" si="5" ref="C57:W57">C18</f>
        <v>1233</v>
      </c>
      <c r="D57" s="226">
        <f t="shared" si="5"/>
        <v>819</v>
      </c>
      <c r="E57" s="229">
        <f t="shared" si="5"/>
        <v>414</v>
      </c>
      <c r="F57" s="228">
        <f t="shared" si="5"/>
        <v>832</v>
      </c>
      <c r="G57" s="229">
        <f t="shared" si="5"/>
        <v>401</v>
      </c>
      <c r="H57" s="228">
        <f t="shared" si="5"/>
        <v>411</v>
      </c>
      <c r="I57" s="221">
        <f t="shared" si="5"/>
        <v>132</v>
      </c>
      <c r="J57" s="221">
        <f t="shared" si="5"/>
        <v>22</v>
      </c>
      <c r="K57" s="230">
        <f t="shared" si="5"/>
        <v>82</v>
      </c>
      <c r="L57" s="230">
        <f t="shared" si="5"/>
        <v>35</v>
      </c>
      <c r="M57" s="221">
        <f t="shared" si="5"/>
        <v>19</v>
      </c>
      <c r="N57" s="221">
        <f t="shared" si="5"/>
        <v>66</v>
      </c>
      <c r="O57" s="221" t="str">
        <f t="shared" si="5"/>
        <v>…</v>
      </c>
      <c r="P57" s="229">
        <f t="shared" si="5"/>
        <v>466</v>
      </c>
      <c r="Q57" s="228">
        <f t="shared" si="5"/>
        <v>4</v>
      </c>
      <c r="R57" s="230">
        <f t="shared" si="5"/>
        <v>38</v>
      </c>
      <c r="S57" s="230">
        <f t="shared" si="5"/>
        <v>111</v>
      </c>
      <c r="T57" s="230">
        <f t="shared" si="5"/>
        <v>177</v>
      </c>
      <c r="U57" s="230">
        <f t="shared" si="5"/>
        <v>279</v>
      </c>
      <c r="V57" s="230">
        <f t="shared" si="5"/>
        <v>278</v>
      </c>
      <c r="W57" s="229">
        <f t="shared" si="5"/>
        <v>346</v>
      </c>
    </row>
    <row r="58" spans="2:23" ht="27" customHeight="1" hidden="1">
      <c r="B58" s="249" t="s">
        <v>661</v>
      </c>
      <c r="C58" s="232">
        <f aca="true" t="shared" si="6" ref="C58:W58">C20</f>
        <v>1343</v>
      </c>
      <c r="D58" s="233">
        <f t="shared" si="6"/>
        <v>820</v>
      </c>
      <c r="E58" s="234">
        <f t="shared" si="6"/>
        <v>523</v>
      </c>
      <c r="F58" s="235">
        <f t="shared" si="6"/>
        <v>903</v>
      </c>
      <c r="G58" s="234">
        <f t="shared" si="6"/>
        <v>440</v>
      </c>
      <c r="H58" s="235">
        <f t="shared" si="6"/>
        <v>443</v>
      </c>
      <c r="I58" s="236">
        <f t="shared" si="6"/>
        <v>104</v>
      </c>
      <c r="J58" s="236">
        <f t="shared" si="6"/>
        <v>30</v>
      </c>
      <c r="K58" s="237">
        <f t="shared" si="6"/>
        <v>107</v>
      </c>
      <c r="L58" s="237">
        <f t="shared" si="6"/>
        <v>48</v>
      </c>
      <c r="M58" s="236">
        <f t="shared" si="6"/>
        <v>18</v>
      </c>
      <c r="N58" s="236">
        <f t="shared" si="6"/>
        <v>46</v>
      </c>
      <c r="O58" s="236" t="str">
        <f t="shared" si="6"/>
        <v>…</v>
      </c>
      <c r="P58" s="234">
        <f t="shared" si="6"/>
        <v>547</v>
      </c>
      <c r="Q58" s="235">
        <f t="shared" si="6"/>
        <v>10</v>
      </c>
      <c r="R58" s="237">
        <f t="shared" si="6"/>
        <v>52</v>
      </c>
      <c r="S58" s="237">
        <f t="shared" si="6"/>
        <v>108</v>
      </c>
      <c r="T58" s="237">
        <f t="shared" si="6"/>
        <v>193</v>
      </c>
      <c r="U58" s="237">
        <f t="shared" si="6"/>
        <v>325</v>
      </c>
      <c r="V58" s="237">
        <f t="shared" si="6"/>
        <v>289</v>
      </c>
      <c r="W58" s="234">
        <f t="shared" si="6"/>
        <v>366</v>
      </c>
    </row>
    <row r="59" spans="2:23" ht="27" customHeight="1" hidden="1">
      <c r="B59" s="250" t="s">
        <v>662</v>
      </c>
      <c r="C59" s="225">
        <f aca="true" t="shared" si="7" ref="C59:W59">C21</f>
        <v>1358</v>
      </c>
      <c r="D59" s="226">
        <f t="shared" si="7"/>
        <v>805</v>
      </c>
      <c r="E59" s="229">
        <f t="shared" si="7"/>
        <v>553</v>
      </c>
      <c r="F59" s="228">
        <f t="shared" si="7"/>
        <v>923</v>
      </c>
      <c r="G59" s="229">
        <f t="shared" si="7"/>
        <v>435</v>
      </c>
      <c r="H59" s="228">
        <f t="shared" si="7"/>
        <v>461</v>
      </c>
      <c r="I59" s="221">
        <f t="shared" si="7"/>
        <v>114</v>
      </c>
      <c r="J59" s="221">
        <f t="shared" si="7"/>
        <v>30</v>
      </c>
      <c r="K59" s="230">
        <f t="shared" si="7"/>
        <v>103</v>
      </c>
      <c r="L59" s="230">
        <f t="shared" si="7"/>
        <v>37</v>
      </c>
      <c r="M59" s="221">
        <f t="shared" si="7"/>
        <v>22</v>
      </c>
      <c r="N59" s="221">
        <f t="shared" si="7"/>
        <v>55</v>
      </c>
      <c r="O59" s="221" t="str">
        <f t="shared" si="7"/>
        <v>…</v>
      </c>
      <c r="P59" s="229">
        <f t="shared" si="7"/>
        <v>536</v>
      </c>
      <c r="Q59" s="228">
        <f t="shared" si="7"/>
        <v>4</v>
      </c>
      <c r="R59" s="230">
        <f t="shared" si="7"/>
        <v>45</v>
      </c>
      <c r="S59" s="230">
        <f t="shared" si="7"/>
        <v>129</v>
      </c>
      <c r="T59" s="230">
        <f t="shared" si="7"/>
        <v>184</v>
      </c>
      <c r="U59" s="230">
        <f t="shared" si="7"/>
        <v>363</v>
      </c>
      <c r="V59" s="230">
        <f t="shared" si="7"/>
        <v>298</v>
      </c>
      <c r="W59" s="229">
        <f t="shared" si="7"/>
        <v>335</v>
      </c>
    </row>
    <row r="60" spans="2:23" ht="27" customHeight="1" hidden="1">
      <c r="B60" s="250" t="s">
        <v>205</v>
      </c>
      <c r="C60" s="225">
        <f aca="true" t="shared" si="8" ref="C60:W60">C22</f>
        <v>1356</v>
      </c>
      <c r="D60" s="226">
        <f t="shared" si="8"/>
        <v>753</v>
      </c>
      <c r="E60" s="229">
        <f t="shared" si="8"/>
        <v>603</v>
      </c>
      <c r="F60" s="228">
        <f t="shared" si="8"/>
        <v>881</v>
      </c>
      <c r="G60" s="229">
        <f t="shared" si="8"/>
        <v>475</v>
      </c>
      <c r="H60" s="228">
        <f t="shared" si="8"/>
        <v>417</v>
      </c>
      <c r="I60" s="221">
        <f t="shared" si="8"/>
        <v>84</v>
      </c>
      <c r="J60" s="221">
        <f t="shared" si="8"/>
        <v>26</v>
      </c>
      <c r="K60" s="230">
        <f t="shared" si="8"/>
        <v>106</v>
      </c>
      <c r="L60" s="230">
        <f t="shared" si="8"/>
        <v>40</v>
      </c>
      <c r="M60" s="221">
        <f t="shared" si="8"/>
        <v>20</v>
      </c>
      <c r="N60" s="221">
        <f t="shared" si="8"/>
        <v>46</v>
      </c>
      <c r="O60" s="221" t="str">
        <f t="shared" si="8"/>
        <v>…</v>
      </c>
      <c r="P60" s="229">
        <f t="shared" si="8"/>
        <v>617</v>
      </c>
      <c r="Q60" s="228">
        <f t="shared" si="8"/>
        <v>10</v>
      </c>
      <c r="R60" s="230">
        <f t="shared" si="8"/>
        <v>72</v>
      </c>
      <c r="S60" s="230">
        <f t="shared" si="8"/>
        <v>124</v>
      </c>
      <c r="T60" s="230">
        <f t="shared" si="8"/>
        <v>174</v>
      </c>
      <c r="U60" s="230">
        <f t="shared" si="8"/>
        <v>352</v>
      </c>
      <c r="V60" s="230">
        <f t="shared" si="8"/>
        <v>304</v>
      </c>
      <c r="W60" s="229">
        <f t="shared" si="8"/>
        <v>320</v>
      </c>
    </row>
    <row r="61" spans="2:23" ht="27" customHeight="1" hidden="1">
      <c r="B61" s="250" t="s">
        <v>206</v>
      </c>
      <c r="C61" s="225">
        <f aca="true" t="shared" si="9" ref="C61:W61">C23</f>
        <v>1336</v>
      </c>
      <c r="D61" s="226">
        <f t="shared" si="9"/>
        <v>732</v>
      </c>
      <c r="E61" s="229">
        <f t="shared" si="9"/>
        <v>604</v>
      </c>
      <c r="F61" s="228">
        <f t="shared" si="9"/>
        <v>881</v>
      </c>
      <c r="G61" s="229">
        <f t="shared" si="9"/>
        <v>455</v>
      </c>
      <c r="H61" s="228">
        <f t="shared" si="9"/>
        <v>465</v>
      </c>
      <c r="I61" s="221">
        <f t="shared" si="9"/>
        <v>101</v>
      </c>
      <c r="J61" s="221">
        <f t="shared" si="9"/>
        <v>32</v>
      </c>
      <c r="K61" s="230">
        <f t="shared" si="9"/>
        <v>148</v>
      </c>
      <c r="L61" s="230">
        <f t="shared" si="9"/>
        <v>42</v>
      </c>
      <c r="M61" s="221">
        <f t="shared" si="9"/>
        <v>17</v>
      </c>
      <c r="N61" s="221">
        <f t="shared" si="9"/>
        <v>61</v>
      </c>
      <c r="O61" s="565" t="str">
        <f t="shared" si="9"/>
        <v>…</v>
      </c>
      <c r="P61" s="229">
        <f t="shared" si="9"/>
        <v>470</v>
      </c>
      <c r="Q61" s="228">
        <f t="shared" si="9"/>
        <v>8</v>
      </c>
      <c r="R61" s="230">
        <f t="shared" si="9"/>
        <v>57</v>
      </c>
      <c r="S61" s="230">
        <f t="shared" si="9"/>
        <v>112</v>
      </c>
      <c r="T61" s="230">
        <f t="shared" si="9"/>
        <v>152</v>
      </c>
      <c r="U61" s="230">
        <f t="shared" si="9"/>
        <v>325</v>
      </c>
      <c r="V61" s="230">
        <f t="shared" si="9"/>
        <v>340</v>
      </c>
      <c r="W61" s="229">
        <f t="shared" si="9"/>
        <v>342</v>
      </c>
    </row>
    <row r="62" spans="2:23" ht="27" customHeight="1" hidden="1">
      <c r="B62" s="943" t="s">
        <v>207</v>
      </c>
      <c r="C62" s="225">
        <f aca="true" t="shared" si="10" ref="C62:W62">C24</f>
        <v>1465</v>
      </c>
      <c r="D62" s="226">
        <f t="shared" si="10"/>
        <v>766</v>
      </c>
      <c r="E62" s="229">
        <f t="shared" si="10"/>
        <v>699</v>
      </c>
      <c r="F62" s="228">
        <f t="shared" si="10"/>
        <v>1010</v>
      </c>
      <c r="G62" s="229">
        <f t="shared" si="10"/>
        <v>455</v>
      </c>
      <c r="H62" s="228">
        <f t="shared" si="10"/>
        <v>571</v>
      </c>
      <c r="I62" s="221">
        <f t="shared" si="10"/>
        <v>127</v>
      </c>
      <c r="J62" s="221">
        <f t="shared" si="10"/>
        <v>45</v>
      </c>
      <c r="K62" s="230">
        <f t="shared" si="10"/>
        <v>307</v>
      </c>
      <c r="L62" s="230">
        <f t="shared" si="10"/>
        <v>43</v>
      </c>
      <c r="M62" s="221">
        <f t="shared" si="10"/>
        <v>31</v>
      </c>
      <c r="N62" s="221">
        <f t="shared" si="10"/>
        <v>73</v>
      </c>
      <c r="O62" s="221">
        <f t="shared" si="10"/>
        <v>158</v>
      </c>
      <c r="P62" s="229">
        <f t="shared" si="10"/>
        <v>110</v>
      </c>
      <c r="Q62" s="228">
        <f t="shared" si="10"/>
        <v>16</v>
      </c>
      <c r="R62" s="230">
        <f t="shared" si="10"/>
        <v>57</v>
      </c>
      <c r="S62" s="230">
        <f t="shared" si="10"/>
        <v>146</v>
      </c>
      <c r="T62" s="230">
        <f t="shared" si="10"/>
        <v>189</v>
      </c>
      <c r="U62" s="230">
        <f t="shared" si="10"/>
        <v>377</v>
      </c>
      <c r="V62" s="230">
        <f t="shared" si="10"/>
        <v>302</v>
      </c>
      <c r="W62" s="229">
        <f t="shared" si="10"/>
        <v>378</v>
      </c>
    </row>
    <row r="63" spans="2:23" ht="27" customHeight="1" hidden="1">
      <c r="B63" s="943" t="s">
        <v>687</v>
      </c>
      <c r="C63" s="225">
        <f aca="true" t="shared" si="11" ref="C63:W63">C25</f>
        <v>1414</v>
      </c>
      <c r="D63" s="226">
        <f t="shared" si="11"/>
        <v>749</v>
      </c>
      <c r="E63" s="229">
        <f t="shared" si="11"/>
        <v>665</v>
      </c>
      <c r="F63" s="228">
        <f t="shared" si="11"/>
        <v>970</v>
      </c>
      <c r="G63" s="229">
        <f t="shared" si="11"/>
        <v>444</v>
      </c>
      <c r="H63" s="228">
        <f t="shared" si="11"/>
        <v>532</v>
      </c>
      <c r="I63" s="221">
        <f t="shared" si="11"/>
        <v>133</v>
      </c>
      <c r="J63" s="221">
        <f t="shared" si="11"/>
        <v>40</v>
      </c>
      <c r="K63" s="230">
        <f t="shared" si="11"/>
        <v>273</v>
      </c>
      <c r="L63" s="230">
        <f t="shared" si="11"/>
        <v>44</v>
      </c>
      <c r="M63" s="221">
        <f t="shared" si="11"/>
        <v>21</v>
      </c>
      <c r="N63" s="221">
        <f t="shared" si="11"/>
        <v>97</v>
      </c>
      <c r="O63" s="221">
        <f t="shared" si="11"/>
        <v>163</v>
      </c>
      <c r="P63" s="229">
        <f t="shared" si="11"/>
        <v>111</v>
      </c>
      <c r="Q63" s="228">
        <f t="shared" si="11"/>
        <v>15</v>
      </c>
      <c r="R63" s="230">
        <f t="shared" si="11"/>
        <v>56</v>
      </c>
      <c r="S63" s="230">
        <f t="shared" si="11"/>
        <v>121</v>
      </c>
      <c r="T63" s="230">
        <f t="shared" si="11"/>
        <v>182</v>
      </c>
      <c r="U63" s="230">
        <f t="shared" si="11"/>
        <v>382</v>
      </c>
      <c r="V63" s="230">
        <f t="shared" si="11"/>
        <v>315</v>
      </c>
      <c r="W63" s="229">
        <f t="shared" si="11"/>
        <v>343</v>
      </c>
    </row>
    <row r="64" spans="2:23" ht="27" customHeight="1" hidden="1">
      <c r="B64" s="943" t="s">
        <v>100</v>
      </c>
      <c r="C64" s="225">
        <f aca="true" t="shared" si="12" ref="C64:W64">C26</f>
        <v>1309</v>
      </c>
      <c r="D64" s="226">
        <f t="shared" si="12"/>
        <v>656</v>
      </c>
      <c r="E64" s="229">
        <f t="shared" si="12"/>
        <v>653</v>
      </c>
      <c r="F64" s="228">
        <f t="shared" si="12"/>
        <v>859</v>
      </c>
      <c r="G64" s="229">
        <f t="shared" si="12"/>
        <v>450</v>
      </c>
      <c r="H64" s="228">
        <f t="shared" si="12"/>
        <v>500</v>
      </c>
      <c r="I64" s="221">
        <f t="shared" si="12"/>
        <v>103</v>
      </c>
      <c r="J64" s="221">
        <f t="shared" si="12"/>
        <v>34</v>
      </c>
      <c r="K64" s="230">
        <f t="shared" si="12"/>
        <v>277</v>
      </c>
      <c r="L64" s="230">
        <f t="shared" si="12"/>
        <v>38</v>
      </c>
      <c r="M64" s="221">
        <f t="shared" si="12"/>
        <v>30</v>
      </c>
      <c r="N64" s="221">
        <f t="shared" si="12"/>
        <v>78</v>
      </c>
      <c r="O64" s="221">
        <f t="shared" si="12"/>
        <v>157</v>
      </c>
      <c r="P64" s="229">
        <f t="shared" si="12"/>
        <v>92</v>
      </c>
      <c r="Q64" s="228">
        <f t="shared" si="12"/>
        <v>22</v>
      </c>
      <c r="R64" s="230">
        <f t="shared" si="12"/>
        <v>53</v>
      </c>
      <c r="S64" s="230">
        <f t="shared" si="12"/>
        <v>97</v>
      </c>
      <c r="T64" s="230">
        <f t="shared" si="12"/>
        <v>183</v>
      </c>
      <c r="U64" s="230">
        <f t="shared" si="12"/>
        <v>332</v>
      </c>
      <c r="V64" s="230">
        <f t="shared" si="12"/>
        <v>306</v>
      </c>
      <c r="W64" s="229">
        <f t="shared" si="12"/>
        <v>316</v>
      </c>
    </row>
    <row r="65" spans="2:23" ht="27" customHeight="1" hidden="1">
      <c r="B65" s="943" t="s">
        <v>16</v>
      </c>
      <c r="C65" s="225">
        <f aca="true" t="shared" si="13" ref="C65:W65">C27</f>
        <v>1342</v>
      </c>
      <c r="D65" s="226">
        <f t="shared" si="13"/>
        <v>714</v>
      </c>
      <c r="E65" s="229">
        <f t="shared" si="13"/>
        <v>628</v>
      </c>
      <c r="F65" s="228">
        <f t="shared" si="13"/>
        <v>899</v>
      </c>
      <c r="G65" s="229">
        <f t="shared" si="13"/>
        <v>443</v>
      </c>
      <c r="H65" s="228">
        <f t="shared" si="13"/>
        <v>537</v>
      </c>
      <c r="I65" s="221">
        <f t="shared" si="13"/>
        <v>122</v>
      </c>
      <c r="J65" s="221">
        <f t="shared" si="13"/>
        <v>27</v>
      </c>
      <c r="K65" s="230">
        <f t="shared" si="13"/>
        <v>282</v>
      </c>
      <c r="L65" s="230">
        <f t="shared" si="13"/>
        <v>38</v>
      </c>
      <c r="M65" s="221">
        <f t="shared" si="13"/>
        <v>25</v>
      </c>
      <c r="N65" s="221">
        <f t="shared" si="13"/>
        <v>76</v>
      </c>
      <c r="O65" s="221">
        <f t="shared" si="13"/>
        <v>166</v>
      </c>
      <c r="P65" s="229">
        <f t="shared" si="13"/>
        <v>69</v>
      </c>
      <c r="Q65" s="228">
        <f t="shared" si="13"/>
        <v>10</v>
      </c>
      <c r="R65" s="230">
        <f t="shared" si="13"/>
        <v>58</v>
      </c>
      <c r="S65" s="230">
        <f t="shared" si="13"/>
        <v>97</v>
      </c>
      <c r="T65" s="230">
        <f t="shared" si="13"/>
        <v>153</v>
      </c>
      <c r="U65" s="230">
        <f t="shared" si="13"/>
        <v>334</v>
      </c>
      <c r="V65" s="230">
        <f t="shared" si="13"/>
        <v>363</v>
      </c>
      <c r="W65" s="229">
        <f t="shared" si="13"/>
        <v>327</v>
      </c>
    </row>
    <row r="66" spans="2:23" ht="27" customHeight="1">
      <c r="B66" s="944" t="s">
        <v>28</v>
      </c>
      <c r="C66" s="243">
        <v>1342</v>
      </c>
      <c r="D66" s="244">
        <v>714</v>
      </c>
      <c r="E66" s="245">
        <v>628</v>
      </c>
      <c r="F66" s="246">
        <v>899</v>
      </c>
      <c r="G66" s="245">
        <v>443</v>
      </c>
      <c r="H66" s="246">
        <v>537</v>
      </c>
      <c r="I66" s="247">
        <v>122</v>
      </c>
      <c r="J66" s="247">
        <v>27</v>
      </c>
      <c r="K66" s="248">
        <v>282</v>
      </c>
      <c r="L66" s="248">
        <v>38</v>
      </c>
      <c r="M66" s="247">
        <v>25</v>
      </c>
      <c r="N66" s="247">
        <v>76</v>
      </c>
      <c r="O66" s="247">
        <v>166</v>
      </c>
      <c r="P66" s="245">
        <v>69</v>
      </c>
      <c r="Q66" s="246">
        <v>10</v>
      </c>
      <c r="R66" s="248">
        <v>58</v>
      </c>
      <c r="S66" s="248">
        <v>97</v>
      </c>
      <c r="T66" s="248">
        <v>153</v>
      </c>
      <c r="U66" s="248">
        <v>334</v>
      </c>
      <c r="V66" s="248">
        <v>363</v>
      </c>
      <c r="W66" s="245">
        <v>327</v>
      </c>
    </row>
    <row r="67" spans="2:23" ht="27" customHeight="1">
      <c r="B67" s="945" t="s">
        <v>843</v>
      </c>
      <c r="C67" s="232">
        <v>1326</v>
      </c>
      <c r="D67" s="233">
        <v>646</v>
      </c>
      <c r="E67" s="234">
        <v>680</v>
      </c>
      <c r="F67" s="235">
        <v>901</v>
      </c>
      <c r="G67" s="234">
        <v>425</v>
      </c>
      <c r="H67" s="235">
        <v>494</v>
      </c>
      <c r="I67" s="236">
        <v>110</v>
      </c>
      <c r="J67" s="236">
        <v>33</v>
      </c>
      <c r="K67" s="237">
        <v>301</v>
      </c>
      <c r="L67" s="237">
        <v>37</v>
      </c>
      <c r="M67" s="236">
        <v>26</v>
      </c>
      <c r="N67" s="236">
        <v>79</v>
      </c>
      <c r="O67" s="236">
        <v>164</v>
      </c>
      <c r="P67" s="234">
        <v>82</v>
      </c>
      <c r="Q67" s="235">
        <v>11</v>
      </c>
      <c r="R67" s="237">
        <v>48</v>
      </c>
      <c r="S67" s="237">
        <v>104</v>
      </c>
      <c r="T67" s="237">
        <v>159</v>
      </c>
      <c r="U67" s="237">
        <v>340</v>
      </c>
      <c r="V67" s="237">
        <v>366</v>
      </c>
      <c r="W67" s="234">
        <v>298</v>
      </c>
    </row>
    <row r="68" spans="2:23" ht="27" customHeight="1">
      <c r="B68" s="943" t="s">
        <v>1125</v>
      </c>
      <c r="C68" s="225">
        <v>1517</v>
      </c>
      <c r="D68" s="226">
        <v>683</v>
      </c>
      <c r="E68" s="229">
        <v>834</v>
      </c>
      <c r="F68" s="228">
        <v>996</v>
      </c>
      <c r="G68" s="229">
        <v>521</v>
      </c>
      <c r="H68" s="228">
        <v>517</v>
      </c>
      <c r="I68" s="221">
        <v>104</v>
      </c>
      <c r="J68" s="221">
        <v>29</v>
      </c>
      <c r="K68" s="230">
        <v>306</v>
      </c>
      <c r="L68" s="230">
        <v>32</v>
      </c>
      <c r="M68" s="221">
        <v>38</v>
      </c>
      <c r="N68" s="221">
        <v>112</v>
      </c>
      <c r="O68" s="221">
        <v>124</v>
      </c>
      <c r="P68" s="229">
        <v>255</v>
      </c>
      <c r="Q68" s="228">
        <v>4</v>
      </c>
      <c r="R68" s="230">
        <v>67</v>
      </c>
      <c r="S68" s="230">
        <v>134</v>
      </c>
      <c r="T68" s="230">
        <v>189</v>
      </c>
      <c r="U68" s="230">
        <v>381</v>
      </c>
      <c r="V68" s="230">
        <v>407</v>
      </c>
      <c r="W68" s="229">
        <v>335</v>
      </c>
    </row>
    <row r="69" spans="2:24" ht="27" customHeight="1">
      <c r="B69" s="944" t="s">
        <v>1132</v>
      </c>
      <c r="C69" s="243">
        <v>1522</v>
      </c>
      <c r="D69" s="244">
        <v>717</v>
      </c>
      <c r="E69" s="245">
        <v>805</v>
      </c>
      <c r="F69" s="946">
        <v>980</v>
      </c>
      <c r="G69" s="947">
        <v>542</v>
      </c>
      <c r="H69" s="246">
        <v>515</v>
      </c>
      <c r="I69" s="247">
        <v>99</v>
      </c>
      <c r="J69" s="247">
        <v>51</v>
      </c>
      <c r="K69" s="248">
        <v>332</v>
      </c>
      <c r="L69" s="248">
        <v>48</v>
      </c>
      <c r="M69" s="247">
        <v>36</v>
      </c>
      <c r="N69" s="247">
        <v>82</v>
      </c>
      <c r="O69" s="247">
        <v>119</v>
      </c>
      <c r="P69" s="245">
        <v>240</v>
      </c>
      <c r="Q69" s="246">
        <v>3</v>
      </c>
      <c r="R69" s="248">
        <v>44</v>
      </c>
      <c r="S69" s="248">
        <v>121</v>
      </c>
      <c r="T69" s="248">
        <v>159</v>
      </c>
      <c r="U69" s="248">
        <v>361</v>
      </c>
      <c r="V69" s="248">
        <v>413</v>
      </c>
      <c r="W69" s="245">
        <v>421</v>
      </c>
      <c r="X69" s="496"/>
    </row>
    <row r="70" spans="2:24" ht="27" customHeight="1">
      <c r="B70" s="945" t="s">
        <v>1147</v>
      </c>
      <c r="C70" s="948">
        <v>1406</v>
      </c>
      <c r="D70" s="949">
        <v>663</v>
      </c>
      <c r="E70" s="950">
        <v>743</v>
      </c>
      <c r="F70" s="951">
        <v>920</v>
      </c>
      <c r="G70" s="950">
        <v>486</v>
      </c>
      <c r="H70" s="951">
        <v>462</v>
      </c>
      <c r="I70" s="952">
        <v>106</v>
      </c>
      <c r="J70" s="952">
        <v>53</v>
      </c>
      <c r="K70" s="953">
        <v>257</v>
      </c>
      <c r="L70" s="953">
        <v>38</v>
      </c>
      <c r="M70" s="952">
        <v>31</v>
      </c>
      <c r="N70" s="952">
        <v>115</v>
      </c>
      <c r="O70" s="952">
        <v>109</v>
      </c>
      <c r="P70" s="950">
        <v>235</v>
      </c>
      <c r="Q70" s="951">
        <v>5</v>
      </c>
      <c r="R70" s="953">
        <v>63</v>
      </c>
      <c r="S70" s="953">
        <v>98</v>
      </c>
      <c r="T70" s="953">
        <v>165</v>
      </c>
      <c r="U70" s="953">
        <v>379</v>
      </c>
      <c r="V70" s="953">
        <v>340</v>
      </c>
      <c r="W70" s="950">
        <v>356</v>
      </c>
      <c r="X70" s="496"/>
    </row>
    <row r="71" spans="2:23" ht="27" customHeight="1">
      <c r="B71" s="954" t="s">
        <v>1151</v>
      </c>
      <c r="C71" s="948">
        <v>1374</v>
      </c>
      <c r="D71" s="949">
        <v>625</v>
      </c>
      <c r="E71" s="950">
        <v>749</v>
      </c>
      <c r="F71" s="951">
        <v>896</v>
      </c>
      <c r="G71" s="950">
        <v>478</v>
      </c>
      <c r="H71" s="951">
        <v>478</v>
      </c>
      <c r="I71" s="952">
        <v>102</v>
      </c>
      <c r="J71" s="952">
        <v>33</v>
      </c>
      <c r="K71" s="953">
        <v>245</v>
      </c>
      <c r="L71" s="953">
        <v>35</v>
      </c>
      <c r="M71" s="952">
        <v>24</v>
      </c>
      <c r="N71" s="952">
        <v>91</v>
      </c>
      <c r="O71" s="952">
        <v>123</v>
      </c>
      <c r="P71" s="950">
        <v>243</v>
      </c>
      <c r="Q71" s="951">
        <v>15</v>
      </c>
      <c r="R71" s="953">
        <v>50</v>
      </c>
      <c r="S71" s="953">
        <v>99</v>
      </c>
      <c r="T71" s="953">
        <v>174</v>
      </c>
      <c r="U71" s="953">
        <v>324</v>
      </c>
      <c r="V71" s="953">
        <v>365</v>
      </c>
      <c r="W71" s="950">
        <v>347</v>
      </c>
    </row>
    <row r="72" spans="2:23" ht="27" customHeight="1">
      <c r="B72" s="1106" t="s">
        <v>1157</v>
      </c>
      <c r="C72" s="1052">
        <v>1439</v>
      </c>
      <c r="D72" s="1053">
        <v>657</v>
      </c>
      <c r="E72" s="1054">
        <v>782</v>
      </c>
      <c r="F72" s="1055">
        <v>937</v>
      </c>
      <c r="G72" s="1056">
        <v>502</v>
      </c>
      <c r="H72" s="1053">
        <v>477</v>
      </c>
      <c r="I72" s="1057">
        <v>87</v>
      </c>
      <c r="J72" s="1057">
        <v>56</v>
      </c>
      <c r="K72" s="1057">
        <v>271</v>
      </c>
      <c r="L72" s="1057">
        <v>49</v>
      </c>
      <c r="M72" s="1057">
        <v>28</v>
      </c>
      <c r="N72" s="1057">
        <v>112</v>
      </c>
      <c r="O72" s="1057">
        <v>98</v>
      </c>
      <c r="P72" s="1056">
        <v>261</v>
      </c>
      <c r="Q72" s="1053">
        <v>15</v>
      </c>
      <c r="R72" s="1057">
        <v>54</v>
      </c>
      <c r="S72" s="1057">
        <v>108</v>
      </c>
      <c r="T72" s="1057">
        <v>157</v>
      </c>
      <c r="U72" s="1057">
        <v>331</v>
      </c>
      <c r="V72" s="1057">
        <v>393</v>
      </c>
      <c r="W72" s="1056">
        <v>381</v>
      </c>
    </row>
    <row r="73" spans="2:23" ht="27" customHeight="1">
      <c r="B73" s="1105" t="s">
        <v>1168</v>
      </c>
      <c r="C73" s="1052">
        <v>1256</v>
      </c>
      <c r="D73" s="1100">
        <v>566</v>
      </c>
      <c r="E73" s="1101">
        <v>690</v>
      </c>
      <c r="F73" s="1102">
        <v>845</v>
      </c>
      <c r="G73" s="1103">
        <v>411</v>
      </c>
      <c r="H73" s="1100">
        <v>426</v>
      </c>
      <c r="I73" s="1104">
        <v>82</v>
      </c>
      <c r="J73" s="1104">
        <v>49</v>
      </c>
      <c r="K73" s="1104">
        <v>224</v>
      </c>
      <c r="L73" s="1104">
        <v>34</v>
      </c>
      <c r="M73" s="1104">
        <v>21</v>
      </c>
      <c r="N73" s="1104">
        <v>98</v>
      </c>
      <c r="O73" s="1104">
        <v>104</v>
      </c>
      <c r="P73" s="1103">
        <v>218</v>
      </c>
      <c r="Q73" s="1100">
        <v>11</v>
      </c>
      <c r="R73" s="1104">
        <v>31</v>
      </c>
      <c r="S73" s="1104">
        <v>103</v>
      </c>
      <c r="T73" s="1104">
        <v>152</v>
      </c>
      <c r="U73" s="1104">
        <v>328</v>
      </c>
      <c r="V73" s="1104">
        <v>278</v>
      </c>
      <c r="W73" s="1103">
        <v>353</v>
      </c>
    </row>
    <row r="74" spans="2:23" ht="27" customHeight="1">
      <c r="B74" s="1160" t="s">
        <v>1182</v>
      </c>
      <c r="C74" s="1058">
        <v>1328</v>
      </c>
      <c r="D74" s="1059">
        <v>566</v>
      </c>
      <c r="E74" s="1060">
        <v>762</v>
      </c>
      <c r="F74" s="239">
        <v>848</v>
      </c>
      <c r="G74" s="240">
        <v>480</v>
      </c>
      <c r="H74" s="239">
        <v>405</v>
      </c>
      <c r="I74" s="1061">
        <v>89</v>
      </c>
      <c r="J74" s="1061">
        <v>38</v>
      </c>
      <c r="K74" s="1061">
        <v>260</v>
      </c>
      <c r="L74" s="1061">
        <v>37</v>
      </c>
      <c r="M74" s="1061">
        <v>23</v>
      </c>
      <c r="N74" s="1061">
        <v>103</v>
      </c>
      <c r="O74" s="1061">
        <v>124</v>
      </c>
      <c r="P74" s="240">
        <v>249</v>
      </c>
      <c r="Q74" s="1059">
        <v>3</v>
      </c>
      <c r="R74" s="1061">
        <v>59</v>
      </c>
      <c r="S74" s="1061">
        <v>109</v>
      </c>
      <c r="T74" s="1061">
        <v>173</v>
      </c>
      <c r="U74" s="1061">
        <v>308</v>
      </c>
      <c r="V74" s="1061">
        <v>296</v>
      </c>
      <c r="W74" s="240">
        <v>380</v>
      </c>
    </row>
    <row r="75" spans="2:23" ht="24" customHeight="1" thickBot="1">
      <c r="B75" s="1155" t="s">
        <v>1188</v>
      </c>
      <c r="C75" s="1156">
        <f>SUM(D75:E75)</f>
        <v>1315</v>
      </c>
      <c r="D75" s="1157">
        <v>572</v>
      </c>
      <c r="E75" s="1158">
        <v>743</v>
      </c>
      <c r="F75" s="1157">
        <v>861</v>
      </c>
      <c r="G75" s="1158">
        <v>454</v>
      </c>
      <c r="H75" s="1157">
        <v>426</v>
      </c>
      <c r="I75" s="1159">
        <v>94</v>
      </c>
      <c r="J75" s="1159">
        <v>43</v>
      </c>
      <c r="K75" s="1159">
        <v>258</v>
      </c>
      <c r="L75" s="1159">
        <v>39</v>
      </c>
      <c r="M75" s="1159">
        <v>20</v>
      </c>
      <c r="N75" s="1159">
        <v>109</v>
      </c>
      <c r="O75" s="1159">
        <v>94</v>
      </c>
      <c r="P75" s="1158">
        <v>232</v>
      </c>
      <c r="Q75" s="1157">
        <v>14</v>
      </c>
      <c r="R75" s="1159">
        <v>56</v>
      </c>
      <c r="S75" s="1159">
        <v>90</v>
      </c>
      <c r="T75" s="1159">
        <v>153</v>
      </c>
      <c r="U75" s="1159">
        <v>314</v>
      </c>
      <c r="V75" s="1159">
        <v>330</v>
      </c>
      <c r="W75" s="1158">
        <v>358</v>
      </c>
    </row>
  </sheetData>
  <sheetProtection/>
  <mergeCells count="12">
    <mergeCell ref="B37:W37"/>
    <mergeCell ref="B5:B7"/>
    <mergeCell ref="C5:E6"/>
    <mergeCell ref="F5:G6"/>
    <mergeCell ref="H5:P6"/>
    <mergeCell ref="Q5:W6"/>
    <mergeCell ref="B42:W42"/>
    <mergeCell ref="B44:B46"/>
    <mergeCell ref="C44:E45"/>
    <mergeCell ref="F44:G45"/>
    <mergeCell ref="H44:P45"/>
    <mergeCell ref="Q44:W45"/>
  </mergeCells>
  <printOptions horizontalCentered="1"/>
  <pageMargins left="1.4173228346456694" right="0.7480314960629921" top="1.0236220472440944" bottom="0.3937007874015748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Jelenc Ivanka</cp:lastModifiedBy>
  <cp:lastPrinted>2019-03-18T10:51:53Z</cp:lastPrinted>
  <dcterms:created xsi:type="dcterms:W3CDTF">2006-05-03T12:42:55Z</dcterms:created>
  <dcterms:modified xsi:type="dcterms:W3CDTF">2023-03-23T09:38:56Z</dcterms:modified>
  <cp:category/>
  <cp:version/>
  <cp:contentType/>
  <cp:contentStatus/>
</cp:coreProperties>
</file>