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MUP" sheetId="1" r:id="rId1"/>
    <sheet name="PUZ" sheetId="2" r:id="rId2"/>
    <sheet name="PU krap-zag" sheetId="3" r:id="rId3"/>
    <sheet name="PU sis-mosl" sheetId="4" r:id="rId4"/>
    <sheet name="PU karlov" sheetId="5" r:id="rId5"/>
    <sheet name="PU varaž" sheetId="6" r:id="rId6"/>
    <sheet name="PU kopr-križ" sheetId="7" r:id="rId7"/>
    <sheet name="PU bjel-bilog" sheetId="8" r:id="rId8"/>
    <sheet name="PU prim-gor" sheetId="9" r:id="rId9"/>
    <sheet name="PU ličko-senj" sheetId="10" r:id="rId10"/>
    <sheet name="PU vir-podr" sheetId="11" r:id="rId11"/>
    <sheet name="PU pož-slav" sheetId="12" r:id="rId12"/>
    <sheet name="PU brod-pos" sheetId="13" r:id="rId13"/>
    <sheet name="PU zad" sheetId="14" r:id="rId14"/>
    <sheet name="PU osj-bar" sheetId="15" r:id="rId15"/>
    <sheet name="PU šib-knin" sheetId="16" r:id="rId16"/>
    <sheet name="PU vuk-srij" sheetId="17" r:id="rId17"/>
    <sheet name="PU spl-dal" sheetId="18" r:id="rId18"/>
    <sheet name="PU istarska" sheetId="19" r:id="rId19"/>
    <sheet name="PU dub-ner" sheetId="20" r:id="rId20"/>
    <sheet name="PU međ" sheetId="21" r:id="rId21"/>
    <sheet name="Valbandon" sheetId="22" r:id="rId22"/>
  </sheets>
  <definedNames>
    <definedName name="Excel_BuiltIn_Print_Area" localSheetId="0">'MUP'!$A$1:$CA$55</definedName>
    <definedName name="Excel_BuiltIn_Print_Titles" localSheetId="0">('MUP'!$A:$B,'MUP'!$2:$3)</definedName>
    <definedName name="_xlnm.Print_Titles" localSheetId="0">'MUP'!$A:$B,'MUP'!$2:$3</definedName>
    <definedName name="_xlnm.Print_Area" localSheetId="0">'MUP'!$A$1:$CC$55</definedName>
    <definedName name="_xlnm.Print_Area" localSheetId="1">'PUZ'!$A$1:$C$52</definedName>
  </definedNames>
  <calcPr fullCalcOnLoad="1"/>
</workbook>
</file>

<file path=xl/sharedStrings.xml><?xml version="1.0" encoding="utf-8"?>
<sst xmlns="http://schemas.openxmlformats.org/spreadsheetml/2006/main" count="2329" uniqueCount="146">
  <si>
    <t>Policijska uprava</t>
  </si>
  <si>
    <t>PU ZAGREBAČKA</t>
  </si>
  <si>
    <t>PU KRAPINSKO-ZAGORSKA</t>
  </si>
  <si>
    <t>PU SISAČKO-MOSLAVAČKA</t>
  </si>
  <si>
    <t>PU KARLOVAČKA</t>
  </si>
  <si>
    <t xml:space="preserve">
PU VARAŽDINSKA
</t>
  </si>
  <si>
    <t xml:space="preserve">
PU KOPRIVNIČKO-KRIŽEVAČKA
</t>
  </si>
  <si>
    <t xml:space="preserve">
PU BJELOVARSKO-BILOGORSKA
</t>
  </si>
  <si>
    <t xml:space="preserve">
PU PRIMORSKO-GORANSKA
</t>
  </si>
  <si>
    <t xml:space="preserve">
PU LIČKO-SENJSKA
</t>
  </si>
  <si>
    <t xml:space="preserve">
PU VIROVITIČKO-PODRAVSKA
</t>
  </si>
  <si>
    <t xml:space="preserve">
PU POŽEŠKO-SLAVONSKA
</t>
  </si>
  <si>
    <t xml:space="preserve">
PU BRODSKO-POSAVSKA
</t>
  </si>
  <si>
    <t xml:space="preserve">
PU ZADARSKA
</t>
  </si>
  <si>
    <t xml:space="preserve">
PU OSJEČKO-BARANJSKA
</t>
  </si>
  <si>
    <t xml:space="preserve">
PU ŠIBENSKO-KNINSKA
</t>
  </si>
  <si>
    <t xml:space="preserve">
PU VUKOVARSKO-SRIJEMSKA
</t>
  </si>
  <si>
    <t xml:space="preserve">
PU SPLITSKO-DALMATINSKA
</t>
  </si>
  <si>
    <t xml:space="preserve">
PU ISTARSKA
</t>
  </si>
  <si>
    <t xml:space="preserve">
PU DUBROVAČKO-NERETVANSKA
</t>
  </si>
  <si>
    <t xml:space="preserve">
PU MEĐIMURSKA
</t>
  </si>
  <si>
    <t>PU UKUPNO</t>
  </si>
  <si>
    <t xml:space="preserve">
UJ VALBANDON
</t>
  </si>
  <si>
    <t xml:space="preserve">
PU  UKUPNO + VALBANDON
</t>
  </si>
  <si>
    <t xml:space="preserve">MUP KONSOLIDIRANO </t>
  </si>
  <si>
    <t>povećanje/
smanjenje</t>
  </si>
  <si>
    <t>A553175-MIGRAC.</t>
  </si>
  <si>
    <t>UKUPNO</t>
  </si>
  <si>
    <t>razlika</t>
  </si>
  <si>
    <t>A553131 Administracija i upravljanje</t>
  </si>
  <si>
    <t xml:space="preserve">  11</t>
  </si>
  <si>
    <t>Opći prihodi i primici (proračunski izvori)</t>
  </si>
  <si>
    <t>31</t>
  </si>
  <si>
    <t>Rashodi za zaposlene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</si>
  <si>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</si>
  <si>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</si>
  <si>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</si>
  <si>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</si>
  <si>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</si>
  <si>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</si>
  <si>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</si>
  <si>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</si>
  <si>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</si>
  <si>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</si>
  <si>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</si>
  <si>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</si>
  <si>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</si>
  <si>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</si>
  <si>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</si>
  <si>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</si>
  <si>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</si>
  <si>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</si>
  <si>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</si>
  <si>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</si>
  <si>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</si>
  <si>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</si>
  <si>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 , radna i zaštitna odjeća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</si>
  <si>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</si>
  <si>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</si>
  <si>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</si>
  <si>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</si>
  <si>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</si>
  <si>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</si>
  <si>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</si>
  <si>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</si>
  <si>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</si>
  <si>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</si>
  <si>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</si>
  <si>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</si>
  <si>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</si>
  <si>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</si>
  <si>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</si>
  <si>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</si>
  <si>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</si>
  <si>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</si>
  <si>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324</t>
  </si>
  <si>
    <t xml:space="preserve">Naknade troškova osobama izvan radnog odnosa </t>
  </si>
  <si>
    <t>3241</t>
  </si>
  <si>
    <t>329</t>
  </si>
  <si>
    <t>Ostali nespomenuti rashodi poslovanja</t>
  </si>
  <si>
    <t>3291</t>
  </si>
  <si>
    <t>Naknade za rad pred. i izvrš. tijela, povjer. i sl.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</si>
  <si>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</si>
  <si>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</si>
  <si>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</si>
  <si>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</si>
  <si>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</si>
  <si>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</si>
  <si>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</si>
  <si>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</si>
  <si>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3296</t>
  </si>
  <si>
    <t>Troškovi sudskih postupaka</t>
  </si>
  <si>
    <t>3299</t>
  </si>
  <si>
    <t>343</t>
  </si>
  <si>
    <t>Ostali financijski rashodi</t>
  </si>
  <si>
    <t>3431</t>
  </si>
  <si>
    <t>Bankarske usluge i usluge platnog prometa</t>
  </si>
  <si>
    <t>3432</t>
  </si>
  <si>
    <t>Negativne teč.razlike i razlike zbog primj. valut.klauz.</t>
  </si>
  <si>
    <t>3433</t>
  </si>
  <si>
    <t>Zatezne kamate</t>
  </si>
  <si>
    <t>3434</t>
  </si>
  <si>
    <t>Ostali nespomenuti financijski rashodi</t>
  </si>
  <si>
    <t>372</t>
  </si>
  <si>
    <t>Ostale naknade građanima i kućanstvima u novcu</t>
  </si>
  <si>
    <t>3721</t>
  </si>
  <si>
    <t>Naknade građanima i kućanstvima u novcu</t>
  </si>
  <si>
    <t>381</t>
  </si>
  <si>
    <t>Tekuće donacije u novcu</t>
  </si>
  <si>
    <t>3811</t>
  </si>
  <si>
    <t>383</t>
  </si>
  <si>
    <t>Kazne, penali i naknade šteta</t>
  </si>
  <si>
    <t>3834</t>
  </si>
  <si>
    <t>Ugovorene kazne i ostale naknade šteta</t>
  </si>
  <si>
    <t xml:space="preserve">  31</t>
  </si>
  <si>
    <t>Vlastiti prihodi</t>
  </si>
  <si>
    <t>(11 + 31)</t>
  </si>
  <si>
    <t>SVEUKUPNO</t>
  </si>
  <si>
    <t>PLAN RIZNICA A553131</t>
  </si>
  <si>
    <t>43</t>
  </si>
  <si>
    <t>Ostali prihodi za posebne namjene</t>
  </si>
  <si>
    <t>Službena, radna i zaštitna odjeća</t>
  </si>
  <si>
    <t>PLAN 2023.</t>
  </si>
  <si>
    <t>NOVI PLAN 2023.</t>
  </si>
  <si>
    <t>PLAN SJEDIŠTA 2023.</t>
  </si>
  <si>
    <t>FINANCIJSKI PLAN ZA 2023.G.      
  POLICIJSKA UPRAVA ZAGREBAČKA</t>
  </si>
  <si>
    <t>FINANCIJSKI PLAN ZA 2023.G.                                                                                                                                                    POLICIJSKA UPRAVA KRAPINSKO-ZAGORSKA</t>
  </si>
  <si>
    <t>FINANCIJSKI PLAN ZA 2023.G.                                                                                                                                                    POLICIJSKA UPRAVA SISAČKO-MOSLAVAČKA</t>
  </si>
  <si>
    <t>FINANCIJSKI PLAN ZA 2023.G.                                                                                                                                                      POLICIJSKA UPRAVA KARLOVAČKA</t>
  </si>
  <si>
    <t>FINANCIJSKI PLAN ZA 2023.G.                                                                                                                                                  POLICIJSKA UPRAVA VARAŽDINSKA</t>
  </si>
  <si>
    <t>FINANCIJSKI PLAN ZA 2023.G.                                                                                                                                                 POLICIJSKA UPRAVA KOPRIVNIČKO-KRIŽEVAČKA</t>
  </si>
  <si>
    <t>FINANCIJSKI PLAN ZA 2023.G.                                                                                                                                                   POLICIJSKA UPRAVA BJELOVARSKO-BILOGORSKA</t>
  </si>
  <si>
    <t>FINANCIJSKI PLAN ZA 2023.G.                                                                                                                                                  POLICIJSKA UPRAVA PRIMORSKO-GORANSKA</t>
  </si>
  <si>
    <t>FINANCIJSKI PLAN ZA 2023.G.                                                                                                                                                    POLICIJSKA UPRAVA LIČKO-SENJSKA</t>
  </si>
  <si>
    <t>FINANCIJSKI PLAN ZA 2023.G.                                                                                                                                              POLICIJSKA UPRAVA VIROVITIČKO-PODRAVSKA</t>
  </si>
  <si>
    <t>FINANCIJSKI PLAN ZA 2023.G.                                                                                                                                                        POLICIJSKA UPRAVA POŽEŠKO-SLAVONSKA</t>
  </si>
  <si>
    <t>FINANCIJSKI PLAN ZA 2023.G.                                                                                                                                                     POLICIJSKA UPRAVA BRODSKO-POSAVSKA</t>
  </si>
  <si>
    <t>FINANCIJSKI PLAN ZA 2023.G.                                                                                                                                                  POLICIJSKA UPRAVA ZADARSKA</t>
  </si>
  <si>
    <t>FINANCIJSKI PLAN ZA 2023.G.                                                                                                                                                  POLICIJSKA UPRAVA OSJEČKO-BARANJSKA</t>
  </si>
  <si>
    <t>FINANCIJSKI PLAN ZA 2023.G.                                                                                                                                                   POLICIJSKA UPRAVA ŠIBENSKO-KNINSKA</t>
  </si>
  <si>
    <t>FINANCIJSKI PLAN ZA 2023.G.                                                                                                                                              POLICIJSKA UPRAVA VUKOVARSKO-SRIJEMSKA</t>
  </si>
  <si>
    <t>FINANCIJSKI PLAN ZA 2023.G.                                                                                                                                                     POLICIJSKA UPRAVA SPLITSKO-DALMATINSKA</t>
  </si>
  <si>
    <t>FINANCIJSKI PLAN ZA 2023.G.                                                                                                                                                      POLICIJSKA UPRAVA ISTARSKA</t>
  </si>
  <si>
    <t>FINANCIJSKI PLAN ZA 2023.G.                                                                                                                                                       POLICIJSKA UPRAVA DUBROVAČKO-NERETVANSKA</t>
  </si>
  <si>
    <t>FINANCIJSKI PLAN ZA 2023.G.
POLICIJSKA UPRAVA MEĐIMURSKA</t>
  </si>
  <si>
    <t>FINANCIJSKI PLAN ZA 2023.G.
   UJ VALBANDON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</si>
</sst>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5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49" fontId="5" fillId="34" borderId="11" xfId="0" applyNumberFormat="1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3" fontId="5" fillId="34" borderId="11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5" fillId="33" borderId="11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3" fontId="5" fillId="33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33" borderId="0" xfId="0" applyNumberFormat="1" applyFont="1" applyFill="1" applyAlignment="1">
      <alignment vertical="center"/>
    </xf>
    <xf numFmtId="3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3" fontId="5" fillId="33" borderId="11" xfId="0" applyNumberFormat="1" applyFont="1" applyFill="1" applyBorder="1" applyAlignment="1">
      <alignment horizontal="left" vertical="center"/>
    </xf>
    <xf numFmtId="3" fontId="5" fillId="33" borderId="12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left" vertical="center"/>
    </xf>
    <xf numFmtId="3" fontId="10" fillId="34" borderId="11" xfId="0" applyNumberFormat="1" applyFont="1" applyFill="1" applyBorder="1" applyAlignment="1">
      <alignment vertical="center"/>
    </xf>
    <xf numFmtId="49" fontId="10" fillId="33" borderId="11" xfId="0" applyNumberFormat="1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horizontal="left" vertical="center"/>
    </xf>
    <xf numFmtId="3" fontId="10" fillId="33" borderId="12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left" vertical="center"/>
    </xf>
    <xf numFmtId="3" fontId="7" fillId="0" borderId="12" xfId="0" applyNumberFormat="1" applyFont="1" applyFill="1" applyBorder="1" applyAlignment="1">
      <alignment horizontal="left" vertical="center"/>
    </xf>
    <xf numFmtId="3" fontId="7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/>
    </xf>
    <xf numFmtId="49" fontId="9" fillId="36" borderId="11" xfId="0" applyNumberFormat="1" applyFont="1" applyFill="1" applyBorder="1" applyAlignment="1">
      <alignment horizontal="left" vertical="center"/>
    </xf>
    <xf numFmtId="0" fontId="9" fillId="36" borderId="12" xfId="0" applyFont="1" applyFill="1" applyBorder="1" applyAlignment="1">
      <alignment horizontal="left" vertical="center"/>
    </xf>
    <xf numFmtId="3" fontId="10" fillId="36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3" fontId="10" fillId="37" borderId="11" xfId="0" applyNumberFormat="1" applyFont="1" applyFill="1" applyBorder="1" applyAlignment="1">
      <alignment vertical="center"/>
    </xf>
    <xf numFmtId="3" fontId="10" fillId="38" borderId="11" xfId="0" applyNumberFormat="1" applyFont="1" applyFill="1" applyBorder="1" applyAlignment="1">
      <alignment horizontal="right" vertical="center" wrapText="1"/>
    </xf>
    <xf numFmtId="3" fontId="6" fillId="39" borderId="11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left" vertical="center" wrapText="1"/>
    </xf>
    <xf numFmtId="3" fontId="1" fillId="33" borderId="1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vertical="center"/>
    </xf>
    <xf numFmtId="9" fontId="0" fillId="0" borderId="0" xfId="50" applyAlignment="1">
      <alignment/>
    </xf>
    <xf numFmtId="3" fontId="50" fillId="0" borderId="11" xfId="0" applyNumberFormat="1" applyFont="1" applyFill="1" applyBorder="1" applyAlignment="1">
      <alignment vertical="center"/>
    </xf>
    <xf numFmtId="3" fontId="51" fillId="40" borderId="14" xfId="0" applyNumberFormat="1" applyFont="1" applyFill="1" applyBorder="1" applyAlignment="1">
      <alignment horizontal="right" vertical="center" wrapText="1"/>
    </xf>
    <xf numFmtId="3" fontId="51" fillId="34" borderId="14" xfId="0" applyNumberFormat="1" applyFont="1" applyFill="1" applyBorder="1" applyAlignment="1">
      <alignment vertical="center"/>
    </xf>
    <xf numFmtId="3" fontId="50" fillId="33" borderId="15" xfId="0" applyNumberFormat="1" applyFont="1" applyFill="1" applyBorder="1" applyAlignment="1">
      <alignment vertical="center"/>
    </xf>
    <xf numFmtId="3" fontId="51" fillId="33" borderId="13" xfId="0" applyNumberFormat="1" applyFont="1" applyFill="1" applyBorder="1" applyAlignment="1">
      <alignment vertical="center"/>
    </xf>
    <xf numFmtId="3" fontId="50" fillId="0" borderId="13" xfId="0" applyNumberFormat="1" applyFont="1" applyFill="1" applyBorder="1" applyAlignment="1">
      <alignment vertical="center"/>
    </xf>
    <xf numFmtId="3" fontId="51" fillId="0" borderId="13" xfId="0" applyNumberFormat="1" applyFont="1" applyFill="1" applyBorder="1" applyAlignment="1">
      <alignment vertical="center"/>
    </xf>
    <xf numFmtId="3" fontId="50" fillId="0" borderId="13" xfId="0" applyNumberFormat="1" applyFont="1" applyBorder="1" applyAlignment="1">
      <alignment vertical="center"/>
    </xf>
    <xf numFmtId="3" fontId="50" fillId="0" borderId="13" xfId="0" applyNumberFormat="1" applyFont="1" applyBorder="1" applyAlignment="1">
      <alignment/>
    </xf>
    <xf numFmtId="3" fontId="5" fillId="40" borderId="16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vertical="center" wrapText="1"/>
    </xf>
    <xf numFmtId="49" fontId="2" fillId="41" borderId="19" xfId="0" applyNumberFormat="1" applyFont="1" applyFill="1" applyBorder="1" applyAlignment="1">
      <alignment horizontal="center" vertical="center" wrapText="1"/>
    </xf>
    <xf numFmtId="0" fontId="2" fillId="41" borderId="20" xfId="0" applyFont="1" applyFill="1" applyBorder="1" applyAlignment="1">
      <alignment horizontal="center" vertical="center" wrapText="1"/>
    </xf>
    <xf numFmtId="3" fontId="2" fillId="41" borderId="20" xfId="0" applyNumberFormat="1" applyFont="1" applyFill="1" applyBorder="1" applyAlignment="1">
      <alignment horizontal="center" vertical="center" wrapText="1"/>
    </xf>
    <xf numFmtId="3" fontId="2" fillId="39" borderId="20" xfId="0" applyNumberFormat="1" applyFont="1" applyFill="1" applyBorder="1" applyAlignment="1">
      <alignment horizontal="center" vertical="center" wrapText="1"/>
    </xf>
    <xf numFmtId="3" fontId="2" fillId="42" borderId="21" xfId="0" applyNumberFormat="1" applyFont="1" applyFill="1" applyBorder="1" applyAlignment="1">
      <alignment horizontal="center" vertical="center" wrapText="1"/>
    </xf>
    <xf numFmtId="3" fontId="2" fillId="42" borderId="2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5" fillId="40" borderId="23" xfId="0" applyNumberFormat="1" applyFont="1" applyFill="1" applyBorder="1" applyAlignment="1">
      <alignment horizontal="left" vertical="center"/>
    </xf>
    <xf numFmtId="49" fontId="6" fillId="39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10" fillId="38" borderId="12" xfId="0" applyNumberFormat="1" applyFont="1" applyFill="1" applyBorder="1" applyAlignment="1">
      <alignment horizontal="left" vertical="center"/>
    </xf>
    <xf numFmtId="49" fontId="10" fillId="37" borderId="12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59"/>
  <sheetViews>
    <sheetView tabSelected="1" zoomScaleSheetLayoutView="50" zoomScalePageLayoutView="0" workbookViewId="0" topLeftCell="A1">
      <pane xSplit="2" ySplit="3" topLeftCell="BE43" activePane="bottomRight" state="frozen"/>
      <selection pane="topLeft" activeCell="A3" sqref="A3"/>
      <selection pane="topRight" activeCell="AY3" sqref="AY3"/>
      <selection pane="bottomLeft" activeCell="A33" sqref="A33"/>
      <selection pane="bottomRight" activeCell="BK8" sqref="BK8"/>
    </sheetView>
  </sheetViews>
  <sheetFormatPr defaultColWidth="7.57421875" defaultRowHeight="12.75"/>
  <cols>
    <col min="1" max="1" width="4.421875" style="1" bestFit="1" customWidth="1"/>
    <col min="2" max="2" width="36.8515625" style="2" customWidth="1"/>
    <col min="3" max="3" width="10.8515625" style="3" customWidth="1"/>
    <col min="4" max="4" width="10.421875" style="3" hidden="1" customWidth="1"/>
    <col min="5" max="5" width="13.00390625" style="3" hidden="1" customWidth="1"/>
    <col min="6" max="6" width="12.28125" style="3" customWidth="1"/>
    <col min="7" max="7" width="10.421875" style="3" hidden="1" customWidth="1"/>
    <col min="8" max="8" width="13.00390625" style="3" hidden="1" customWidth="1"/>
    <col min="9" max="9" width="13.57421875" style="3" customWidth="1"/>
    <col min="10" max="10" width="10.421875" style="3" hidden="1" customWidth="1"/>
    <col min="11" max="11" width="13.00390625" style="3" hidden="1" customWidth="1"/>
    <col min="12" max="12" width="13.7109375" style="3" customWidth="1"/>
    <col min="13" max="13" width="8.7109375" style="3" hidden="1" customWidth="1"/>
    <col min="14" max="14" width="13.00390625" style="3" hidden="1" customWidth="1"/>
    <col min="15" max="15" width="13.57421875" style="3" customWidth="1"/>
    <col min="16" max="16" width="10.421875" style="3" hidden="1" customWidth="1"/>
    <col min="17" max="17" width="13.00390625" style="3" hidden="1" customWidth="1"/>
    <col min="18" max="18" width="14.28125" style="3" customWidth="1"/>
    <col min="19" max="19" width="10.421875" style="3" hidden="1" customWidth="1"/>
    <col min="20" max="20" width="13.00390625" style="3" hidden="1" customWidth="1"/>
    <col min="21" max="21" width="14.57421875" style="3" customWidth="1"/>
    <col min="22" max="22" width="8.7109375" style="3" hidden="1" customWidth="1"/>
    <col min="23" max="23" width="13.00390625" style="3" hidden="1" customWidth="1"/>
    <col min="24" max="24" width="14.140625" style="3" customWidth="1"/>
    <col min="25" max="25" width="10.421875" style="3" hidden="1" customWidth="1"/>
    <col min="26" max="26" width="13.00390625" style="3" hidden="1" customWidth="1"/>
    <col min="27" max="27" width="15.00390625" style="3" customWidth="1"/>
    <col min="28" max="28" width="8.7109375" style="3" hidden="1" customWidth="1"/>
    <col min="29" max="29" width="13.00390625" style="3" hidden="1" customWidth="1"/>
    <col min="30" max="30" width="14.00390625" style="3" customWidth="1"/>
    <col min="31" max="31" width="9.140625" style="3" hidden="1" customWidth="1"/>
    <col min="32" max="32" width="13.00390625" style="3" hidden="1" customWidth="1"/>
    <col min="33" max="33" width="13.57421875" style="3" customWidth="1"/>
    <col min="34" max="34" width="8.7109375" style="3" hidden="1" customWidth="1"/>
    <col min="35" max="35" width="13.00390625" style="3" hidden="1" customWidth="1"/>
    <col min="36" max="36" width="14.421875" style="3" customWidth="1"/>
    <col min="37" max="37" width="10.421875" style="3" hidden="1" customWidth="1"/>
    <col min="38" max="38" width="13.00390625" style="3" hidden="1" customWidth="1"/>
    <col min="39" max="39" width="13.00390625" style="3" customWidth="1"/>
    <col min="40" max="40" width="9.140625" style="3" hidden="1" customWidth="1"/>
    <col min="41" max="41" width="13.00390625" style="3" hidden="1" customWidth="1"/>
    <col min="42" max="42" width="13.7109375" style="3" customWidth="1"/>
    <col min="43" max="43" width="10.421875" style="3" hidden="1" customWidth="1"/>
    <col min="44" max="44" width="13.00390625" style="3" hidden="1" customWidth="1"/>
    <col min="45" max="45" width="13.28125" style="3" customWidth="1"/>
    <col min="46" max="46" width="9.140625" style="3" hidden="1" customWidth="1"/>
    <col min="47" max="47" width="13.00390625" style="3" hidden="1" customWidth="1"/>
    <col min="48" max="48" width="14.8515625" style="3" customWidth="1"/>
    <col min="49" max="49" width="10.421875" style="3" hidden="1" customWidth="1"/>
    <col min="50" max="50" width="13.00390625" style="3" hidden="1" customWidth="1"/>
    <col min="51" max="51" width="16.00390625" style="3" customWidth="1"/>
    <col min="52" max="52" width="10.421875" style="3" hidden="1" customWidth="1"/>
    <col min="53" max="53" width="13.00390625" style="3" hidden="1" customWidth="1"/>
    <col min="54" max="54" width="13.421875" style="3" customWidth="1"/>
    <col min="55" max="55" width="10.421875" style="3" hidden="1" customWidth="1"/>
    <col min="56" max="56" width="9.140625" style="3" hidden="1" customWidth="1"/>
    <col min="57" max="57" width="15.8515625" style="3" customWidth="1"/>
    <col min="58" max="58" width="10.140625" style="3" hidden="1" customWidth="1"/>
    <col min="59" max="59" width="13.00390625" style="3" hidden="1" customWidth="1"/>
    <col min="60" max="60" width="13.7109375" style="3" customWidth="1"/>
    <col min="61" max="61" width="10.421875" style="3" hidden="1" customWidth="1"/>
    <col min="62" max="62" width="13.00390625" style="3" hidden="1" customWidth="1"/>
    <col min="63" max="63" width="14.57421875" style="3" customWidth="1"/>
    <col min="64" max="64" width="15.28125" style="3" hidden="1" customWidth="1"/>
    <col min="65" max="65" width="14.7109375" style="3" hidden="1" customWidth="1"/>
    <col min="66" max="66" width="12.140625" style="3" customWidth="1"/>
    <col min="67" max="67" width="14.8515625" style="3" hidden="1" customWidth="1"/>
    <col min="68" max="68" width="13.28125" style="3" hidden="1" customWidth="1"/>
    <col min="69" max="69" width="14.7109375" style="3" customWidth="1"/>
    <col min="70" max="70" width="14.7109375" style="3" hidden="1" customWidth="1"/>
    <col min="71" max="71" width="12.57421875" style="3" hidden="1" customWidth="1"/>
    <col min="72" max="72" width="11.140625" style="4" bestFit="1" customWidth="1"/>
    <col min="73" max="73" width="12.7109375" style="3" hidden="1" customWidth="1"/>
    <col min="74" max="74" width="12.57421875" style="3" hidden="1" customWidth="1"/>
    <col min="75" max="75" width="12.421875" style="3" customWidth="1"/>
    <col min="76" max="76" width="11.140625" style="3" bestFit="1" customWidth="1"/>
    <col min="77" max="77" width="11.140625" style="4" bestFit="1" customWidth="1"/>
    <col min="78" max="78" width="12.7109375" style="3" hidden="1" customWidth="1"/>
    <col min="79" max="79" width="12.57421875" style="3" hidden="1" customWidth="1"/>
    <col min="80" max="80" width="13.140625" style="3" customWidth="1"/>
    <col min="81" max="81" width="11.140625" style="3" bestFit="1" customWidth="1"/>
    <col min="82" max="82" width="16.7109375" style="5" bestFit="1" customWidth="1"/>
    <col min="83" max="83" width="13.421875" style="5" customWidth="1"/>
    <col min="84" max="84" width="22.7109375" style="5" customWidth="1"/>
    <col min="85" max="85" width="7.57421875" style="5" customWidth="1"/>
    <col min="86" max="86" width="7.8515625" style="3" bestFit="1" customWidth="1"/>
    <col min="87" max="87" width="10.140625" style="2" bestFit="1" customWidth="1"/>
    <col min="88" max="16384" width="7.57421875" style="2" customWidth="1"/>
  </cols>
  <sheetData>
    <row r="1" spans="24:77" ht="11.25" customHeight="1">
      <c r="X1" s="91"/>
      <c r="Y1" s="91"/>
      <c r="Z1" s="91"/>
      <c r="AA1" s="91"/>
      <c r="BT1" s="86"/>
      <c r="BY1" s="6"/>
    </row>
    <row r="2" spans="1:86" s="9" customFormat="1" ht="39" customHeight="1" thickBot="1">
      <c r="A2" s="109" t="s">
        <v>0</v>
      </c>
      <c r="B2" s="109"/>
      <c r="C2" s="110" t="s">
        <v>1</v>
      </c>
      <c r="D2" s="110"/>
      <c r="E2" s="110"/>
      <c r="F2" s="110" t="s">
        <v>2</v>
      </c>
      <c r="G2" s="110"/>
      <c r="H2" s="110"/>
      <c r="I2" s="110" t="s">
        <v>3</v>
      </c>
      <c r="J2" s="110"/>
      <c r="K2" s="110"/>
      <c r="L2" s="110" t="s">
        <v>4</v>
      </c>
      <c r="M2" s="110"/>
      <c r="N2" s="110"/>
      <c r="O2" s="110" t="s">
        <v>5</v>
      </c>
      <c r="P2" s="110"/>
      <c r="Q2" s="110"/>
      <c r="R2" s="110" t="s">
        <v>6</v>
      </c>
      <c r="S2" s="110"/>
      <c r="T2" s="110"/>
      <c r="U2" s="110" t="s">
        <v>7</v>
      </c>
      <c r="V2" s="110"/>
      <c r="W2" s="110"/>
      <c r="X2" s="110" t="s">
        <v>8</v>
      </c>
      <c r="Y2" s="110"/>
      <c r="Z2" s="110"/>
      <c r="AA2" s="110" t="s">
        <v>9</v>
      </c>
      <c r="AB2" s="110"/>
      <c r="AC2" s="110"/>
      <c r="AD2" s="110" t="s">
        <v>10</v>
      </c>
      <c r="AE2" s="110"/>
      <c r="AF2" s="110"/>
      <c r="AG2" s="110" t="s">
        <v>11</v>
      </c>
      <c r="AH2" s="110"/>
      <c r="AI2" s="110"/>
      <c r="AJ2" s="110" t="s">
        <v>12</v>
      </c>
      <c r="AK2" s="110"/>
      <c r="AL2" s="110"/>
      <c r="AM2" s="110" t="s">
        <v>13</v>
      </c>
      <c r="AN2" s="110"/>
      <c r="AO2" s="110"/>
      <c r="AP2" s="110" t="s">
        <v>14</v>
      </c>
      <c r="AQ2" s="110"/>
      <c r="AR2" s="110"/>
      <c r="AS2" s="110" t="s">
        <v>15</v>
      </c>
      <c r="AT2" s="110"/>
      <c r="AU2" s="110"/>
      <c r="AV2" s="110" t="s">
        <v>16</v>
      </c>
      <c r="AW2" s="110"/>
      <c r="AX2" s="110"/>
      <c r="AY2" s="110" t="s">
        <v>17</v>
      </c>
      <c r="AZ2" s="110"/>
      <c r="BA2" s="110"/>
      <c r="BB2" s="110" t="s">
        <v>18</v>
      </c>
      <c r="BC2" s="110"/>
      <c r="BD2" s="110"/>
      <c r="BE2" s="110" t="s">
        <v>19</v>
      </c>
      <c r="BF2" s="110"/>
      <c r="BG2" s="110"/>
      <c r="BH2" s="110" t="s">
        <v>20</v>
      </c>
      <c r="BI2" s="110"/>
      <c r="BJ2" s="110"/>
      <c r="BK2" s="111" t="s">
        <v>21</v>
      </c>
      <c r="BL2" s="111"/>
      <c r="BM2" s="111"/>
      <c r="BN2" s="111" t="s">
        <v>22</v>
      </c>
      <c r="BO2" s="111"/>
      <c r="BP2" s="111"/>
      <c r="BQ2" s="111" t="s">
        <v>23</v>
      </c>
      <c r="BR2" s="111"/>
      <c r="BS2" s="111"/>
      <c r="BT2" s="112" t="s">
        <v>124</v>
      </c>
      <c r="BU2" s="112"/>
      <c r="BV2" s="112"/>
      <c r="BW2" s="112"/>
      <c r="BX2" s="112"/>
      <c r="BY2" s="113" t="s">
        <v>24</v>
      </c>
      <c r="BZ2" s="113"/>
      <c r="CA2" s="113"/>
      <c r="CB2" s="113"/>
      <c r="CC2" s="114"/>
      <c r="CD2" s="92"/>
      <c r="CE2" s="7"/>
      <c r="CF2" s="8"/>
      <c r="CG2" s="8"/>
      <c r="CH2" s="8"/>
    </row>
    <row r="3" spans="1:86" s="13" customFormat="1" ht="27" customHeight="1" thickBot="1" thickTop="1">
      <c r="A3" s="115"/>
      <c r="B3" s="115"/>
      <c r="C3" s="106" t="s">
        <v>122</v>
      </c>
      <c r="D3" s="106" t="s">
        <v>25</v>
      </c>
      <c r="E3" s="106" t="s">
        <v>123</v>
      </c>
      <c r="F3" s="106" t="s">
        <v>122</v>
      </c>
      <c r="G3" s="106" t="s">
        <v>25</v>
      </c>
      <c r="H3" s="106" t="s">
        <v>123</v>
      </c>
      <c r="I3" s="106" t="s">
        <v>122</v>
      </c>
      <c r="J3" s="106" t="s">
        <v>25</v>
      </c>
      <c r="K3" s="106" t="s">
        <v>123</v>
      </c>
      <c r="L3" s="106" t="s">
        <v>122</v>
      </c>
      <c r="M3" s="106" t="s">
        <v>25</v>
      </c>
      <c r="N3" s="106" t="s">
        <v>123</v>
      </c>
      <c r="O3" s="106" t="s">
        <v>122</v>
      </c>
      <c r="P3" s="106" t="s">
        <v>25</v>
      </c>
      <c r="Q3" s="106" t="s">
        <v>123</v>
      </c>
      <c r="R3" s="106" t="s">
        <v>122</v>
      </c>
      <c r="S3" s="106" t="s">
        <v>25</v>
      </c>
      <c r="T3" s="106" t="s">
        <v>123</v>
      </c>
      <c r="U3" s="106" t="s">
        <v>122</v>
      </c>
      <c r="V3" s="106" t="s">
        <v>25</v>
      </c>
      <c r="W3" s="106" t="s">
        <v>123</v>
      </c>
      <c r="X3" s="106" t="s">
        <v>122</v>
      </c>
      <c r="Y3" s="106" t="s">
        <v>25</v>
      </c>
      <c r="Z3" s="106" t="s">
        <v>123</v>
      </c>
      <c r="AA3" s="106" t="s">
        <v>122</v>
      </c>
      <c r="AB3" s="106" t="s">
        <v>25</v>
      </c>
      <c r="AC3" s="106" t="s">
        <v>123</v>
      </c>
      <c r="AD3" s="106" t="s">
        <v>122</v>
      </c>
      <c r="AE3" s="106" t="s">
        <v>25</v>
      </c>
      <c r="AF3" s="106" t="s">
        <v>123</v>
      </c>
      <c r="AG3" s="106" t="s">
        <v>122</v>
      </c>
      <c r="AH3" s="106" t="s">
        <v>25</v>
      </c>
      <c r="AI3" s="106" t="s">
        <v>123</v>
      </c>
      <c r="AJ3" s="106" t="s">
        <v>122</v>
      </c>
      <c r="AK3" s="106" t="s">
        <v>25</v>
      </c>
      <c r="AL3" s="106" t="s">
        <v>123</v>
      </c>
      <c r="AM3" s="106" t="s">
        <v>122</v>
      </c>
      <c r="AN3" s="106" t="s">
        <v>25</v>
      </c>
      <c r="AO3" s="106" t="s">
        <v>123</v>
      </c>
      <c r="AP3" s="106" t="s">
        <v>122</v>
      </c>
      <c r="AQ3" s="106" t="s">
        <v>25</v>
      </c>
      <c r="AR3" s="106" t="s">
        <v>123</v>
      </c>
      <c r="AS3" s="106" t="s">
        <v>122</v>
      </c>
      <c r="AT3" s="106" t="s">
        <v>25</v>
      </c>
      <c r="AU3" s="106" t="s">
        <v>123</v>
      </c>
      <c r="AV3" s="106" t="s">
        <v>122</v>
      </c>
      <c r="AW3" s="106" t="s">
        <v>25</v>
      </c>
      <c r="AX3" s="106" t="s">
        <v>123</v>
      </c>
      <c r="AY3" s="106" t="s">
        <v>122</v>
      </c>
      <c r="AZ3" s="106" t="s">
        <v>25</v>
      </c>
      <c r="BA3" s="106" t="s">
        <v>123</v>
      </c>
      <c r="BB3" s="106" t="s">
        <v>122</v>
      </c>
      <c r="BC3" s="106" t="s">
        <v>25</v>
      </c>
      <c r="BD3" s="106" t="s">
        <v>123</v>
      </c>
      <c r="BE3" s="106" t="s">
        <v>122</v>
      </c>
      <c r="BF3" s="106" t="s">
        <v>25</v>
      </c>
      <c r="BG3" s="106" t="s">
        <v>123</v>
      </c>
      <c r="BH3" s="106" t="s">
        <v>122</v>
      </c>
      <c r="BI3" s="106" t="s">
        <v>25</v>
      </c>
      <c r="BJ3" s="106" t="s">
        <v>123</v>
      </c>
      <c r="BK3" s="106" t="s">
        <v>122</v>
      </c>
      <c r="BL3" s="106" t="s">
        <v>25</v>
      </c>
      <c r="BM3" s="106" t="s">
        <v>123</v>
      </c>
      <c r="BN3" s="106" t="s">
        <v>122</v>
      </c>
      <c r="BO3" s="106" t="s">
        <v>25</v>
      </c>
      <c r="BP3" s="106" t="s">
        <v>123</v>
      </c>
      <c r="BQ3" s="106" t="s">
        <v>122</v>
      </c>
      <c r="BR3" s="106" t="s">
        <v>25</v>
      </c>
      <c r="BS3" s="106" t="s">
        <v>123</v>
      </c>
      <c r="BT3" s="106" t="s">
        <v>122</v>
      </c>
      <c r="BU3" s="106" t="s">
        <v>25</v>
      </c>
      <c r="BV3" s="106" t="s">
        <v>123</v>
      </c>
      <c r="BW3" s="106" t="s">
        <v>26</v>
      </c>
      <c r="BX3" s="107" t="s">
        <v>27</v>
      </c>
      <c r="BY3" s="106" t="s">
        <v>122</v>
      </c>
      <c r="BZ3" s="106" t="s">
        <v>25</v>
      </c>
      <c r="CA3" s="106" t="s">
        <v>123</v>
      </c>
      <c r="CB3" s="106" t="s">
        <v>26</v>
      </c>
      <c r="CC3" s="107" t="s">
        <v>27</v>
      </c>
      <c r="CD3" s="93" t="s">
        <v>118</v>
      </c>
      <c r="CE3" s="10" t="s">
        <v>28</v>
      </c>
      <c r="CF3" s="11"/>
      <c r="CG3" s="11"/>
      <c r="CH3" s="12"/>
    </row>
    <row r="4" spans="1:86" s="16" customFormat="1" ht="19.5" customHeight="1" thickTop="1">
      <c r="A4" s="116" t="s">
        <v>29</v>
      </c>
      <c r="B4" s="116"/>
      <c r="C4" s="105">
        <f>SUM(C5,C49,C52)</f>
        <v>4751500</v>
      </c>
      <c r="D4" s="105">
        <f>SUM(D5,D49,D52)</f>
        <v>0</v>
      </c>
      <c r="E4" s="105">
        <f>SUM(E5,E49)</f>
        <v>4751500</v>
      </c>
      <c r="F4" s="105">
        <f aca="true" t="shared" si="0" ref="F4:BQ4">SUM(F5,F49,F52)</f>
        <v>983200</v>
      </c>
      <c r="G4" s="105">
        <f t="shared" si="0"/>
        <v>0</v>
      </c>
      <c r="H4" s="105">
        <f t="shared" si="0"/>
        <v>983200</v>
      </c>
      <c r="I4" s="105">
        <f t="shared" si="0"/>
        <v>1644100</v>
      </c>
      <c r="J4" s="105">
        <f t="shared" si="0"/>
        <v>0</v>
      </c>
      <c r="K4" s="105">
        <f t="shared" si="0"/>
        <v>1644100</v>
      </c>
      <c r="L4" s="105">
        <f t="shared" si="0"/>
        <v>1399300</v>
      </c>
      <c r="M4" s="105">
        <f t="shared" si="0"/>
        <v>0</v>
      </c>
      <c r="N4" s="105">
        <f t="shared" si="0"/>
        <v>1399300</v>
      </c>
      <c r="O4" s="105">
        <f t="shared" si="0"/>
        <v>898600</v>
      </c>
      <c r="P4" s="105">
        <f t="shared" si="0"/>
        <v>0</v>
      </c>
      <c r="Q4" s="105">
        <f t="shared" si="0"/>
        <v>898600</v>
      </c>
      <c r="R4" s="105">
        <f t="shared" si="0"/>
        <v>975800</v>
      </c>
      <c r="S4" s="105">
        <f t="shared" si="0"/>
        <v>0</v>
      </c>
      <c r="T4" s="105">
        <f t="shared" si="0"/>
        <v>975800</v>
      </c>
      <c r="U4" s="105">
        <f t="shared" si="0"/>
        <v>855100</v>
      </c>
      <c r="V4" s="105">
        <f t="shared" si="0"/>
        <v>0</v>
      </c>
      <c r="W4" s="105">
        <f t="shared" si="0"/>
        <v>855100</v>
      </c>
      <c r="X4" s="105">
        <f t="shared" si="0"/>
        <v>2613700</v>
      </c>
      <c r="Y4" s="105">
        <f t="shared" si="0"/>
        <v>0</v>
      </c>
      <c r="Z4" s="105">
        <f t="shared" si="0"/>
        <v>2613700</v>
      </c>
      <c r="AA4" s="105">
        <f t="shared" si="0"/>
        <v>973500</v>
      </c>
      <c r="AB4" s="105">
        <f t="shared" si="0"/>
        <v>0</v>
      </c>
      <c r="AC4" s="105">
        <f t="shared" si="0"/>
        <v>973500</v>
      </c>
      <c r="AD4" s="105">
        <f t="shared" si="0"/>
        <v>806700</v>
      </c>
      <c r="AE4" s="105">
        <f t="shared" si="0"/>
        <v>0</v>
      </c>
      <c r="AF4" s="105">
        <f t="shared" si="0"/>
        <v>806700</v>
      </c>
      <c r="AG4" s="105">
        <f t="shared" si="0"/>
        <v>575300</v>
      </c>
      <c r="AH4" s="105">
        <f t="shared" si="0"/>
        <v>0</v>
      </c>
      <c r="AI4" s="105">
        <f t="shared" si="0"/>
        <v>575300</v>
      </c>
      <c r="AJ4" s="105">
        <f t="shared" si="0"/>
        <v>1501164</v>
      </c>
      <c r="AK4" s="105">
        <f t="shared" si="0"/>
        <v>0</v>
      </c>
      <c r="AL4" s="105">
        <f t="shared" si="0"/>
        <v>1501164</v>
      </c>
      <c r="AM4" s="105">
        <f t="shared" si="0"/>
        <v>1647700</v>
      </c>
      <c r="AN4" s="105">
        <f t="shared" si="0"/>
        <v>0</v>
      </c>
      <c r="AO4" s="105">
        <f t="shared" si="0"/>
        <v>1647700</v>
      </c>
      <c r="AP4" s="105">
        <f t="shared" si="0"/>
        <v>1919100</v>
      </c>
      <c r="AQ4" s="105">
        <f t="shared" si="0"/>
        <v>0</v>
      </c>
      <c r="AR4" s="105">
        <f t="shared" si="0"/>
        <v>1919100</v>
      </c>
      <c r="AS4" s="105">
        <f t="shared" si="0"/>
        <v>1696300</v>
      </c>
      <c r="AT4" s="105">
        <f t="shared" si="0"/>
        <v>0</v>
      </c>
      <c r="AU4" s="105">
        <f t="shared" si="0"/>
        <v>1696300</v>
      </c>
      <c r="AV4" s="105">
        <f t="shared" si="0"/>
        <v>2460500</v>
      </c>
      <c r="AW4" s="105">
        <f t="shared" si="0"/>
        <v>0</v>
      </c>
      <c r="AX4" s="105">
        <f t="shared" si="0"/>
        <v>2460500</v>
      </c>
      <c r="AY4" s="105">
        <f t="shared" si="0"/>
        <v>3621800</v>
      </c>
      <c r="AZ4" s="105">
        <f t="shared" si="0"/>
        <v>0</v>
      </c>
      <c r="BA4" s="105">
        <f t="shared" si="0"/>
        <v>3621800</v>
      </c>
      <c r="BB4" s="105">
        <f t="shared" si="0"/>
        <v>2152300</v>
      </c>
      <c r="BC4" s="105">
        <f t="shared" si="0"/>
        <v>0</v>
      </c>
      <c r="BD4" s="105">
        <f t="shared" si="0"/>
        <v>2152300</v>
      </c>
      <c r="BE4" s="105">
        <f t="shared" si="0"/>
        <v>1931900</v>
      </c>
      <c r="BF4" s="105">
        <f t="shared" si="0"/>
        <v>0</v>
      </c>
      <c r="BG4" s="105">
        <f t="shared" si="0"/>
        <v>1931900</v>
      </c>
      <c r="BH4" s="105">
        <f t="shared" si="0"/>
        <v>758500</v>
      </c>
      <c r="BI4" s="105">
        <f t="shared" si="0"/>
        <v>0</v>
      </c>
      <c r="BJ4" s="105">
        <f t="shared" si="0"/>
        <v>758500</v>
      </c>
      <c r="BK4" s="105">
        <f t="shared" si="0"/>
        <v>34166064</v>
      </c>
      <c r="BL4" s="105">
        <f t="shared" si="0"/>
        <v>0</v>
      </c>
      <c r="BM4" s="105">
        <f t="shared" si="0"/>
        <v>34166064</v>
      </c>
      <c r="BN4" s="105">
        <f t="shared" si="0"/>
        <v>605400</v>
      </c>
      <c r="BO4" s="105">
        <f t="shared" si="0"/>
        <v>0</v>
      </c>
      <c r="BP4" s="105">
        <f t="shared" si="0"/>
        <v>605400</v>
      </c>
      <c r="BQ4" s="105">
        <f t="shared" si="0"/>
        <v>34771464</v>
      </c>
      <c r="BR4" s="105">
        <f aca="true" t="shared" si="1" ref="BR4:CD4">SUM(BR5,BR49,BR52)</f>
        <v>0</v>
      </c>
      <c r="BS4" s="105">
        <f t="shared" si="1"/>
        <v>34771464</v>
      </c>
      <c r="BT4" s="105">
        <f t="shared" si="1"/>
        <v>712499176</v>
      </c>
      <c r="BU4" s="105">
        <f t="shared" si="1"/>
        <v>0</v>
      </c>
      <c r="BV4" s="105">
        <f t="shared" si="1"/>
        <v>712499176</v>
      </c>
      <c r="BW4" s="105">
        <f t="shared" si="1"/>
        <v>20711000</v>
      </c>
      <c r="BX4" s="105">
        <f t="shared" si="1"/>
        <v>733210176</v>
      </c>
      <c r="BY4" s="105">
        <f t="shared" si="1"/>
        <v>747270640</v>
      </c>
      <c r="BZ4" s="105">
        <f t="shared" si="1"/>
        <v>0</v>
      </c>
      <c r="CA4" s="105">
        <f t="shared" si="1"/>
        <v>747270640</v>
      </c>
      <c r="CB4" s="105">
        <f t="shared" si="1"/>
        <v>20711000</v>
      </c>
      <c r="CC4" s="105">
        <f t="shared" si="1"/>
        <v>767981640</v>
      </c>
      <c r="CD4" s="97">
        <f t="shared" si="1"/>
        <v>747270640</v>
      </c>
      <c r="CE4" s="14"/>
      <c r="CF4" s="15"/>
      <c r="CG4" s="15"/>
      <c r="CH4" s="15"/>
    </row>
    <row r="5" spans="1:86" s="24" customFormat="1" ht="21.75" customHeight="1">
      <c r="A5" s="17" t="s">
        <v>30</v>
      </c>
      <c r="B5" s="18" t="s">
        <v>31</v>
      </c>
      <c r="C5" s="19">
        <f aca="true" t="shared" si="2" ref="C5:AH5">SUM(C6,C7,C12,C19,C28,C30,C38,C43,C45,C47)</f>
        <v>4751500</v>
      </c>
      <c r="D5" s="19">
        <f t="shared" si="2"/>
        <v>0</v>
      </c>
      <c r="E5" s="19">
        <f>SUM(E6,E7,E12,E19,E28,E30,E38,E43,E45,E47)</f>
        <v>4751500</v>
      </c>
      <c r="F5" s="19">
        <f>SUM(F6,F7,F12,F19,F28,F30,F38,F43,F45,F47)</f>
        <v>933200</v>
      </c>
      <c r="G5" s="19">
        <f t="shared" si="2"/>
        <v>0</v>
      </c>
      <c r="H5" s="19">
        <f t="shared" si="2"/>
        <v>933200</v>
      </c>
      <c r="I5" s="19">
        <f t="shared" si="2"/>
        <v>1554100</v>
      </c>
      <c r="J5" s="19">
        <f t="shared" si="2"/>
        <v>0</v>
      </c>
      <c r="K5" s="19">
        <f t="shared" si="2"/>
        <v>1554100</v>
      </c>
      <c r="L5" s="19">
        <f t="shared" si="2"/>
        <v>1349300</v>
      </c>
      <c r="M5" s="19">
        <f t="shared" si="2"/>
        <v>0</v>
      </c>
      <c r="N5" s="19">
        <f t="shared" si="2"/>
        <v>1349300</v>
      </c>
      <c r="O5" s="19">
        <f t="shared" si="2"/>
        <v>898600</v>
      </c>
      <c r="P5" s="19">
        <f t="shared" si="2"/>
        <v>0</v>
      </c>
      <c r="Q5" s="19">
        <f t="shared" si="2"/>
        <v>898600</v>
      </c>
      <c r="R5" s="19">
        <f t="shared" si="2"/>
        <v>925800</v>
      </c>
      <c r="S5" s="19">
        <f t="shared" si="2"/>
        <v>0</v>
      </c>
      <c r="T5" s="19">
        <f t="shared" si="2"/>
        <v>925800</v>
      </c>
      <c r="U5" s="19">
        <f t="shared" si="2"/>
        <v>815100</v>
      </c>
      <c r="V5" s="19">
        <f t="shared" si="2"/>
        <v>0</v>
      </c>
      <c r="W5" s="19">
        <f t="shared" si="2"/>
        <v>815100</v>
      </c>
      <c r="X5" s="19">
        <f t="shared" si="2"/>
        <v>2513700</v>
      </c>
      <c r="Y5" s="19">
        <f t="shared" si="2"/>
        <v>0</v>
      </c>
      <c r="Z5" s="19">
        <f t="shared" si="2"/>
        <v>2513700</v>
      </c>
      <c r="AA5" s="19">
        <f t="shared" si="2"/>
        <v>973500</v>
      </c>
      <c r="AB5" s="19">
        <f t="shared" si="2"/>
        <v>0</v>
      </c>
      <c r="AC5" s="19">
        <f t="shared" si="2"/>
        <v>973500</v>
      </c>
      <c r="AD5" s="19">
        <f t="shared" si="2"/>
        <v>803700</v>
      </c>
      <c r="AE5" s="19">
        <f t="shared" si="2"/>
        <v>0</v>
      </c>
      <c r="AF5" s="19">
        <f t="shared" si="2"/>
        <v>803700</v>
      </c>
      <c r="AG5" s="19">
        <f t="shared" si="2"/>
        <v>575300</v>
      </c>
      <c r="AH5" s="19">
        <f t="shared" si="2"/>
        <v>0</v>
      </c>
      <c r="AI5" s="19">
        <f aca="true" t="shared" si="3" ref="AI5:BN5">SUM(AI6,AI7,AI12,AI19,AI28,AI30,AI38,AI43,AI45,AI47)</f>
        <v>575300</v>
      </c>
      <c r="AJ5" s="19">
        <f t="shared" si="3"/>
        <v>1431164</v>
      </c>
      <c r="AK5" s="19">
        <f t="shared" si="3"/>
        <v>0</v>
      </c>
      <c r="AL5" s="19">
        <f t="shared" si="3"/>
        <v>1431164</v>
      </c>
      <c r="AM5" s="19">
        <f t="shared" si="3"/>
        <v>1587700</v>
      </c>
      <c r="AN5" s="19">
        <f t="shared" si="3"/>
        <v>0</v>
      </c>
      <c r="AO5" s="19">
        <f t="shared" si="3"/>
        <v>1587700</v>
      </c>
      <c r="AP5" s="19">
        <f t="shared" si="3"/>
        <v>1809100</v>
      </c>
      <c r="AQ5" s="19">
        <f t="shared" si="3"/>
        <v>0</v>
      </c>
      <c r="AR5" s="19">
        <f t="shared" si="3"/>
        <v>1809100</v>
      </c>
      <c r="AS5" s="19">
        <f t="shared" si="3"/>
        <v>1656300</v>
      </c>
      <c r="AT5" s="19">
        <f t="shared" si="3"/>
        <v>0</v>
      </c>
      <c r="AU5" s="19">
        <f t="shared" si="3"/>
        <v>1656300</v>
      </c>
      <c r="AV5" s="19">
        <f t="shared" si="3"/>
        <v>2460500</v>
      </c>
      <c r="AW5" s="19">
        <f t="shared" si="3"/>
        <v>0</v>
      </c>
      <c r="AX5" s="19">
        <f t="shared" si="3"/>
        <v>2460500</v>
      </c>
      <c r="AY5" s="19">
        <f t="shared" si="3"/>
        <v>3561800</v>
      </c>
      <c r="AZ5" s="19">
        <f t="shared" si="3"/>
        <v>0</v>
      </c>
      <c r="BA5" s="19">
        <f t="shared" si="3"/>
        <v>3561800</v>
      </c>
      <c r="BB5" s="19">
        <f t="shared" si="3"/>
        <v>2112300</v>
      </c>
      <c r="BC5" s="19">
        <f t="shared" si="3"/>
        <v>0</v>
      </c>
      <c r="BD5" s="19">
        <f t="shared" si="3"/>
        <v>2112300</v>
      </c>
      <c r="BE5" s="19">
        <f t="shared" si="3"/>
        <v>1861900</v>
      </c>
      <c r="BF5" s="19">
        <f t="shared" si="3"/>
        <v>0</v>
      </c>
      <c r="BG5" s="19">
        <f t="shared" si="3"/>
        <v>1861900</v>
      </c>
      <c r="BH5" s="19">
        <f t="shared" si="3"/>
        <v>708500</v>
      </c>
      <c r="BI5" s="19">
        <f t="shared" si="3"/>
        <v>0</v>
      </c>
      <c r="BJ5" s="19">
        <f t="shared" si="3"/>
        <v>708500</v>
      </c>
      <c r="BK5" s="19">
        <f t="shared" si="3"/>
        <v>33283064</v>
      </c>
      <c r="BL5" s="19">
        <f t="shared" si="3"/>
        <v>0</v>
      </c>
      <c r="BM5" s="19">
        <f t="shared" si="3"/>
        <v>33283064</v>
      </c>
      <c r="BN5" s="19">
        <f t="shared" si="3"/>
        <v>485400</v>
      </c>
      <c r="BO5" s="19">
        <f aca="true" t="shared" si="4" ref="BO5:CB5">SUM(BO6,BO7,BO12,BO19,BO28,BO30,BO38,BO43,BO45,BO47)</f>
        <v>0</v>
      </c>
      <c r="BP5" s="19">
        <f t="shared" si="4"/>
        <v>485400</v>
      </c>
      <c r="BQ5" s="19">
        <f t="shared" si="4"/>
        <v>33768464</v>
      </c>
      <c r="BR5" s="19">
        <f t="shared" si="4"/>
        <v>0</v>
      </c>
      <c r="BS5" s="19">
        <f t="shared" si="4"/>
        <v>33768464</v>
      </c>
      <c r="BT5" s="19">
        <f t="shared" si="4"/>
        <v>685352176</v>
      </c>
      <c r="BU5" s="19">
        <f t="shared" si="4"/>
        <v>0</v>
      </c>
      <c r="BV5" s="19">
        <f t="shared" si="4"/>
        <v>685352176</v>
      </c>
      <c r="BW5" s="19">
        <f t="shared" si="4"/>
        <v>20711000</v>
      </c>
      <c r="BX5" s="19">
        <f t="shared" si="4"/>
        <v>706063176</v>
      </c>
      <c r="BY5" s="19">
        <f t="shared" si="4"/>
        <v>719120640</v>
      </c>
      <c r="BZ5" s="19">
        <f t="shared" si="4"/>
        <v>0</v>
      </c>
      <c r="CA5" s="19">
        <f t="shared" si="4"/>
        <v>719120640</v>
      </c>
      <c r="CB5" s="19">
        <f t="shared" si="4"/>
        <v>20711000</v>
      </c>
      <c r="CC5" s="19">
        <f>SUM(CC6,CC7,CC12,CC19,CC28,CC30,CC38,CC43,CC45,CC47)</f>
        <v>739831640</v>
      </c>
      <c r="CD5" s="98">
        <f>SUM(CD6,CD7,CD12,CD19,CD28,CD30,CD38,CD43,CD45,CD47)</f>
        <v>719120640</v>
      </c>
      <c r="CE5" s="21">
        <f>CD5-CA5</f>
        <v>0</v>
      </c>
      <c r="CF5" s="22"/>
      <c r="CG5" s="22"/>
      <c r="CH5" s="23"/>
    </row>
    <row r="6" spans="1:86" s="32" customFormat="1" ht="15.75" customHeight="1">
      <c r="A6" s="25" t="s">
        <v>32</v>
      </c>
      <c r="B6" s="26" t="s">
        <v>33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f aca="true" t="shared" si="5" ref="H6:H11">F6+G6</f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f>L6+M6</f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0</v>
      </c>
      <c r="AS6" s="27">
        <v>0</v>
      </c>
      <c r="AT6" s="27">
        <v>0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G6" s="27">
        <v>0</v>
      </c>
      <c r="BH6" s="27">
        <v>0</v>
      </c>
      <c r="BI6" s="27"/>
      <c r="BJ6" s="27">
        <f>SUM(BH6:BI6)</f>
        <v>0</v>
      </c>
      <c r="BK6" s="28">
        <f>SUM(C6,F6,I6,L6,O6,R6,U6,X6,AA6,AD6,AG6,AJ6,AM6,AP6,AS6,AV6,AY6,BB6,BE6,BH6)</f>
        <v>0</v>
      </c>
      <c r="BL6" s="28">
        <f>SUM(D6,G6,J6,M6,P6,S6,V6,Y6,AB6,AE6,AH6,AK6,AN6,AQ6,AT6,AW6,AZ6,BC6,BF6,BI6)</f>
        <v>0</v>
      </c>
      <c r="BM6" s="27">
        <f>SUM(BK6:BL6)</f>
        <v>0</v>
      </c>
      <c r="BN6" s="27"/>
      <c r="BO6" s="27"/>
      <c r="BP6" s="27">
        <f>SUM(BN6:BO6)</f>
        <v>0</v>
      </c>
      <c r="BQ6" s="28">
        <f>SUM(BK6+BN6)</f>
        <v>0</v>
      </c>
      <c r="BR6" s="28">
        <f>SUM(BL6+BO6)</f>
        <v>0</v>
      </c>
      <c r="BS6" s="27">
        <f>SUM(BQ6:BR6)</f>
        <v>0</v>
      </c>
      <c r="BT6" s="28">
        <v>617011640</v>
      </c>
      <c r="BU6" s="27"/>
      <c r="BV6" s="27">
        <f>SUM(BT6:BU6)</f>
        <v>617011640</v>
      </c>
      <c r="BW6" s="27">
        <v>5972000</v>
      </c>
      <c r="BX6" s="27">
        <f>SUM(BV6:BW6)</f>
        <v>622983640</v>
      </c>
      <c r="BY6" s="28">
        <f>SUM(BQ6+BT6)</f>
        <v>617011640</v>
      </c>
      <c r="BZ6" s="29">
        <f>BR6+BU6</f>
        <v>0</v>
      </c>
      <c r="CA6" s="27">
        <f>SUM(BY6:BZ6)</f>
        <v>617011640</v>
      </c>
      <c r="CB6" s="27">
        <f aca="true" t="shared" si="6" ref="CB6:CB11">SUM(BW6)</f>
        <v>5972000</v>
      </c>
      <c r="CC6" s="27">
        <f>SUM(CA6:CB6)</f>
        <v>622983640</v>
      </c>
      <c r="CD6" s="99">
        <v>617011640</v>
      </c>
      <c r="CE6" s="21">
        <f>CD6-CA6</f>
        <v>0</v>
      </c>
      <c r="CF6" s="30"/>
      <c r="CG6" s="30"/>
      <c r="CH6" s="31"/>
    </row>
    <row r="7" spans="1:86" s="32" customFormat="1" ht="15.75" customHeight="1">
      <c r="A7" s="33">
        <v>321</v>
      </c>
      <c r="B7" s="34" t="s">
        <v>34</v>
      </c>
      <c r="C7" s="27">
        <f aca="true" t="shared" si="7" ref="C7:AH7">SUM(C8:C11)</f>
        <v>17000</v>
      </c>
      <c r="D7" s="27">
        <f t="shared" si="7"/>
        <v>0</v>
      </c>
      <c r="E7" s="27">
        <f t="shared" si="7"/>
        <v>17000</v>
      </c>
      <c r="F7" s="27">
        <f t="shared" si="7"/>
        <v>12200</v>
      </c>
      <c r="G7" s="27">
        <f t="shared" si="7"/>
        <v>0</v>
      </c>
      <c r="H7" s="27">
        <f t="shared" si="5"/>
        <v>12200</v>
      </c>
      <c r="I7" s="27">
        <f t="shared" si="7"/>
        <v>23300</v>
      </c>
      <c r="J7" s="27">
        <f t="shared" si="7"/>
        <v>0</v>
      </c>
      <c r="K7" s="27">
        <f>I7+J7</f>
        <v>23300</v>
      </c>
      <c r="L7" s="27">
        <f t="shared" si="7"/>
        <v>22300</v>
      </c>
      <c r="M7" s="27">
        <f t="shared" si="7"/>
        <v>0</v>
      </c>
      <c r="N7" s="27">
        <f>L7+M7</f>
        <v>22300</v>
      </c>
      <c r="O7" s="27">
        <f t="shared" si="7"/>
        <v>16000</v>
      </c>
      <c r="P7" s="27">
        <f>SUM(P8:P11)</f>
        <v>0</v>
      </c>
      <c r="Q7" s="27">
        <f t="shared" si="7"/>
        <v>16000</v>
      </c>
      <c r="R7" s="27">
        <f t="shared" si="7"/>
        <v>8900</v>
      </c>
      <c r="S7" s="27">
        <f t="shared" si="7"/>
        <v>0</v>
      </c>
      <c r="T7" s="27">
        <f t="shared" si="7"/>
        <v>8900</v>
      </c>
      <c r="U7" s="27">
        <f t="shared" si="7"/>
        <v>16700</v>
      </c>
      <c r="V7" s="27">
        <f t="shared" si="7"/>
        <v>0</v>
      </c>
      <c r="W7" s="27">
        <f t="shared" si="7"/>
        <v>16700</v>
      </c>
      <c r="X7" s="27">
        <f t="shared" si="7"/>
        <v>62600</v>
      </c>
      <c r="Y7" s="27">
        <f t="shared" si="7"/>
        <v>0</v>
      </c>
      <c r="Z7" s="27">
        <f t="shared" si="7"/>
        <v>62600</v>
      </c>
      <c r="AA7" s="27">
        <f t="shared" si="7"/>
        <v>18400</v>
      </c>
      <c r="AB7" s="27">
        <f t="shared" si="7"/>
        <v>0</v>
      </c>
      <c r="AC7" s="27">
        <f t="shared" si="7"/>
        <v>18400</v>
      </c>
      <c r="AD7" s="27">
        <f t="shared" si="7"/>
        <v>12200</v>
      </c>
      <c r="AE7" s="27">
        <f t="shared" si="7"/>
        <v>0</v>
      </c>
      <c r="AF7" s="27">
        <f t="shared" si="7"/>
        <v>12200</v>
      </c>
      <c r="AG7" s="27">
        <f t="shared" si="7"/>
        <v>10700</v>
      </c>
      <c r="AH7" s="27">
        <f t="shared" si="7"/>
        <v>0</v>
      </c>
      <c r="AI7" s="27">
        <f aca="true" t="shared" si="8" ref="AI7:BN7">SUM(AI8:AI11)</f>
        <v>10700</v>
      </c>
      <c r="AJ7" s="27">
        <f t="shared" si="8"/>
        <v>19300</v>
      </c>
      <c r="AK7" s="27">
        <f t="shared" si="8"/>
        <v>0</v>
      </c>
      <c r="AL7" s="27">
        <f t="shared" si="8"/>
        <v>19300</v>
      </c>
      <c r="AM7" s="27">
        <f t="shared" si="8"/>
        <v>26000</v>
      </c>
      <c r="AN7" s="27">
        <f t="shared" si="8"/>
        <v>0</v>
      </c>
      <c r="AO7" s="27">
        <f t="shared" si="8"/>
        <v>26000</v>
      </c>
      <c r="AP7" s="27">
        <f t="shared" si="8"/>
        <v>28200</v>
      </c>
      <c r="AQ7" s="27">
        <f t="shared" si="8"/>
        <v>0</v>
      </c>
      <c r="AR7" s="27">
        <f t="shared" si="8"/>
        <v>28200</v>
      </c>
      <c r="AS7" s="27">
        <f t="shared" si="8"/>
        <v>26100</v>
      </c>
      <c r="AT7" s="27">
        <f t="shared" si="8"/>
        <v>0</v>
      </c>
      <c r="AU7" s="27">
        <f t="shared" si="8"/>
        <v>26100</v>
      </c>
      <c r="AV7" s="27">
        <f t="shared" si="8"/>
        <v>19000</v>
      </c>
      <c r="AW7" s="27">
        <f t="shared" si="8"/>
        <v>0</v>
      </c>
      <c r="AX7" s="27">
        <f t="shared" si="8"/>
        <v>19000</v>
      </c>
      <c r="AY7" s="27">
        <f t="shared" si="8"/>
        <v>87500</v>
      </c>
      <c r="AZ7" s="27">
        <f t="shared" si="8"/>
        <v>0</v>
      </c>
      <c r="BA7" s="27">
        <f t="shared" si="8"/>
        <v>87500</v>
      </c>
      <c r="BB7" s="27">
        <f t="shared" si="8"/>
        <v>20900</v>
      </c>
      <c r="BC7" s="27">
        <f t="shared" si="8"/>
        <v>0</v>
      </c>
      <c r="BD7" s="27">
        <f t="shared" si="8"/>
        <v>20900</v>
      </c>
      <c r="BE7" s="27">
        <f t="shared" si="8"/>
        <v>46400</v>
      </c>
      <c r="BF7" s="27">
        <f t="shared" si="8"/>
        <v>0</v>
      </c>
      <c r="BG7" s="27">
        <f t="shared" si="8"/>
        <v>46400</v>
      </c>
      <c r="BH7" s="27">
        <f t="shared" si="8"/>
        <v>9700</v>
      </c>
      <c r="BI7" s="27">
        <f t="shared" si="8"/>
        <v>0</v>
      </c>
      <c r="BJ7" s="27">
        <f t="shared" si="8"/>
        <v>9700</v>
      </c>
      <c r="BK7" s="27">
        <f t="shared" si="8"/>
        <v>503400</v>
      </c>
      <c r="BL7" s="27">
        <f t="shared" si="8"/>
        <v>0</v>
      </c>
      <c r="BM7" s="27">
        <f t="shared" si="8"/>
        <v>503400</v>
      </c>
      <c r="BN7" s="27">
        <f t="shared" si="8"/>
        <v>1200</v>
      </c>
      <c r="BO7" s="27">
        <f aca="true" t="shared" si="9" ref="BO7:CB7">SUM(BO8:BO11)</f>
        <v>0</v>
      </c>
      <c r="BP7" s="27">
        <f t="shared" si="9"/>
        <v>1200</v>
      </c>
      <c r="BQ7" s="27">
        <f t="shared" si="9"/>
        <v>504600</v>
      </c>
      <c r="BR7" s="27">
        <f t="shared" si="9"/>
        <v>0</v>
      </c>
      <c r="BS7" s="27">
        <f t="shared" si="9"/>
        <v>504600</v>
      </c>
      <c r="BT7" s="27">
        <f>SUM(BT8:BT11)</f>
        <v>24912400</v>
      </c>
      <c r="BU7" s="27">
        <f t="shared" si="9"/>
        <v>0</v>
      </c>
      <c r="BV7" s="27">
        <f t="shared" si="9"/>
        <v>24912400</v>
      </c>
      <c r="BW7" s="27">
        <f t="shared" si="9"/>
        <v>5442000</v>
      </c>
      <c r="BX7" s="27">
        <f t="shared" si="9"/>
        <v>30354400</v>
      </c>
      <c r="BY7" s="27">
        <f t="shared" si="9"/>
        <v>25417000</v>
      </c>
      <c r="BZ7" s="27">
        <f t="shared" si="9"/>
        <v>0</v>
      </c>
      <c r="CA7" s="27">
        <f t="shared" si="9"/>
        <v>25417000</v>
      </c>
      <c r="CB7" s="27">
        <f t="shared" si="9"/>
        <v>5442000</v>
      </c>
      <c r="CC7" s="27">
        <f>SUM(CC8:CC11)</f>
        <v>30859000</v>
      </c>
      <c r="CD7" s="100">
        <f>SUM(CD8:CD11)</f>
        <v>25417000</v>
      </c>
      <c r="CE7" s="21"/>
      <c r="CF7" s="30"/>
      <c r="CG7" s="30"/>
      <c r="CH7" s="31"/>
    </row>
    <row r="8" spans="1:86" s="40" customFormat="1" ht="15.75" customHeight="1">
      <c r="A8" s="35" t="s">
        <v>35</v>
      </c>
      <c r="B8" s="36" t="s">
        <v>36</v>
      </c>
      <c r="C8" s="29">
        <v>14000</v>
      </c>
      <c r="D8" s="29">
        <v>0</v>
      </c>
      <c r="E8" s="29">
        <f>SUM(C8:D8)</f>
        <v>14000</v>
      </c>
      <c r="F8" s="29">
        <v>12000</v>
      </c>
      <c r="G8" s="29"/>
      <c r="H8" s="90">
        <f>SUM(F8:G8)</f>
        <v>12000</v>
      </c>
      <c r="I8" s="29">
        <v>20000</v>
      </c>
      <c r="J8" s="29">
        <v>0</v>
      </c>
      <c r="K8" s="90">
        <f>SUM(I8:J8)</f>
        <v>20000</v>
      </c>
      <c r="L8" s="29">
        <v>20000</v>
      </c>
      <c r="M8" s="29">
        <v>0</v>
      </c>
      <c r="N8" s="90">
        <f>SUM(L8:M8)</f>
        <v>20000</v>
      </c>
      <c r="O8" s="29">
        <v>14000</v>
      </c>
      <c r="P8" s="29">
        <v>0</v>
      </c>
      <c r="Q8" s="29">
        <f>SUM(O8:P8)</f>
        <v>14000</v>
      </c>
      <c r="R8" s="29">
        <v>7000</v>
      </c>
      <c r="S8" s="29">
        <v>0</v>
      </c>
      <c r="T8" s="29">
        <f>SUM(R8:S8)</f>
        <v>7000</v>
      </c>
      <c r="U8" s="29">
        <v>16000</v>
      </c>
      <c r="V8" s="29">
        <v>0</v>
      </c>
      <c r="W8" s="29">
        <f>SUM(U8:V8)</f>
        <v>16000</v>
      </c>
      <c r="X8" s="29">
        <v>60000</v>
      </c>
      <c r="Y8" s="29">
        <v>0</v>
      </c>
      <c r="Z8" s="29">
        <f>SUM(X8:Y8)</f>
        <v>60000</v>
      </c>
      <c r="AA8" s="29">
        <v>15000</v>
      </c>
      <c r="AB8" s="29"/>
      <c r="AC8" s="29">
        <f>SUM(AA8:AB8)</f>
        <v>15000</v>
      </c>
      <c r="AD8" s="29">
        <v>9000</v>
      </c>
      <c r="AE8" s="29">
        <v>0</v>
      </c>
      <c r="AF8" s="29">
        <f>SUM(AD8:AE8)</f>
        <v>9000</v>
      </c>
      <c r="AG8" s="29">
        <v>10000</v>
      </c>
      <c r="AH8" s="29">
        <v>0</v>
      </c>
      <c r="AI8" s="29">
        <f>SUM(AG8:AH8)</f>
        <v>10000</v>
      </c>
      <c r="AJ8" s="29">
        <v>18000</v>
      </c>
      <c r="AK8" s="29">
        <v>0</v>
      </c>
      <c r="AL8" s="29">
        <f>SUM(AJ8:AK8)</f>
        <v>18000</v>
      </c>
      <c r="AM8" s="29">
        <v>22000</v>
      </c>
      <c r="AN8" s="29">
        <v>0</v>
      </c>
      <c r="AO8" s="29">
        <f>SUM(AM8:AN8)</f>
        <v>22000</v>
      </c>
      <c r="AP8" s="29">
        <v>25000</v>
      </c>
      <c r="AQ8" s="29">
        <v>0</v>
      </c>
      <c r="AR8" s="29">
        <f>SUM(AP8:AQ8)</f>
        <v>25000</v>
      </c>
      <c r="AS8" s="29">
        <v>25000</v>
      </c>
      <c r="AT8" s="29">
        <v>0</v>
      </c>
      <c r="AU8" s="29">
        <f>SUM(AS8:AT8)</f>
        <v>25000</v>
      </c>
      <c r="AV8" s="29">
        <v>18000</v>
      </c>
      <c r="AW8" s="29">
        <v>0</v>
      </c>
      <c r="AX8" s="29">
        <f>SUM(AV8:AW8)</f>
        <v>18000</v>
      </c>
      <c r="AY8" s="29">
        <v>83000</v>
      </c>
      <c r="AZ8" s="29">
        <v>0</v>
      </c>
      <c r="BA8" s="29">
        <f>SUM(AY8:AZ8)</f>
        <v>83000</v>
      </c>
      <c r="BB8" s="29">
        <v>18000</v>
      </c>
      <c r="BC8" s="29">
        <v>0</v>
      </c>
      <c r="BD8" s="29">
        <f>SUM(BB8:BC8)</f>
        <v>18000</v>
      </c>
      <c r="BE8" s="29">
        <v>45000</v>
      </c>
      <c r="BF8" s="29">
        <v>0</v>
      </c>
      <c r="BG8" s="29">
        <f>SUM(BE8:BF8)</f>
        <v>45000</v>
      </c>
      <c r="BH8" s="29">
        <v>9000</v>
      </c>
      <c r="BI8" s="29">
        <v>0</v>
      </c>
      <c r="BJ8" s="29">
        <f>SUM(BH8:BI8)</f>
        <v>9000</v>
      </c>
      <c r="BK8" s="29">
        <f aca="true" t="shared" si="10" ref="BK8:BL11">SUM(C8,F8,I8,L8,O8,R8,U8,X8,AA8,AD8,AG8,AJ8,AM8,AP8,AS8,AV8,AY8,BB8,BE8,BH8)</f>
        <v>460000</v>
      </c>
      <c r="BL8" s="29">
        <f t="shared" si="10"/>
        <v>0</v>
      </c>
      <c r="BM8" s="29">
        <f>SUM(BK8:BL8)</f>
        <v>460000</v>
      </c>
      <c r="BN8" s="29">
        <v>500</v>
      </c>
      <c r="BO8" s="29">
        <v>0</v>
      </c>
      <c r="BP8" s="29">
        <f>SUM(BN8:BO8)</f>
        <v>500</v>
      </c>
      <c r="BQ8" s="29">
        <f aca="true" t="shared" si="11" ref="BQ8:BR11">SUM(BK8+BN8)</f>
        <v>460500</v>
      </c>
      <c r="BR8" s="29">
        <f t="shared" si="11"/>
        <v>0</v>
      </c>
      <c r="BS8" s="29">
        <f>SUM(BQ8+BR8)</f>
        <v>460500</v>
      </c>
      <c r="BT8" s="29">
        <v>2857500</v>
      </c>
      <c r="BU8" s="29"/>
      <c r="BV8" s="29">
        <f>SUM(BT8:BU8)</f>
        <v>2857500</v>
      </c>
      <c r="BW8" s="29">
        <v>266000</v>
      </c>
      <c r="BX8" s="29">
        <f>SUM(BV8+BW8)</f>
        <v>3123500</v>
      </c>
      <c r="BY8" s="29">
        <f>SUM(BQ8+BT8)</f>
        <v>3318000</v>
      </c>
      <c r="BZ8" s="29">
        <f>BR8+BU8</f>
        <v>0</v>
      </c>
      <c r="CA8" s="29">
        <f>SUM(BY8:BZ8)</f>
        <v>3318000</v>
      </c>
      <c r="CB8" s="29">
        <f t="shared" si="6"/>
        <v>266000</v>
      </c>
      <c r="CC8" s="29">
        <f>SUM(CA8+CB8)</f>
        <v>3584000</v>
      </c>
      <c r="CD8" s="101">
        <v>3318000</v>
      </c>
      <c r="CE8" s="21">
        <f>CD8-CA8</f>
        <v>0</v>
      </c>
      <c r="CF8" s="38"/>
      <c r="CG8" s="38"/>
      <c r="CH8" s="39"/>
    </row>
    <row r="9" spans="1:86" s="40" customFormat="1" ht="22.5">
      <c r="A9" s="35" t="s">
        <v>37</v>
      </c>
      <c r="B9" s="41" t="s">
        <v>38</v>
      </c>
      <c r="C9" s="29">
        <v>0</v>
      </c>
      <c r="D9" s="29"/>
      <c r="E9" s="29">
        <f>SUM(C9:D9)</f>
        <v>0</v>
      </c>
      <c r="F9" s="29">
        <v>0</v>
      </c>
      <c r="G9" s="29"/>
      <c r="H9" s="90">
        <f t="shared" si="5"/>
        <v>0</v>
      </c>
      <c r="I9" s="29">
        <v>0</v>
      </c>
      <c r="J9" s="29">
        <v>0</v>
      </c>
      <c r="K9" s="90">
        <f>SUM(I9:J9)</f>
        <v>0</v>
      </c>
      <c r="L9" s="29">
        <v>0</v>
      </c>
      <c r="M9" s="29"/>
      <c r="N9" s="90">
        <f>SUM(L9:M9)</f>
        <v>0</v>
      </c>
      <c r="O9" s="29">
        <v>0</v>
      </c>
      <c r="P9" s="29"/>
      <c r="Q9" s="29">
        <f aca="true" t="shared" si="12" ref="Q9:Q48">SUM(O9:P9)</f>
        <v>0</v>
      </c>
      <c r="R9" s="29">
        <v>0</v>
      </c>
      <c r="S9" s="29"/>
      <c r="T9" s="29">
        <f>SUM(R9:S9)</f>
        <v>0</v>
      </c>
      <c r="U9" s="29">
        <v>0</v>
      </c>
      <c r="V9" s="29"/>
      <c r="W9" s="29">
        <f>SUM(U9:V9)</f>
        <v>0</v>
      </c>
      <c r="X9" s="29">
        <v>0</v>
      </c>
      <c r="Y9" s="29"/>
      <c r="Z9" s="29">
        <f>SUM(X9:Y9)</f>
        <v>0</v>
      </c>
      <c r="AA9" s="29">
        <v>0</v>
      </c>
      <c r="AB9" s="29"/>
      <c r="AC9" s="29">
        <f>SUM(AA9:AB9)</f>
        <v>0</v>
      </c>
      <c r="AD9" s="29">
        <v>0</v>
      </c>
      <c r="AE9" s="29"/>
      <c r="AF9" s="29">
        <f>SUM(AD9:AE9)</f>
        <v>0</v>
      </c>
      <c r="AG9" s="29">
        <v>0</v>
      </c>
      <c r="AH9" s="29"/>
      <c r="AI9" s="29">
        <f aca="true" t="shared" si="13" ref="AI9:AI48">SUM(AG9:AH9)</f>
        <v>0</v>
      </c>
      <c r="AJ9" s="29">
        <v>0</v>
      </c>
      <c r="AK9" s="29"/>
      <c r="AL9" s="29">
        <f>SUM(AJ9:AK9)</f>
        <v>0</v>
      </c>
      <c r="AM9" s="29">
        <v>0</v>
      </c>
      <c r="AN9" s="29"/>
      <c r="AO9" s="29">
        <f>SUM(AM9:AN9)</f>
        <v>0</v>
      </c>
      <c r="AP9" s="29">
        <v>0</v>
      </c>
      <c r="AQ9" s="29"/>
      <c r="AR9" s="29">
        <f>SUM(AP9:AQ9)</f>
        <v>0</v>
      </c>
      <c r="AS9" s="29">
        <v>0</v>
      </c>
      <c r="AT9" s="29"/>
      <c r="AU9" s="29">
        <f>SUM(AS9:AT9)</f>
        <v>0</v>
      </c>
      <c r="AV9" s="29">
        <v>0</v>
      </c>
      <c r="AW9" s="29"/>
      <c r="AX9" s="29">
        <f>SUM(AV9:AW9)</f>
        <v>0</v>
      </c>
      <c r="AY9" s="29">
        <v>0</v>
      </c>
      <c r="AZ9" s="29"/>
      <c r="BA9" s="29">
        <f>SUM(AY9:AZ9)</f>
        <v>0</v>
      </c>
      <c r="BB9" s="29">
        <v>0</v>
      </c>
      <c r="BC9" s="29"/>
      <c r="BD9" s="29">
        <f>SUM(BB9:BC9)</f>
        <v>0</v>
      </c>
      <c r="BE9" s="29">
        <v>0</v>
      </c>
      <c r="BF9" s="29"/>
      <c r="BG9" s="29">
        <f>SUM(BE9:BF9)</f>
        <v>0</v>
      </c>
      <c r="BH9" s="29">
        <v>0</v>
      </c>
      <c r="BI9" s="29"/>
      <c r="BJ9" s="29">
        <f>SUM(BH9:BI9)</f>
        <v>0</v>
      </c>
      <c r="BK9" s="29">
        <f t="shared" si="10"/>
        <v>0</v>
      </c>
      <c r="BL9" s="29">
        <f t="shared" si="10"/>
        <v>0</v>
      </c>
      <c r="BM9" s="29">
        <f>SUM(BK9:BL9)</f>
        <v>0</v>
      </c>
      <c r="BN9" s="29">
        <v>0</v>
      </c>
      <c r="BO9" s="29"/>
      <c r="BP9" s="29">
        <f>SUM(BN9:BO9)</f>
        <v>0</v>
      </c>
      <c r="BQ9" s="29">
        <f t="shared" si="11"/>
        <v>0</v>
      </c>
      <c r="BR9" s="29">
        <f t="shared" si="11"/>
        <v>0</v>
      </c>
      <c r="BS9" s="29">
        <f>SUM(BQ9+BR9)</f>
        <v>0</v>
      </c>
      <c r="BT9" s="29">
        <v>19908000</v>
      </c>
      <c r="BU9" s="29"/>
      <c r="BV9" s="29">
        <f>SUM(BT9:BU9)</f>
        <v>19908000</v>
      </c>
      <c r="BW9" s="29">
        <v>5176000</v>
      </c>
      <c r="BX9" s="29">
        <f>SUM(BV9+BW9)</f>
        <v>25084000</v>
      </c>
      <c r="BY9" s="29">
        <f>SUM(BQ9+BT9)</f>
        <v>19908000</v>
      </c>
      <c r="BZ9" s="29">
        <f>BR9+BU9</f>
        <v>0</v>
      </c>
      <c r="CA9" s="29">
        <f>SUM(BY9:BZ9)</f>
        <v>19908000</v>
      </c>
      <c r="CB9" s="29">
        <f t="shared" si="6"/>
        <v>5176000</v>
      </c>
      <c r="CC9" s="29">
        <f>SUM(CA9+CB9)</f>
        <v>25084000</v>
      </c>
      <c r="CD9" s="101">
        <v>19908000</v>
      </c>
      <c r="CE9" s="21">
        <f>CD9-CA9</f>
        <v>0</v>
      </c>
      <c r="CF9" s="38"/>
      <c r="CG9" s="38"/>
      <c r="CH9" s="39"/>
    </row>
    <row r="10" spans="1:86" s="40" customFormat="1" ht="15.75" customHeight="1">
      <c r="A10" s="35" t="s">
        <v>39</v>
      </c>
      <c r="B10" s="36" t="s">
        <v>40</v>
      </c>
      <c r="C10" s="29">
        <v>3000</v>
      </c>
      <c r="D10" s="29">
        <v>0</v>
      </c>
      <c r="E10" s="29">
        <f>SUM(C10:D10)</f>
        <v>3000</v>
      </c>
      <c r="F10" s="29">
        <v>200</v>
      </c>
      <c r="G10" s="29"/>
      <c r="H10" s="90">
        <f t="shared" si="5"/>
        <v>200</v>
      </c>
      <c r="I10" s="29">
        <v>3300</v>
      </c>
      <c r="J10" s="29">
        <v>0</v>
      </c>
      <c r="K10" s="90">
        <f>SUM(I10:J10)</f>
        <v>3300</v>
      </c>
      <c r="L10" s="29">
        <v>2300</v>
      </c>
      <c r="M10" s="29">
        <v>0</v>
      </c>
      <c r="N10" s="90">
        <f>SUM(L10:M10)</f>
        <v>2300</v>
      </c>
      <c r="O10" s="29">
        <v>2000</v>
      </c>
      <c r="P10" s="29"/>
      <c r="Q10" s="29">
        <f t="shared" si="12"/>
        <v>2000</v>
      </c>
      <c r="R10" s="29">
        <v>1900</v>
      </c>
      <c r="S10" s="29"/>
      <c r="T10" s="29">
        <f>SUM(R10:S10)</f>
        <v>1900</v>
      </c>
      <c r="U10" s="29">
        <v>700</v>
      </c>
      <c r="V10" s="29">
        <v>0</v>
      </c>
      <c r="W10" s="29">
        <f>SUM(U10:V10)</f>
        <v>700</v>
      </c>
      <c r="X10" s="29">
        <v>2600</v>
      </c>
      <c r="Y10" s="29">
        <v>0</v>
      </c>
      <c r="Z10" s="29">
        <f>SUM(X10:Y10)</f>
        <v>2600</v>
      </c>
      <c r="AA10" s="29">
        <v>3400</v>
      </c>
      <c r="AB10" s="29">
        <v>0</v>
      </c>
      <c r="AC10" s="29">
        <f>SUM(AA10:AB10)</f>
        <v>3400</v>
      </c>
      <c r="AD10" s="29">
        <v>3200</v>
      </c>
      <c r="AE10" s="29">
        <v>0</v>
      </c>
      <c r="AF10" s="29">
        <f>SUM(AD10:AE10)</f>
        <v>3200</v>
      </c>
      <c r="AG10" s="29">
        <v>700</v>
      </c>
      <c r="AH10" s="29">
        <v>0</v>
      </c>
      <c r="AI10" s="29">
        <f t="shared" si="13"/>
        <v>700</v>
      </c>
      <c r="AJ10" s="29">
        <v>1300</v>
      </c>
      <c r="AK10" s="29">
        <v>0</v>
      </c>
      <c r="AL10" s="29">
        <f>SUM(AJ10:AK10)</f>
        <v>1300</v>
      </c>
      <c r="AM10" s="29">
        <v>4000</v>
      </c>
      <c r="AN10" s="29">
        <v>0</v>
      </c>
      <c r="AO10" s="29">
        <f>SUM(AM10:AN10)</f>
        <v>4000</v>
      </c>
      <c r="AP10" s="29">
        <v>3200</v>
      </c>
      <c r="AQ10" s="29">
        <v>0</v>
      </c>
      <c r="AR10" s="29">
        <f>SUM(AP10:AQ10)</f>
        <v>3200</v>
      </c>
      <c r="AS10" s="29">
        <v>1100</v>
      </c>
      <c r="AT10" s="29">
        <v>0</v>
      </c>
      <c r="AU10" s="29">
        <f>SUM(AS10:AT10)</f>
        <v>1100</v>
      </c>
      <c r="AV10" s="29">
        <v>1000</v>
      </c>
      <c r="AW10" s="29">
        <v>0</v>
      </c>
      <c r="AX10" s="29">
        <f>SUM(AV10:AW10)</f>
        <v>1000</v>
      </c>
      <c r="AY10" s="29">
        <v>4500</v>
      </c>
      <c r="AZ10" s="29">
        <v>0</v>
      </c>
      <c r="BA10" s="29">
        <f>SUM(AY10:AZ10)</f>
        <v>4500</v>
      </c>
      <c r="BB10" s="29">
        <v>2900</v>
      </c>
      <c r="BC10" s="29">
        <v>0</v>
      </c>
      <c r="BD10" s="29">
        <f>SUM(BB10:BC10)</f>
        <v>2900</v>
      </c>
      <c r="BE10" s="29">
        <v>1400</v>
      </c>
      <c r="BF10" s="29">
        <v>0</v>
      </c>
      <c r="BG10" s="29">
        <f>SUM(BE10:BF10)</f>
        <v>1400</v>
      </c>
      <c r="BH10" s="29">
        <v>700</v>
      </c>
      <c r="BI10" s="29">
        <v>0</v>
      </c>
      <c r="BJ10" s="29">
        <f>SUM(BH10:BI10)</f>
        <v>700</v>
      </c>
      <c r="BK10" s="29">
        <f t="shared" si="10"/>
        <v>43400</v>
      </c>
      <c r="BL10" s="29">
        <f t="shared" si="10"/>
        <v>0</v>
      </c>
      <c r="BM10" s="29">
        <f>SUM(BK10:BL10)</f>
        <v>43400</v>
      </c>
      <c r="BN10" s="29">
        <v>700</v>
      </c>
      <c r="BO10" s="29">
        <v>0</v>
      </c>
      <c r="BP10" s="29">
        <f>SUM(BN10:BO10)</f>
        <v>700</v>
      </c>
      <c r="BQ10" s="29">
        <f t="shared" si="11"/>
        <v>44100</v>
      </c>
      <c r="BR10" s="29">
        <f t="shared" si="11"/>
        <v>0</v>
      </c>
      <c r="BS10" s="29">
        <f>SUM(BQ10+BR10)</f>
        <v>44100</v>
      </c>
      <c r="BT10" s="29">
        <v>221900</v>
      </c>
      <c r="BU10" s="29"/>
      <c r="BV10" s="29">
        <f>SUM(BT10:BU10)</f>
        <v>221900</v>
      </c>
      <c r="BW10" s="29"/>
      <c r="BX10" s="29">
        <f>SUM(BV10+BW10)</f>
        <v>221900</v>
      </c>
      <c r="BY10" s="29">
        <f>SUM(BQ10+BT10)</f>
        <v>266000</v>
      </c>
      <c r="BZ10" s="29">
        <f>BR10+BU10</f>
        <v>0</v>
      </c>
      <c r="CA10" s="29">
        <f>SUM(BY10:BZ10)</f>
        <v>266000</v>
      </c>
      <c r="CB10" s="29">
        <f t="shared" si="6"/>
        <v>0</v>
      </c>
      <c r="CC10" s="29">
        <f>SUM(CA10+CB10)</f>
        <v>266000</v>
      </c>
      <c r="CD10" s="101">
        <v>266000</v>
      </c>
      <c r="CE10" s="21">
        <f>CD10-CA10</f>
        <v>0</v>
      </c>
      <c r="CF10" s="38"/>
      <c r="CG10" s="38"/>
      <c r="CH10" s="39"/>
    </row>
    <row r="11" spans="1:86" s="40" customFormat="1" ht="17.25" customHeight="1">
      <c r="A11" s="35" t="s">
        <v>41</v>
      </c>
      <c r="B11" s="36" t="s">
        <v>42</v>
      </c>
      <c r="C11" s="29">
        <v>0</v>
      </c>
      <c r="D11" s="29"/>
      <c r="E11" s="29">
        <f>SUM(C11:D11)</f>
        <v>0</v>
      </c>
      <c r="F11" s="29">
        <v>0</v>
      </c>
      <c r="G11" s="29"/>
      <c r="H11" s="90">
        <f t="shared" si="5"/>
        <v>0</v>
      </c>
      <c r="I11" s="29">
        <v>0</v>
      </c>
      <c r="J11" s="29">
        <v>0</v>
      </c>
      <c r="K11" s="90">
        <f>SUM(I11:J11)</f>
        <v>0</v>
      </c>
      <c r="L11" s="29">
        <v>0</v>
      </c>
      <c r="M11" s="29"/>
      <c r="N11" s="90">
        <f>SUM(L11:M11)</f>
        <v>0</v>
      </c>
      <c r="O11" s="29">
        <v>0</v>
      </c>
      <c r="P11" s="29"/>
      <c r="Q11" s="29">
        <f t="shared" si="12"/>
        <v>0</v>
      </c>
      <c r="R11" s="29">
        <v>0</v>
      </c>
      <c r="S11" s="29"/>
      <c r="T11" s="29">
        <f>SUM(R11:S11)</f>
        <v>0</v>
      </c>
      <c r="U11" s="29">
        <v>0</v>
      </c>
      <c r="V11" s="29"/>
      <c r="W11" s="29">
        <f>SUM(U11:V11)</f>
        <v>0</v>
      </c>
      <c r="X11" s="29">
        <v>0</v>
      </c>
      <c r="Y11" s="29"/>
      <c r="Z11" s="29">
        <f>SUM(X11:Y11)</f>
        <v>0</v>
      </c>
      <c r="AA11" s="29">
        <v>0</v>
      </c>
      <c r="AB11" s="29"/>
      <c r="AC11" s="29">
        <f>SUM(AA11:AB11)</f>
        <v>0</v>
      </c>
      <c r="AD11" s="29">
        <v>0</v>
      </c>
      <c r="AE11" s="29"/>
      <c r="AF11" s="29">
        <f>SUM(AD11:AE11)</f>
        <v>0</v>
      </c>
      <c r="AG11" s="29">
        <v>0</v>
      </c>
      <c r="AH11" s="29"/>
      <c r="AI11" s="29">
        <f t="shared" si="13"/>
        <v>0</v>
      </c>
      <c r="AJ11" s="29">
        <v>0</v>
      </c>
      <c r="AK11" s="29"/>
      <c r="AL11" s="29">
        <f>SUM(AJ11:AK11)</f>
        <v>0</v>
      </c>
      <c r="AM11" s="29">
        <v>0</v>
      </c>
      <c r="AN11" s="29"/>
      <c r="AO11" s="29">
        <f>SUM(AM11:AN11)</f>
        <v>0</v>
      </c>
      <c r="AP11" s="29">
        <v>0</v>
      </c>
      <c r="AQ11" s="29"/>
      <c r="AR11" s="29">
        <f>SUM(AP11:AQ11)</f>
        <v>0</v>
      </c>
      <c r="AS11" s="29">
        <v>0</v>
      </c>
      <c r="AT11" s="29"/>
      <c r="AU11" s="29">
        <f>SUM(AS11:AT11)</f>
        <v>0</v>
      </c>
      <c r="AV11" s="29">
        <v>0</v>
      </c>
      <c r="AW11" s="29"/>
      <c r="AX11" s="29">
        <f>SUM(AV11:AW11)</f>
        <v>0</v>
      </c>
      <c r="AY11" s="29">
        <v>0</v>
      </c>
      <c r="AZ11" s="29"/>
      <c r="BA11" s="29">
        <f>SUM(AY11:AZ11)</f>
        <v>0</v>
      </c>
      <c r="BB11" s="29">
        <v>0</v>
      </c>
      <c r="BC11" s="29"/>
      <c r="BD11" s="29">
        <f>SUM(BB11:BC11)</f>
        <v>0</v>
      </c>
      <c r="BE11" s="29">
        <v>0</v>
      </c>
      <c r="BF11" s="29"/>
      <c r="BG11" s="29">
        <f>SUM(BE11:BF11)</f>
        <v>0</v>
      </c>
      <c r="BH11" s="29">
        <v>0</v>
      </c>
      <c r="BI11" s="29"/>
      <c r="BJ11" s="29">
        <f>SUM(BH11:BI11)</f>
        <v>0</v>
      </c>
      <c r="BK11" s="29">
        <f t="shared" si="10"/>
        <v>0</v>
      </c>
      <c r="BL11" s="29">
        <f t="shared" si="10"/>
        <v>0</v>
      </c>
      <c r="BM11" s="29">
        <f>SUM(BK11:BL11)</f>
        <v>0</v>
      </c>
      <c r="BN11" s="29">
        <v>0</v>
      </c>
      <c r="BO11" s="29"/>
      <c r="BP11" s="29">
        <f>SUM(BN11:BO11)</f>
        <v>0</v>
      </c>
      <c r="BQ11" s="29">
        <f t="shared" si="11"/>
        <v>0</v>
      </c>
      <c r="BR11" s="29">
        <f t="shared" si="11"/>
        <v>0</v>
      </c>
      <c r="BS11" s="29">
        <f>SUM(BQ11+BR11)</f>
        <v>0</v>
      </c>
      <c r="BT11" s="29">
        <v>1925000</v>
      </c>
      <c r="BU11" s="29"/>
      <c r="BV11" s="29">
        <f>SUM(BT11:BU11)</f>
        <v>1925000</v>
      </c>
      <c r="BW11" s="29"/>
      <c r="BX11" s="29">
        <f>SUM(BV11+BW11)</f>
        <v>1925000</v>
      </c>
      <c r="BY11" s="29">
        <f>SUM(BQ11+BT11)</f>
        <v>1925000</v>
      </c>
      <c r="BZ11" s="29">
        <f>BR11+BU11</f>
        <v>0</v>
      </c>
      <c r="CA11" s="29">
        <f>SUM(BY11:BZ11)</f>
        <v>1925000</v>
      </c>
      <c r="CB11" s="29">
        <f t="shared" si="6"/>
        <v>0</v>
      </c>
      <c r="CC11" s="29">
        <f>SUM(CA11+CB11)</f>
        <v>1925000</v>
      </c>
      <c r="CD11" s="101">
        <v>1925000</v>
      </c>
      <c r="CE11" s="21">
        <f>CD11-CA11</f>
        <v>0</v>
      </c>
      <c r="CF11" s="38"/>
      <c r="CG11" s="38"/>
      <c r="CH11" s="39"/>
    </row>
    <row r="12" spans="1:86" s="47" customFormat="1" ht="15.75" customHeight="1">
      <c r="A12" s="42" t="s">
        <v>43</v>
      </c>
      <c r="B12" s="43" t="s">
        <v>44</v>
      </c>
      <c r="C12" s="28">
        <f aca="true" t="shared" si="14" ref="C12:AH12">SUM(C13:C18)</f>
        <v>2750000</v>
      </c>
      <c r="D12" s="28">
        <f t="shared" si="14"/>
        <v>0</v>
      </c>
      <c r="E12" s="28">
        <f t="shared" si="14"/>
        <v>2750000</v>
      </c>
      <c r="F12" s="28">
        <f t="shared" si="14"/>
        <v>556000</v>
      </c>
      <c r="G12" s="28">
        <f t="shared" si="14"/>
        <v>0</v>
      </c>
      <c r="H12" s="28">
        <f t="shared" si="14"/>
        <v>556000</v>
      </c>
      <c r="I12" s="28">
        <f t="shared" si="14"/>
        <v>824600</v>
      </c>
      <c r="J12" s="28">
        <f t="shared" si="14"/>
        <v>0</v>
      </c>
      <c r="K12" s="28">
        <f t="shared" si="14"/>
        <v>824600</v>
      </c>
      <c r="L12" s="28">
        <f t="shared" si="14"/>
        <v>697200</v>
      </c>
      <c r="M12" s="28">
        <f t="shared" si="14"/>
        <v>0</v>
      </c>
      <c r="N12" s="28">
        <f t="shared" si="14"/>
        <v>697200</v>
      </c>
      <c r="O12" s="28">
        <f t="shared" si="14"/>
        <v>513900</v>
      </c>
      <c r="P12" s="28">
        <f>SUM(P13:P18)</f>
        <v>0</v>
      </c>
      <c r="Q12" s="28">
        <f t="shared" si="14"/>
        <v>513900</v>
      </c>
      <c r="R12" s="28">
        <f t="shared" si="14"/>
        <v>480600</v>
      </c>
      <c r="S12" s="28">
        <f t="shared" si="14"/>
        <v>0</v>
      </c>
      <c r="T12" s="28">
        <f t="shared" si="14"/>
        <v>480600</v>
      </c>
      <c r="U12" s="28">
        <f t="shared" si="14"/>
        <v>515300</v>
      </c>
      <c r="V12" s="28">
        <f t="shared" si="14"/>
        <v>0</v>
      </c>
      <c r="W12" s="28">
        <f t="shared" si="14"/>
        <v>515300</v>
      </c>
      <c r="X12" s="28">
        <f t="shared" si="14"/>
        <v>1062900</v>
      </c>
      <c r="Y12" s="28">
        <f t="shared" si="14"/>
        <v>0</v>
      </c>
      <c r="Z12" s="28">
        <f t="shared" si="14"/>
        <v>1062900</v>
      </c>
      <c r="AA12" s="28">
        <f t="shared" si="14"/>
        <v>553100</v>
      </c>
      <c r="AB12" s="28">
        <f t="shared" si="14"/>
        <v>0</v>
      </c>
      <c r="AC12" s="28">
        <f t="shared" si="14"/>
        <v>553100</v>
      </c>
      <c r="AD12" s="28">
        <f t="shared" si="14"/>
        <v>432800</v>
      </c>
      <c r="AE12" s="28">
        <f t="shared" si="14"/>
        <v>0</v>
      </c>
      <c r="AF12" s="28">
        <f t="shared" si="14"/>
        <v>432800</v>
      </c>
      <c r="AG12" s="28">
        <f t="shared" si="14"/>
        <v>317000</v>
      </c>
      <c r="AH12" s="28">
        <f t="shared" si="14"/>
        <v>0</v>
      </c>
      <c r="AI12" s="28">
        <f aca="true" t="shared" si="15" ref="AI12:BN12">SUM(AI13:AI18)</f>
        <v>317000</v>
      </c>
      <c r="AJ12" s="28">
        <f t="shared" si="15"/>
        <v>797600</v>
      </c>
      <c r="AK12" s="28">
        <f t="shared" si="15"/>
        <v>0</v>
      </c>
      <c r="AL12" s="28">
        <f t="shared" si="15"/>
        <v>797600</v>
      </c>
      <c r="AM12" s="28">
        <f t="shared" si="15"/>
        <v>946800</v>
      </c>
      <c r="AN12" s="28">
        <f t="shared" si="15"/>
        <v>0</v>
      </c>
      <c r="AO12" s="28">
        <f t="shared" si="15"/>
        <v>946800</v>
      </c>
      <c r="AP12" s="28">
        <f t="shared" si="15"/>
        <v>1052800</v>
      </c>
      <c r="AQ12" s="28">
        <f t="shared" si="15"/>
        <v>0</v>
      </c>
      <c r="AR12" s="28">
        <f t="shared" si="15"/>
        <v>1052800</v>
      </c>
      <c r="AS12" s="28">
        <f t="shared" si="15"/>
        <v>763800</v>
      </c>
      <c r="AT12" s="28">
        <f t="shared" si="15"/>
        <v>0</v>
      </c>
      <c r="AU12" s="28">
        <f t="shared" si="15"/>
        <v>763800</v>
      </c>
      <c r="AV12" s="28">
        <f t="shared" si="15"/>
        <v>1383900</v>
      </c>
      <c r="AW12" s="28">
        <f t="shared" si="15"/>
        <v>0</v>
      </c>
      <c r="AX12" s="28">
        <f t="shared" si="15"/>
        <v>1383900</v>
      </c>
      <c r="AY12" s="28">
        <f t="shared" si="15"/>
        <v>1838700</v>
      </c>
      <c r="AZ12" s="28">
        <f t="shared" si="15"/>
        <v>0</v>
      </c>
      <c r="BA12" s="28">
        <f t="shared" si="15"/>
        <v>1838700</v>
      </c>
      <c r="BB12" s="28">
        <f t="shared" si="15"/>
        <v>925700</v>
      </c>
      <c r="BC12" s="28">
        <f t="shared" si="15"/>
        <v>0</v>
      </c>
      <c r="BD12" s="28">
        <f t="shared" si="15"/>
        <v>925700</v>
      </c>
      <c r="BE12" s="28">
        <f t="shared" si="15"/>
        <v>1160900</v>
      </c>
      <c r="BF12" s="28">
        <f t="shared" si="15"/>
        <v>0</v>
      </c>
      <c r="BG12" s="28">
        <f t="shared" si="15"/>
        <v>1160900</v>
      </c>
      <c r="BH12" s="28">
        <f t="shared" si="15"/>
        <v>401600</v>
      </c>
      <c r="BI12" s="28">
        <f t="shared" si="15"/>
        <v>0</v>
      </c>
      <c r="BJ12" s="28">
        <f t="shared" si="15"/>
        <v>401600</v>
      </c>
      <c r="BK12" s="28">
        <f t="shared" si="15"/>
        <v>17975200</v>
      </c>
      <c r="BL12" s="28">
        <f t="shared" si="15"/>
        <v>0</v>
      </c>
      <c r="BM12" s="28">
        <f t="shared" si="15"/>
        <v>17975200</v>
      </c>
      <c r="BN12" s="28">
        <f t="shared" si="15"/>
        <v>238000</v>
      </c>
      <c r="BO12" s="28">
        <f aca="true" t="shared" si="16" ref="BO12:CB12">SUM(BO13:BO18)</f>
        <v>0</v>
      </c>
      <c r="BP12" s="28">
        <f t="shared" si="16"/>
        <v>238000</v>
      </c>
      <c r="BQ12" s="28">
        <f t="shared" si="16"/>
        <v>18213200</v>
      </c>
      <c r="BR12" s="28">
        <f t="shared" si="16"/>
        <v>0</v>
      </c>
      <c r="BS12" s="28">
        <f t="shared" si="16"/>
        <v>18213200</v>
      </c>
      <c r="BT12" s="28">
        <f t="shared" si="16"/>
        <v>11569800</v>
      </c>
      <c r="BU12" s="28">
        <f t="shared" si="16"/>
        <v>0</v>
      </c>
      <c r="BV12" s="28">
        <f t="shared" si="16"/>
        <v>11569800</v>
      </c>
      <c r="BW12" s="28">
        <f t="shared" si="16"/>
        <v>3384000</v>
      </c>
      <c r="BX12" s="28">
        <f t="shared" si="16"/>
        <v>14953800</v>
      </c>
      <c r="BY12" s="28">
        <f t="shared" si="16"/>
        <v>29783000</v>
      </c>
      <c r="BZ12" s="28">
        <f t="shared" si="16"/>
        <v>0</v>
      </c>
      <c r="CA12" s="28">
        <f t="shared" si="16"/>
        <v>29783000</v>
      </c>
      <c r="CB12" s="28">
        <f t="shared" si="16"/>
        <v>3384000</v>
      </c>
      <c r="CC12" s="28">
        <f>SUM(CC13:CC18)</f>
        <v>33167000</v>
      </c>
      <c r="CD12" s="102">
        <f>SUM(CD13:CD18)</f>
        <v>29783000</v>
      </c>
      <c r="CE12" s="44">
        <f>SUM(CE13:CE18)</f>
        <v>0</v>
      </c>
      <c r="CF12" s="45"/>
      <c r="CG12" s="45"/>
      <c r="CH12" s="46"/>
    </row>
    <row r="13" spans="1:86" s="40" customFormat="1" ht="15.75" customHeight="1">
      <c r="A13" s="35" t="s">
        <v>45</v>
      </c>
      <c r="B13" s="36" t="s">
        <v>46</v>
      </c>
      <c r="C13" s="29">
        <v>250000</v>
      </c>
      <c r="D13" s="29">
        <v>0</v>
      </c>
      <c r="E13" s="29">
        <f aca="true" t="shared" si="17" ref="E13:E42">SUM(C13:D13)</f>
        <v>250000</v>
      </c>
      <c r="F13" s="29">
        <v>52000</v>
      </c>
      <c r="G13" s="29">
        <v>0</v>
      </c>
      <c r="H13" s="90">
        <f aca="true" t="shared" si="18" ref="H13:H18">SUM(F13:G13)</f>
        <v>52000</v>
      </c>
      <c r="I13" s="29">
        <v>72000</v>
      </c>
      <c r="J13" s="29">
        <v>0</v>
      </c>
      <c r="K13" s="29">
        <f aca="true" t="shared" si="19" ref="K13:K18">I13+J13</f>
        <v>72000</v>
      </c>
      <c r="L13" s="29">
        <v>63000</v>
      </c>
      <c r="M13" s="29">
        <v>0</v>
      </c>
      <c r="N13" s="90">
        <f aca="true" t="shared" si="20" ref="N13:N18">SUM(L13:M13)</f>
        <v>63000</v>
      </c>
      <c r="O13" s="29">
        <v>53000</v>
      </c>
      <c r="P13" s="29">
        <v>0</v>
      </c>
      <c r="Q13" s="29">
        <f t="shared" si="12"/>
        <v>53000</v>
      </c>
      <c r="R13" s="29">
        <v>41000</v>
      </c>
      <c r="S13" s="29">
        <v>0</v>
      </c>
      <c r="T13" s="29">
        <f aca="true" t="shared" si="21" ref="T13:T18">SUM(R13:S13)</f>
        <v>41000</v>
      </c>
      <c r="U13" s="29">
        <v>43000</v>
      </c>
      <c r="V13" s="29">
        <v>0</v>
      </c>
      <c r="W13" s="29">
        <f aca="true" t="shared" si="22" ref="W13:W18">SUM(U13:V13)</f>
        <v>43000</v>
      </c>
      <c r="X13" s="29">
        <v>104000</v>
      </c>
      <c r="Y13" s="29">
        <v>0</v>
      </c>
      <c r="Z13" s="29">
        <f aca="true" t="shared" si="23" ref="Z13:Z18">SUM(X13:Y13)</f>
        <v>104000</v>
      </c>
      <c r="AA13" s="29">
        <v>45000</v>
      </c>
      <c r="AB13" s="29">
        <v>0</v>
      </c>
      <c r="AC13" s="29">
        <f aca="true" t="shared" si="24" ref="AC13:AC18">SUM(AA13:AB13)</f>
        <v>45000</v>
      </c>
      <c r="AD13" s="29">
        <v>29000</v>
      </c>
      <c r="AE13" s="29"/>
      <c r="AF13" s="29">
        <f aca="true" t="shared" si="25" ref="AF13:AF18">SUM(AD13:AE13)</f>
        <v>29000</v>
      </c>
      <c r="AG13" s="29">
        <v>30000</v>
      </c>
      <c r="AH13" s="29">
        <v>0</v>
      </c>
      <c r="AI13" s="29">
        <f t="shared" si="13"/>
        <v>30000</v>
      </c>
      <c r="AJ13" s="29">
        <v>65000</v>
      </c>
      <c r="AK13" s="96">
        <v>0</v>
      </c>
      <c r="AL13" s="29">
        <f aca="true" t="shared" si="26" ref="AL13:AL18">SUM(AJ13:AK13)</f>
        <v>65000</v>
      </c>
      <c r="AM13" s="29">
        <v>65000</v>
      </c>
      <c r="AN13" s="29">
        <v>0</v>
      </c>
      <c r="AO13" s="29">
        <f aca="true" t="shared" si="27" ref="AO13:AO48">SUM(AM13:AN13)</f>
        <v>65000</v>
      </c>
      <c r="AP13" s="29">
        <v>103000</v>
      </c>
      <c r="AQ13" s="29">
        <v>0</v>
      </c>
      <c r="AR13" s="29">
        <f aca="true" t="shared" si="28" ref="AR13:AR18">SUM(AP13:AQ13)</f>
        <v>103000</v>
      </c>
      <c r="AS13" s="29">
        <v>60000</v>
      </c>
      <c r="AT13" s="29">
        <v>0</v>
      </c>
      <c r="AU13" s="29">
        <f aca="true" t="shared" si="29" ref="AU13:AU18">SUM(AS13:AT13)</f>
        <v>60000</v>
      </c>
      <c r="AV13" s="29">
        <v>90000</v>
      </c>
      <c r="AW13" s="29">
        <v>0</v>
      </c>
      <c r="AX13" s="29">
        <f aca="true" t="shared" si="30" ref="AX13:AX18">SUM(AV13:AW13)</f>
        <v>90000</v>
      </c>
      <c r="AY13" s="29">
        <v>160000</v>
      </c>
      <c r="AZ13" s="96">
        <v>0</v>
      </c>
      <c r="BA13" s="29">
        <f aca="true" t="shared" si="31" ref="BA13:BA18">SUM(AY13:AZ13)</f>
        <v>160000</v>
      </c>
      <c r="BB13" s="29">
        <v>100000</v>
      </c>
      <c r="BC13" s="29">
        <v>0</v>
      </c>
      <c r="BD13" s="29">
        <f aca="true" t="shared" si="32" ref="BD13:BD18">SUM(BB13:BC13)</f>
        <v>100000</v>
      </c>
      <c r="BE13" s="29">
        <v>56000</v>
      </c>
      <c r="BF13" s="29">
        <v>0</v>
      </c>
      <c r="BG13" s="29">
        <f aca="true" t="shared" si="33" ref="BG13:BG18">SUM(BE13:BF13)</f>
        <v>56000</v>
      </c>
      <c r="BH13" s="29">
        <v>40000</v>
      </c>
      <c r="BI13" s="29">
        <v>0</v>
      </c>
      <c r="BJ13" s="29">
        <f aca="true" t="shared" si="34" ref="BJ13:BJ18">SUM(BH13:BI13)</f>
        <v>40000</v>
      </c>
      <c r="BK13" s="29">
        <f aca="true" t="shared" si="35" ref="BK13:BK18">SUM(C13,F13,I13,L13,O13,R13,U13,X13,AA13,AD13,AG13,AJ13,AM13,AP13,AS13,AV13,AY13,BB13,BE13,BH13)</f>
        <v>1521000</v>
      </c>
      <c r="BL13" s="29">
        <f aca="true" t="shared" si="36" ref="BL13:BL18">SUM(D13,G13,J13,M13,P13,S13,V13,Y13,AB13,AE13,AH13,AK13,AN13,AQ13,AT13,AW13,AZ13,BC13,BF13,BI13)</f>
        <v>0</v>
      </c>
      <c r="BM13" s="29">
        <f aca="true" t="shared" si="37" ref="BM13:BM18">SUM(BK13:BL13)</f>
        <v>1521000</v>
      </c>
      <c r="BN13" s="29">
        <v>25000</v>
      </c>
      <c r="BO13" s="29">
        <v>0</v>
      </c>
      <c r="BP13" s="29">
        <f aca="true" t="shared" si="38" ref="BP13:BP18">SUM(BN13:BO13)</f>
        <v>25000</v>
      </c>
      <c r="BQ13" s="29">
        <f aca="true" t="shared" si="39" ref="BQ13:BQ18">SUM(BK13+BN13)</f>
        <v>1546000</v>
      </c>
      <c r="BR13" s="29">
        <f aca="true" t="shared" si="40" ref="BR13:BR18">SUM(BL13+BO13)</f>
        <v>0</v>
      </c>
      <c r="BS13" s="29">
        <f aca="true" t="shared" si="41" ref="BS13:BS18">SUM(BQ13+BR13)</f>
        <v>1546000</v>
      </c>
      <c r="BT13" s="29">
        <v>843000</v>
      </c>
      <c r="BU13" s="29"/>
      <c r="BV13" s="29">
        <f aca="true" t="shared" si="42" ref="BV13:BV18">SUM(BT13:BU13)</f>
        <v>843000</v>
      </c>
      <c r="BW13" s="29">
        <v>66000</v>
      </c>
      <c r="BX13" s="29">
        <f aca="true" t="shared" si="43" ref="BX13:BX18">SUM(BV13+BW13)</f>
        <v>909000</v>
      </c>
      <c r="BY13" s="29">
        <f aca="true" t="shared" si="44" ref="BY13:BY18">SUM(BQ13+BT13)</f>
        <v>2389000</v>
      </c>
      <c r="BZ13" s="29">
        <f aca="true" t="shared" si="45" ref="BZ13:BZ18">BR13+BU13</f>
        <v>0</v>
      </c>
      <c r="CA13" s="29">
        <f aca="true" t="shared" si="46" ref="CA13:CA18">SUM(BY13:BZ13)</f>
        <v>2389000</v>
      </c>
      <c r="CB13" s="29">
        <f aca="true" t="shared" si="47" ref="CB13:CB18">SUM(BW13)</f>
        <v>66000</v>
      </c>
      <c r="CC13" s="29">
        <f aca="true" t="shared" si="48" ref="CC13:CC18">SUM(CA13+CB13)</f>
        <v>2455000</v>
      </c>
      <c r="CD13" s="101">
        <v>2389000</v>
      </c>
      <c r="CE13" s="21">
        <f aca="true" t="shared" si="49" ref="CE13:CE48">CD13-CA13</f>
        <v>0</v>
      </c>
      <c r="CF13" s="38"/>
      <c r="CG13" s="38"/>
      <c r="CH13" s="39"/>
    </row>
    <row r="14" spans="1:85" s="39" customFormat="1" ht="15.75" customHeight="1">
      <c r="A14" s="87" t="s">
        <v>47</v>
      </c>
      <c r="B14" s="88" t="s">
        <v>48</v>
      </c>
      <c r="C14" s="29">
        <v>29000</v>
      </c>
      <c r="D14" s="29">
        <v>0</v>
      </c>
      <c r="E14" s="29">
        <f t="shared" si="17"/>
        <v>29000</v>
      </c>
      <c r="F14" s="29"/>
      <c r="G14" s="29"/>
      <c r="H14" s="90">
        <f t="shared" si="18"/>
        <v>0</v>
      </c>
      <c r="I14" s="29">
        <v>13200</v>
      </c>
      <c r="J14" s="29">
        <v>0</v>
      </c>
      <c r="K14" s="29">
        <f t="shared" si="19"/>
        <v>13200</v>
      </c>
      <c r="L14" s="29">
        <v>9100</v>
      </c>
      <c r="M14" s="29"/>
      <c r="N14" s="90">
        <f t="shared" si="20"/>
        <v>9100</v>
      </c>
      <c r="O14" s="29">
        <v>9300</v>
      </c>
      <c r="P14" s="29">
        <v>0</v>
      </c>
      <c r="Q14" s="29">
        <f t="shared" si="12"/>
        <v>9300</v>
      </c>
      <c r="R14" s="29">
        <v>6400</v>
      </c>
      <c r="S14" s="29">
        <v>0</v>
      </c>
      <c r="T14" s="29">
        <f t="shared" si="21"/>
        <v>6400</v>
      </c>
      <c r="U14" s="29">
        <v>4000</v>
      </c>
      <c r="V14" s="29"/>
      <c r="W14" s="29">
        <f t="shared" si="22"/>
        <v>4000</v>
      </c>
      <c r="X14" s="29">
        <v>7900</v>
      </c>
      <c r="Y14" s="29"/>
      <c r="Z14" s="29">
        <f t="shared" si="23"/>
        <v>7900</v>
      </c>
      <c r="AA14" s="29">
        <v>8200</v>
      </c>
      <c r="AB14" s="29"/>
      <c r="AC14" s="29">
        <f t="shared" si="24"/>
        <v>8200</v>
      </c>
      <c r="AD14" s="29">
        <v>300</v>
      </c>
      <c r="AE14" s="29">
        <v>0</v>
      </c>
      <c r="AF14" s="29">
        <f t="shared" si="25"/>
        <v>300</v>
      </c>
      <c r="AG14" s="29">
        <v>900</v>
      </c>
      <c r="AH14" s="29">
        <v>0</v>
      </c>
      <c r="AI14" s="29">
        <f t="shared" si="13"/>
        <v>900</v>
      </c>
      <c r="AJ14" s="29">
        <v>11000</v>
      </c>
      <c r="AK14" s="29">
        <v>0</v>
      </c>
      <c r="AL14" s="29">
        <f t="shared" si="26"/>
        <v>11000</v>
      </c>
      <c r="AM14" s="29">
        <v>5600</v>
      </c>
      <c r="AN14" s="29">
        <v>0</v>
      </c>
      <c r="AO14" s="29">
        <f t="shared" si="27"/>
        <v>5600</v>
      </c>
      <c r="AP14" s="29">
        <v>12700</v>
      </c>
      <c r="AQ14" s="29"/>
      <c r="AR14" s="29">
        <f t="shared" si="28"/>
        <v>12700</v>
      </c>
      <c r="AS14" s="29">
        <v>10700</v>
      </c>
      <c r="AT14" s="29">
        <v>0</v>
      </c>
      <c r="AU14" s="29">
        <f t="shared" si="29"/>
        <v>10700</v>
      </c>
      <c r="AV14" s="29">
        <v>155000</v>
      </c>
      <c r="AW14" s="29">
        <v>0</v>
      </c>
      <c r="AX14" s="29">
        <f t="shared" si="30"/>
        <v>155000</v>
      </c>
      <c r="AY14" s="29">
        <v>7900</v>
      </c>
      <c r="AZ14" s="29">
        <v>0</v>
      </c>
      <c r="BA14" s="29">
        <f t="shared" si="31"/>
        <v>7900</v>
      </c>
      <c r="BB14" s="29">
        <v>3100</v>
      </c>
      <c r="BC14" s="29">
        <v>0</v>
      </c>
      <c r="BD14" s="29">
        <f t="shared" si="32"/>
        <v>3100</v>
      </c>
      <c r="BE14" s="29">
        <v>7300</v>
      </c>
      <c r="BF14" s="29">
        <v>0</v>
      </c>
      <c r="BG14" s="29">
        <f t="shared" si="33"/>
        <v>7300</v>
      </c>
      <c r="BH14" s="29">
        <v>3900</v>
      </c>
      <c r="BI14" s="29">
        <v>0</v>
      </c>
      <c r="BJ14" s="29">
        <f t="shared" si="34"/>
        <v>3900</v>
      </c>
      <c r="BK14" s="29">
        <f t="shared" si="35"/>
        <v>305500</v>
      </c>
      <c r="BL14" s="29">
        <f t="shared" si="36"/>
        <v>0</v>
      </c>
      <c r="BM14" s="29">
        <f t="shared" si="37"/>
        <v>305500</v>
      </c>
      <c r="BN14" s="29">
        <v>5300</v>
      </c>
      <c r="BO14" s="29"/>
      <c r="BP14" s="29">
        <f t="shared" si="38"/>
        <v>5300</v>
      </c>
      <c r="BQ14" s="29">
        <f t="shared" si="39"/>
        <v>310800</v>
      </c>
      <c r="BR14" s="29">
        <f t="shared" si="40"/>
        <v>0</v>
      </c>
      <c r="BS14" s="29">
        <f t="shared" si="41"/>
        <v>310800</v>
      </c>
      <c r="BT14" s="29">
        <v>1945200</v>
      </c>
      <c r="BU14" s="29"/>
      <c r="BV14" s="29">
        <f t="shared" si="42"/>
        <v>1945200</v>
      </c>
      <c r="BW14" s="29">
        <v>1327000</v>
      </c>
      <c r="BX14" s="29">
        <f t="shared" si="43"/>
        <v>3272200</v>
      </c>
      <c r="BY14" s="29">
        <f t="shared" si="44"/>
        <v>2256000</v>
      </c>
      <c r="BZ14" s="29">
        <f t="shared" si="45"/>
        <v>0</v>
      </c>
      <c r="CA14" s="29">
        <f t="shared" si="46"/>
        <v>2256000</v>
      </c>
      <c r="CB14" s="29">
        <f t="shared" si="47"/>
        <v>1327000</v>
      </c>
      <c r="CC14" s="29">
        <f t="shared" si="48"/>
        <v>3583000</v>
      </c>
      <c r="CD14" s="101">
        <v>2256000</v>
      </c>
      <c r="CE14" s="94">
        <f t="shared" si="49"/>
        <v>0</v>
      </c>
      <c r="CF14" s="38"/>
      <c r="CG14" s="38"/>
    </row>
    <row r="15" spans="1:83" s="38" customFormat="1" ht="15.75" customHeight="1">
      <c r="A15" s="87" t="s">
        <v>49</v>
      </c>
      <c r="B15" s="88" t="s">
        <v>50</v>
      </c>
      <c r="C15" s="29">
        <v>2300000</v>
      </c>
      <c r="D15" s="29">
        <v>0</v>
      </c>
      <c r="E15" s="29">
        <f t="shared" si="17"/>
        <v>2300000</v>
      </c>
      <c r="F15" s="29">
        <v>450000</v>
      </c>
      <c r="G15" s="96">
        <v>0</v>
      </c>
      <c r="H15" s="90">
        <f t="shared" si="18"/>
        <v>450000</v>
      </c>
      <c r="I15" s="29">
        <v>650000</v>
      </c>
      <c r="J15" s="96">
        <v>0</v>
      </c>
      <c r="K15" s="29">
        <f t="shared" si="19"/>
        <v>650000</v>
      </c>
      <c r="L15" s="29">
        <v>530000</v>
      </c>
      <c r="M15" s="96">
        <v>0</v>
      </c>
      <c r="N15" s="90">
        <f t="shared" si="20"/>
        <v>530000</v>
      </c>
      <c r="O15" s="29">
        <v>400000</v>
      </c>
      <c r="P15" s="96">
        <v>0</v>
      </c>
      <c r="Q15" s="29">
        <f t="shared" si="12"/>
        <v>400000</v>
      </c>
      <c r="R15" s="29">
        <v>350000</v>
      </c>
      <c r="S15" s="96">
        <v>0</v>
      </c>
      <c r="T15" s="29">
        <f t="shared" si="21"/>
        <v>350000</v>
      </c>
      <c r="U15" s="29">
        <v>380000</v>
      </c>
      <c r="V15" s="29">
        <v>0</v>
      </c>
      <c r="W15" s="29">
        <f t="shared" si="22"/>
        <v>380000</v>
      </c>
      <c r="X15" s="29">
        <v>830000</v>
      </c>
      <c r="Y15" s="96">
        <v>0</v>
      </c>
      <c r="Z15" s="29">
        <f t="shared" si="23"/>
        <v>830000</v>
      </c>
      <c r="AA15" s="29">
        <v>440000</v>
      </c>
      <c r="AB15" s="29">
        <v>0</v>
      </c>
      <c r="AC15" s="29">
        <f t="shared" si="24"/>
        <v>440000</v>
      </c>
      <c r="AD15" s="29">
        <v>350000</v>
      </c>
      <c r="AE15" s="96">
        <v>0</v>
      </c>
      <c r="AF15" s="29">
        <f t="shared" si="25"/>
        <v>350000</v>
      </c>
      <c r="AG15" s="29">
        <v>250000</v>
      </c>
      <c r="AH15" s="29">
        <v>0</v>
      </c>
      <c r="AI15" s="29">
        <f t="shared" si="13"/>
        <v>250000</v>
      </c>
      <c r="AJ15" s="29">
        <v>650000</v>
      </c>
      <c r="AK15" s="96">
        <v>0</v>
      </c>
      <c r="AL15" s="29">
        <f t="shared" si="26"/>
        <v>650000</v>
      </c>
      <c r="AM15" s="29">
        <v>800000</v>
      </c>
      <c r="AN15" s="96">
        <v>0</v>
      </c>
      <c r="AO15" s="29">
        <f t="shared" si="27"/>
        <v>800000</v>
      </c>
      <c r="AP15" s="29">
        <v>800000</v>
      </c>
      <c r="AQ15" s="96">
        <v>0</v>
      </c>
      <c r="AR15" s="29">
        <f t="shared" si="28"/>
        <v>800000</v>
      </c>
      <c r="AS15" s="29">
        <v>580000</v>
      </c>
      <c r="AT15" s="96">
        <v>0</v>
      </c>
      <c r="AU15" s="29">
        <f t="shared" si="29"/>
        <v>580000</v>
      </c>
      <c r="AV15" s="29">
        <v>1020000</v>
      </c>
      <c r="AW15" s="29">
        <v>0</v>
      </c>
      <c r="AX15" s="29">
        <f t="shared" si="30"/>
        <v>1020000</v>
      </c>
      <c r="AY15" s="29">
        <v>1430000</v>
      </c>
      <c r="AZ15" s="96">
        <v>0</v>
      </c>
      <c r="BA15" s="29">
        <f t="shared" si="31"/>
        <v>1430000</v>
      </c>
      <c r="BB15" s="29">
        <v>680000</v>
      </c>
      <c r="BC15" s="96">
        <v>0</v>
      </c>
      <c r="BD15" s="29">
        <f t="shared" si="32"/>
        <v>680000</v>
      </c>
      <c r="BE15" s="29">
        <v>1000000</v>
      </c>
      <c r="BF15" s="96">
        <v>0</v>
      </c>
      <c r="BG15" s="29">
        <f t="shared" si="33"/>
        <v>1000000</v>
      </c>
      <c r="BH15" s="29">
        <v>320000</v>
      </c>
      <c r="BI15" s="96">
        <v>0</v>
      </c>
      <c r="BJ15" s="29">
        <f t="shared" si="34"/>
        <v>320000</v>
      </c>
      <c r="BK15" s="29">
        <f t="shared" si="35"/>
        <v>14210000</v>
      </c>
      <c r="BL15" s="29">
        <f t="shared" si="36"/>
        <v>0</v>
      </c>
      <c r="BM15" s="29">
        <f t="shared" si="37"/>
        <v>14210000</v>
      </c>
      <c r="BN15" s="29">
        <v>175000</v>
      </c>
      <c r="BO15" s="96">
        <v>0</v>
      </c>
      <c r="BP15" s="29">
        <f t="shared" si="38"/>
        <v>175000</v>
      </c>
      <c r="BQ15" s="29">
        <f t="shared" si="39"/>
        <v>14385000</v>
      </c>
      <c r="BR15" s="29">
        <f t="shared" si="40"/>
        <v>0</v>
      </c>
      <c r="BS15" s="29">
        <f t="shared" si="41"/>
        <v>14385000</v>
      </c>
      <c r="BT15" s="29">
        <v>8178000</v>
      </c>
      <c r="BU15" s="29"/>
      <c r="BV15" s="29">
        <f t="shared" si="42"/>
        <v>8178000</v>
      </c>
      <c r="BW15" s="29">
        <v>1858000</v>
      </c>
      <c r="BX15" s="29">
        <f t="shared" si="43"/>
        <v>10036000</v>
      </c>
      <c r="BY15" s="29">
        <f t="shared" si="44"/>
        <v>22563000</v>
      </c>
      <c r="BZ15" s="29">
        <f t="shared" si="45"/>
        <v>0</v>
      </c>
      <c r="CA15" s="29">
        <f t="shared" si="46"/>
        <v>22563000</v>
      </c>
      <c r="CB15" s="29">
        <f t="shared" si="47"/>
        <v>1858000</v>
      </c>
      <c r="CC15" s="29">
        <f t="shared" si="48"/>
        <v>24421000</v>
      </c>
      <c r="CD15" s="101">
        <v>22563000</v>
      </c>
      <c r="CE15" s="37">
        <f t="shared" si="49"/>
        <v>0</v>
      </c>
    </row>
    <row r="16" spans="1:83" s="38" customFormat="1" ht="18" customHeight="1">
      <c r="A16" s="87" t="s">
        <v>51</v>
      </c>
      <c r="B16" s="89" t="s">
        <v>52</v>
      </c>
      <c r="C16" s="29">
        <v>70000</v>
      </c>
      <c r="D16" s="29">
        <v>0</v>
      </c>
      <c r="E16" s="29">
        <f t="shared" si="17"/>
        <v>70000</v>
      </c>
      <c r="F16" s="29">
        <v>25000</v>
      </c>
      <c r="G16" s="29">
        <v>0</v>
      </c>
      <c r="H16" s="90">
        <f t="shared" si="18"/>
        <v>25000</v>
      </c>
      <c r="I16" s="29">
        <v>40000</v>
      </c>
      <c r="J16" s="29">
        <v>0</v>
      </c>
      <c r="K16" s="29">
        <f t="shared" si="19"/>
        <v>40000</v>
      </c>
      <c r="L16" s="29">
        <v>45000</v>
      </c>
      <c r="M16" s="29">
        <v>0</v>
      </c>
      <c r="N16" s="90">
        <f t="shared" si="20"/>
        <v>45000</v>
      </c>
      <c r="O16" s="29">
        <v>20000</v>
      </c>
      <c r="P16" s="29">
        <v>0</v>
      </c>
      <c r="Q16" s="29">
        <f t="shared" si="12"/>
        <v>20000</v>
      </c>
      <c r="R16" s="29">
        <v>33000</v>
      </c>
      <c r="S16" s="29">
        <v>0</v>
      </c>
      <c r="T16" s="29">
        <f t="shared" si="21"/>
        <v>33000</v>
      </c>
      <c r="U16" s="29">
        <v>45000</v>
      </c>
      <c r="V16" s="29">
        <v>0</v>
      </c>
      <c r="W16" s="29">
        <f t="shared" si="22"/>
        <v>45000</v>
      </c>
      <c r="X16" s="29">
        <v>30000</v>
      </c>
      <c r="Y16" s="29">
        <v>0</v>
      </c>
      <c r="Z16" s="29">
        <f t="shared" si="23"/>
        <v>30000</v>
      </c>
      <c r="AA16" s="29">
        <v>24000</v>
      </c>
      <c r="AB16" s="29">
        <v>0</v>
      </c>
      <c r="AC16" s="29">
        <f t="shared" si="24"/>
        <v>24000</v>
      </c>
      <c r="AD16" s="29">
        <v>20000</v>
      </c>
      <c r="AE16" s="29">
        <v>0</v>
      </c>
      <c r="AF16" s="29">
        <f t="shared" si="25"/>
        <v>20000</v>
      </c>
      <c r="AG16" s="29">
        <v>15000</v>
      </c>
      <c r="AH16" s="29">
        <v>0</v>
      </c>
      <c r="AI16" s="29">
        <f t="shared" si="13"/>
        <v>15000</v>
      </c>
      <c r="AJ16" s="29">
        <v>25000</v>
      </c>
      <c r="AK16" s="29">
        <v>0</v>
      </c>
      <c r="AL16" s="29">
        <f t="shared" si="26"/>
        <v>25000</v>
      </c>
      <c r="AM16" s="29">
        <v>33000</v>
      </c>
      <c r="AN16" s="29">
        <v>0</v>
      </c>
      <c r="AO16" s="29">
        <f t="shared" si="27"/>
        <v>33000</v>
      </c>
      <c r="AP16" s="29">
        <v>75000</v>
      </c>
      <c r="AQ16" s="29">
        <v>0</v>
      </c>
      <c r="AR16" s="29">
        <f t="shared" si="28"/>
        <v>75000</v>
      </c>
      <c r="AS16" s="29">
        <v>58000</v>
      </c>
      <c r="AT16" s="29">
        <v>0</v>
      </c>
      <c r="AU16" s="29">
        <f t="shared" si="29"/>
        <v>58000</v>
      </c>
      <c r="AV16" s="29">
        <v>53000</v>
      </c>
      <c r="AW16" s="29">
        <v>0</v>
      </c>
      <c r="AX16" s="29">
        <f t="shared" si="30"/>
        <v>53000</v>
      </c>
      <c r="AY16" s="29">
        <v>80000</v>
      </c>
      <c r="AZ16" s="29">
        <v>0</v>
      </c>
      <c r="BA16" s="29">
        <f t="shared" si="31"/>
        <v>80000</v>
      </c>
      <c r="BB16" s="29">
        <v>24000</v>
      </c>
      <c r="BC16" s="29">
        <v>0</v>
      </c>
      <c r="BD16" s="29">
        <f t="shared" si="32"/>
        <v>24000</v>
      </c>
      <c r="BE16" s="29">
        <v>50000</v>
      </c>
      <c r="BF16" s="29">
        <v>0</v>
      </c>
      <c r="BG16" s="29">
        <f t="shared" si="33"/>
        <v>50000</v>
      </c>
      <c r="BH16" s="29">
        <v>15000</v>
      </c>
      <c r="BI16" s="29">
        <v>0</v>
      </c>
      <c r="BJ16" s="29">
        <f t="shared" si="34"/>
        <v>15000</v>
      </c>
      <c r="BK16" s="29">
        <f t="shared" si="35"/>
        <v>780000</v>
      </c>
      <c r="BL16" s="29">
        <f t="shared" si="36"/>
        <v>0</v>
      </c>
      <c r="BM16" s="29">
        <f t="shared" si="37"/>
        <v>780000</v>
      </c>
      <c r="BN16" s="29">
        <v>15000</v>
      </c>
      <c r="BO16" s="29">
        <v>0</v>
      </c>
      <c r="BP16" s="29">
        <f t="shared" si="38"/>
        <v>15000</v>
      </c>
      <c r="BQ16" s="29">
        <f t="shared" si="39"/>
        <v>795000</v>
      </c>
      <c r="BR16" s="29">
        <f t="shared" si="40"/>
        <v>0</v>
      </c>
      <c r="BS16" s="29">
        <f t="shared" si="41"/>
        <v>795000</v>
      </c>
      <c r="BT16" s="29">
        <v>267000</v>
      </c>
      <c r="BU16" s="29"/>
      <c r="BV16" s="29">
        <f t="shared" si="42"/>
        <v>267000</v>
      </c>
      <c r="BW16" s="29">
        <v>53000</v>
      </c>
      <c r="BX16" s="29">
        <f t="shared" si="43"/>
        <v>320000</v>
      </c>
      <c r="BY16" s="29">
        <f t="shared" si="44"/>
        <v>1062000</v>
      </c>
      <c r="BZ16" s="29">
        <f t="shared" si="45"/>
        <v>0</v>
      </c>
      <c r="CA16" s="29">
        <f t="shared" si="46"/>
        <v>1062000</v>
      </c>
      <c r="CB16" s="29">
        <f t="shared" si="47"/>
        <v>53000</v>
      </c>
      <c r="CC16" s="29">
        <f t="shared" si="48"/>
        <v>1115000</v>
      </c>
      <c r="CD16" s="101">
        <v>1062000</v>
      </c>
      <c r="CE16" s="37">
        <f t="shared" si="49"/>
        <v>0</v>
      </c>
    </row>
    <row r="17" spans="1:86" s="40" customFormat="1" ht="15.75" customHeight="1">
      <c r="A17" s="35" t="s">
        <v>53</v>
      </c>
      <c r="B17" s="36" t="s">
        <v>54</v>
      </c>
      <c r="C17" s="29">
        <v>101000</v>
      </c>
      <c r="D17" s="29">
        <v>0</v>
      </c>
      <c r="E17" s="29">
        <f t="shared" si="17"/>
        <v>101000</v>
      </c>
      <c r="F17" s="29">
        <v>26300</v>
      </c>
      <c r="G17" s="29">
        <v>0</v>
      </c>
      <c r="H17" s="90">
        <f t="shared" si="18"/>
        <v>26300</v>
      </c>
      <c r="I17" s="29">
        <v>47400</v>
      </c>
      <c r="J17" s="29">
        <v>0</v>
      </c>
      <c r="K17" s="29">
        <f t="shared" si="19"/>
        <v>47400</v>
      </c>
      <c r="L17" s="29">
        <v>49800</v>
      </c>
      <c r="M17" s="29"/>
      <c r="N17" s="90">
        <f t="shared" si="20"/>
        <v>49800</v>
      </c>
      <c r="O17" s="29">
        <v>30900</v>
      </c>
      <c r="P17" s="29">
        <v>0</v>
      </c>
      <c r="Q17" s="29">
        <f t="shared" si="12"/>
        <v>30900</v>
      </c>
      <c r="R17" s="29">
        <v>49900</v>
      </c>
      <c r="S17" s="29">
        <v>0</v>
      </c>
      <c r="T17" s="29">
        <f t="shared" si="21"/>
        <v>49900</v>
      </c>
      <c r="U17" s="29">
        <v>40600</v>
      </c>
      <c r="V17" s="29">
        <v>0</v>
      </c>
      <c r="W17" s="29">
        <f t="shared" si="22"/>
        <v>40600</v>
      </c>
      <c r="X17" s="29">
        <v>90300</v>
      </c>
      <c r="Y17" s="29">
        <v>0</v>
      </c>
      <c r="Z17" s="29">
        <f t="shared" si="23"/>
        <v>90300</v>
      </c>
      <c r="AA17" s="29">
        <v>35900</v>
      </c>
      <c r="AB17" s="29"/>
      <c r="AC17" s="29">
        <f t="shared" si="24"/>
        <v>35900</v>
      </c>
      <c r="AD17" s="29">
        <v>32100</v>
      </c>
      <c r="AE17" s="29">
        <v>0</v>
      </c>
      <c r="AF17" s="29">
        <f t="shared" si="25"/>
        <v>32100</v>
      </c>
      <c r="AG17" s="29">
        <v>20800</v>
      </c>
      <c r="AH17" s="29">
        <v>0</v>
      </c>
      <c r="AI17" s="29">
        <f t="shared" si="13"/>
        <v>20800</v>
      </c>
      <c r="AJ17" s="29">
        <v>46000</v>
      </c>
      <c r="AK17" s="29">
        <v>0</v>
      </c>
      <c r="AL17" s="29">
        <f t="shared" si="26"/>
        <v>46000</v>
      </c>
      <c r="AM17" s="29">
        <v>43000</v>
      </c>
      <c r="AN17" s="29">
        <v>0</v>
      </c>
      <c r="AO17" s="29">
        <f t="shared" si="27"/>
        <v>43000</v>
      </c>
      <c r="AP17" s="29">
        <v>55400</v>
      </c>
      <c r="AQ17" s="29">
        <v>0</v>
      </c>
      <c r="AR17" s="29">
        <f t="shared" si="28"/>
        <v>55400</v>
      </c>
      <c r="AS17" s="29">
        <v>55100</v>
      </c>
      <c r="AT17" s="29">
        <v>0</v>
      </c>
      <c r="AU17" s="29">
        <f t="shared" si="29"/>
        <v>55100</v>
      </c>
      <c r="AV17" s="29">
        <v>65200</v>
      </c>
      <c r="AW17" s="29">
        <v>0</v>
      </c>
      <c r="AX17" s="29">
        <f t="shared" si="30"/>
        <v>65200</v>
      </c>
      <c r="AY17" s="29">
        <v>160800</v>
      </c>
      <c r="AZ17" s="29">
        <v>0</v>
      </c>
      <c r="BA17" s="29">
        <f t="shared" si="31"/>
        <v>160800</v>
      </c>
      <c r="BB17" s="29">
        <v>112000</v>
      </c>
      <c r="BC17" s="29">
        <v>0</v>
      </c>
      <c r="BD17" s="29">
        <f t="shared" si="32"/>
        <v>112000</v>
      </c>
      <c r="BE17" s="29">
        <v>46300</v>
      </c>
      <c r="BF17" s="29">
        <v>0</v>
      </c>
      <c r="BG17" s="29">
        <f t="shared" si="33"/>
        <v>46300</v>
      </c>
      <c r="BH17" s="29">
        <v>19800</v>
      </c>
      <c r="BI17" s="29">
        <v>0</v>
      </c>
      <c r="BJ17" s="29">
        <f t="shared" si="34"/>
        <v>19800</v>
      </c>
      <c r="BK17" s="29">
        <f t="shared" si="35"/>
        <v>1128600</v>
      </c>
      <c r="BL17" s="29">
        <f t="shared" si="36"/>
        <v>0</v>
      </c>
      <c r="BM17" s="29">
        <f t="shared" si="37"/>
        <v>1128600</v>
      </c>
      <c r="BN17" s="29">
        <v>17400</v>
      </c>
      <c r="BO17" s="29"/>
      <c r="BP17" s="29">
        <f t="shared" si="38"/>
        <v>17400</v>
      </c>
      <c r="BQ17" s="29">
        <f t="shared" si="39"/>
        <v>1146000</v>
      </c>
      <c r="BR17" s="29">
        <f t="shared" si="40"/>
        <v>0</v>
      </c>
      <c r="BS17" s="29">
        <f t="shared" si="41"/>
        <v>1146000</v>
      </c>
      <c r="BT17" s="29">
        <v>314000</v>
      </c>
      <c r="BU17" s="29"/>
      <c r="BV17" s="29">
        <f t="shared" si="42"/>
        <v>314000</v>
      </c>
      <c r="BW17" s="29">
        <v>80000</v>
      </c>
      <c r="BX17" s="29">
        <f t="shared" si="43"/>
        <v>394000</v>
      </c>
      <c r="BY17" s="29">
        <f t="shared" si="44"/>
        <v>1460000</v>
      </c>
      <c r="BZ17" s="29">
        <f t="shared" si="45"/>
        <v>0</v>
      </c>
      <c r="CA17" s="29">
        <f t="shared" si="46"/>
        <v>1460000</v>
      </c>
      <c r="CB17" s="29">
        <f t="shared" si="47"/>
        <v>80000</v>
      </c>
      <c r="CC17" s="29">
        <f t="shared" si="48"/>
        <v>1540000</v>
      </c>
      <c r="CD17" s="101">
        <v>1460000</v>
      </c>
      <c r="CE17" s="37">
        <f t="shared" si="49"/>
        <v>0</v>
      </c>
      <c r="CF17" s="38"/>
      <c r="CG17" s="38"/>
      <c r="CH17" s="39"/>
    </row>
    <row r="18" spans="1:86" s="40" customFormat="1" ht="15.75" customHeight="1">
      <c r="A18" s="35" t="s">
        <v>55</v>
      </c>
      <c r="B18" s="36" t="s">
        <v>121</v>
      </c>
      <c r="C18" s="29">
        <v>0</v>
      </c>
      <c r="D18" s="29"/>
      <c r="E18" s="29">
        <f t="shared" si="17"/>
        <v>0</v>
      </c>
      <c r="F18" s="29">
        <v>2700</v>
      </c>
      <c r="G18" s="29"/>
      <c r="H18" s="90">
        <f t="shared" si="18"/>
        <v>2700</v>
      </c>
      <c r="I18" s="29">
        <v>2000</v>
      </c>
      <c r="J18" s="29">
        <v>0</v>
      </c>
      <c r="K18" s="29">
        <f t="shared" si="19"/>
        <v>2000</v>
      </c>
      <c r="L18" s="29">
        <v>300</v>
      </c>
      <c r="M18" s="29">
        <v>0</v>
      </c>
      <c r="N18" s="90">
        <f t="shared" si="20"/>
        <v>300</v>
      </c>
      <c r="O18" s="29">
        <v>700</v>
      </c>
      <c r="P18" s="29"/>
      <c r="Q18" s="29">
        <f t="shared" si="12"/>
        <v>700</v>
      </c>
      <c r="R18" s="29">
        <v>300</v>
      </c>
      <c r="S18" s="29"/>
      <c r="T18" s="29">
        <f t="shared" si="21"/>
        <v>300</v>
      </c>
      <c r="U18" s="29">
        <v>2700</v>
      </c>
      <c r="V18" s="29">
        <v>0</v>
      </c>
      <c r="W18" s="29">
        <f t="shared" si="22"/>
        <v>2700</v>
      </c>
      <c r="X18" s="29">
        <v>700</v>
      </c>
      <c r="Y18" s="29">
        <v>0</v>
      </c>
      <c r="Z18" s="29">
        <f t="shared" si="23"/>
        <v>700</v>
      </c>
      <c r="AA18" s="29">
        <v>0</v>
      </c>
      <c r="AB18" s="29"/>
      <c r="AC18" s="29">
        <f t="shared" si="24"/>
        <v>0</v>
      </c>
      <c r="AD18" s="29">
        <v>1400</v>
      </c>
      <c r="AE18" s="29">
        <v>0</v>
      </c>
      <c r="AF18" s="29">
        <f t="shared" si="25"/>
        <v>1400</v>
      </c>
      <c r="AG18" s="29">
        <v>300</v>
      </c>
      <c r="AH18" s="29">
        <v>0</v>
      </c>
      <c r="AI18" s="29">
        <f t="shared" si="13"/>
        <v>300</v>
      </c>
      <c r="AJ18" s="29">
        <v>600</v>
      </c>
      <c r="AK18" s="29">
        <v>0</v>
      </c>
      <c r="AL18" s="29">
        <f t="shared" si="26"/>
        <v>600</v>
      </c>
      <c r="AM18" s="29">
        <v>200</v>
      </c>
      <c r="AN18" s="29">
        <v>0</v>
      </c>
      <c r="AO18" s="29">
        <f t="shared" si="27"/>
        <v>200</v>
      </c>
      <c r="AP18" s="29">
        <v>6700</v>
      </c>
      <c r="AQ18" s="29"/>
      <c r="AR18" s="29">
        <f t="shared" si="28"/>
        <v>6700</v>
      </c>
      <c r="AS18" s="29">
        <v>0</v>
      </c>
      <c r="AT18" s="29"/>
      <c r="AU18" s="29">
        <f t="shared" si="29"/>
        <v>0</v>
      </c>
      <c r="AV18" s="29">
        <v>700</v>
      </c>
      <c r="AW18" s="29">
        <v>0</v>
      </c>
      <c r="AX18" s="29">
        <f t="shared" si="30"/>
        <v>700</v>
      </c>
      <c r="AY18" s="29">
        <v>0</v>
      </c>
      <c r="AZ18" s="29">
        <v>0</v>
      </c>
      <c r="BA18" s="29">
        <f t="shared" si="31"/>
        <v>0</v>
      </c>
      <c r="BB18" s="29">
        <v>6600</v>
      </c>
      <c r="BC18" s="29">
        <v>0</v>
      </c>
      <c r="BD18" s="29">
        <f t="shared" si="32"/>
        <v>6600</v>
      </c>
      <c r="BE18" s="29">
        <v>1300</v>
      </c>
      <c r="BF18" s="29"/>
      <c r="BG18" s="29">
        <f t="shared" si="33"/>
        <v>1300</v>
      </c>
      <c r="BH18" s="29">
        <v>2900</v>
      </c>
      <c r="BI18" s="29">
        <v>0</v>
      </c>
      <c r="BJ18" s="29">
        <f t="shared" si="34"/>
        <v>2900</v>
      </c>
      <c r="BK18" s="29">
        <f t="shared" si="35"/>
        <v>30100</v>
      </c>
      <c r="BL18" s="29">
        <f t="shared" si="36"/>
        <v>0</v>
      </c>
      <c r="BM18" s="29">
        <f t="shared" si="37"/>
        <v>30100</v>
      </c>
      <c r="BN18" s="29">
        <v>300</v>
      </c>
      <c r="BO18" s="29"/>
      <c r="BP18" s="29">
        <f t="shared" si="38"/>
        <v>300</v>
      </c>
      <c r="BQ18" s="29">
        <f t="shared" si="39"/>
        <v>30400</v>
      </c>
      <c r="BR18" s="29">
        <f t="shared" si="40"/>
        <v>0</v>
      </c>
      <c r="BS18" s="29">
        <f t="shared" si="41"/>
        <v>30400</v>
      </c>
      <c r="BT18" s="29">
        <v>22600</v>
      </c>
      <c r="BU18" s="29"/>
      <c r="BV18" s="29">
        <f t="shared" si="42"/>
        <v>22600</v>
      </c>
      <c r="BW18" s="29"/>
      <c r="BX18" s="29">
        <f t="shared" si="43"/>
        <v>22600</v>
      </c>
      <c r="BY18" s="29">
        <f t="shared" si="44"/>
        <v>53000</v>
      </c>
      <c r="BZ18" s="29">
        <f t="shared" si="45"/>
        <v>0</v>
      </c>
      <c r="CA18" s="29">
        <f t="shared" si="46"/>
        <v>53000</v>
      </c>
      <c r="CB18" s="29">
        <f t="shared" si="47"/>
        <v>0</v>
      </c>
      <c r="CC18" s="29">
        <f t="shared" si="48"/>
        <v>53000</v>
      </c>
      <c r="CD18" s="101">
        <v>53000</v>
      </c>
      <c r="CE18" s="37">
        <f t="shared" si="49"/>
        <v>0</v>
      </c>
      <c r="CF18" s="38"/>
      <c r="CG18" s="38"/>
      <c r="CH18" s="39"/>
    </row>
    <row r="19" spans="1:86" s="47" customFormat="1" ht="15.75" customHeight="1">
      <c r="A19" s="42" t="s">
        <v>57</v>
      </c>
      <c r="B19" s="43" t="s">
        <v>58</v>
      </c>
      <c r="C19" s="28">
        <f aca="true" t="shared" si="50" ref="C19:AH19">SUM(C20:C27)</f>
        <v>1930600</v>
      </c>
      <c r="D19" s="28">
        <f t="shared" si="50"/>
        <v>0</v>
      </c>
      <c r="E19" s="28">
        <f t="shared" si="50"/>
        <v>1930600</v>
      </c>
      <c r="F19" s="28">
        <f t="shared" si="50"/>
        <v>349900</v>
      </c>
      <c r="G19" s="28">
        <f t="shared" si="50"/>
        <v>0</v>
      </c>
      <c r="H19" s="28">
        <f t="shared" si="50"/>
        <v>349900</v>
      </c>
      <c r="I19" s="28">
        <f t="shared" si="50"/>
        <v>681600</v>
      </c>
      <c r="J19" s="28">
        <f t="shared" si="50"/>
        <v>0</v>
      </c>
      <c r="K19" s="28">
        <f t="shared" si="50"/>
        <v>681600</v>
      </c>
      <c r="L19" s="28">
        <f t="shared" si="50"/>
        <v>612500</v>
      </c>
      <c r="M19" s="28">
        <f t="shared" si="50"/>
        <v>0</v>
      </c>
      <c r="N19" s="28">
        <f t="shared" si="50"/>
        <v>612500</v>
      </c>
      <c r="O19" s="28">
        <f t="shared" si="50"/>
        <v>351800</v>
      </c>
      <c r="P19" s="28">
        <f>SUM(P20:P27)</f>
        <v>0</v>
      </c>
      <c r="Q19" s="28">
        <f t="shared" si="50"/>
        <v>351800</v>
      </c>
      <c r="R19" s="28">
        <f t="shared" si="50"/>
        <v>421600</v>
      </c>
      <c r="S19" s="28">
        <f>SUM(S20:S27)</f>
        <v>0</v>
      </c>
      <c r="T19" s="28">
        <f t="shared" si="50"/>
        <v>421600</v>
      </c>
      <c r="U19" s="28">
        <f t="shared" si="50"/>
        <v>268800</v>
      </c>
      <c r="V19" s="28">
        <f t="shared" si="50"/>
        <v>0</v>
      </c>
      <c r="W19" s="28">
        <f t="shared" si="50"/>
        <v>268800</v>
      </c>
      <c r="X19" s="28">
        <f t="shared" si="50"/>
        <v>1352000</v>
      </c>
      <c r="Y19" s="28">
        <f t="shared" si="50"/>
        <v>0</v>
      </c>
      <c r="Z19" s="28">
        <f t="shared" si="50"/>
        <v>1352000</v>
      </c>
      <c r="AA19" s="28">
        <f t="shared" si="50"/>
        <v>388900</v>
      </c>
      <c r="AB19" s="28">
        <f t="shared" si="50"/>
        <v>0</v>
      </c>
      <c r="AC19" s="28">
        <f t="shared" si="50"/>
        <v>388900</v>
      </c>
      <c r="AD19" s="28">
        <f t="shared" si="50"/>
        <v>338400</v>
      </c>
      <c r="AE19" s="28">
        <f t="shared" si="50"/>
        <v>0</v>
      </c>
      <c r="AF19" s="28">
        <f t="shared" si="50"/>
        <v>338400</v>
      </c>
      <c r="AG19" s="28">
        <f t="shared" si="50"/>
        <v>240400</v>
      </c>
      <c r="AH19" s="28">
        <f t="shared" si="50"/>
        <v>0</v>
      </c>
      <c r="AI19" s="28">
        <f aca="true" t="shared" si="51" ref="AI19:BN19">SUM(AI20:AI27)</f>
        <v>240400</v>
      </c>
      <c r="AJ19" s="28">
        <f t="shared" si="51"/>
        <v>585500</v>
      </c>
      <c r="AK19" s="28">
        <f t="shared" si="51"/>
        <v>0</v>
      </c>
      <c r="AL19" s="28">
        <f t="shared" si="51"/>
        <v>585500</v>
      </c>
      <c r="AM19" s="28">
        <f t="shared" si="51"/>
        <v>576900</v>
      </c>
      <c r="AN19" s="28">
        <f t="shared" si="51"/>
        <v>0</v>
      </c>
      <c r="AO19" s="28">
        <f t="shared" si="51"/>
        <v>576900</v>
      </c>
      <c r="AP19" s="28">
        <f t="shared" si="51"/>
        <v>697300</v>
      </c>
      <c r="AQ19" s="28">
        <f t="shared" si="51"/>
        <v>0</v>
      </c>
      <c r="AR19" s="28">
        <f t="shared" si="51"/>
        <v>697300</v>
      </c>
      <c r="AS19" s="28">
        <f t="shared" si="51"/>
        <v>810200</v>
      </c>
      <c r="AT19" s="28">
        <f t="shared" si="51"/>
        <v>0</v>
      </c>
      <c r="AU19" s="28">
        <f t="shared" si="51"/>
        <v>810200</v>
      </c>
      <c r="AV19" s="28">
        <f t="shared" si="51"/>
        <v>1010300</v>
      </c>
      <c r="AW19" s="28">
        <f t="shared" si="51"/>
        <v>0</v>
      </c>
      <c r="AX19" s="28">
        <f t="shared" si="51"/>
        <v>1010300</v>
      </c>
      <c r="AY19" s="28">
        <f t="shared" si="51"/>
        <v>1562600</v>
      </c>
      <c r="AZ19" s="28">
        <f t="shared" si="51"/>
        <v>0</v>
      </c>
      <c r="BA19" s="28">
        <f t="shared" si="51"/>
        <v>1562600</v>
      </c>
      <c r="BB19" s="28">
        <f t="shared" si="51"/>
        <v>1134200</v>
      </c>
      <c r="BC19" s="28">
        <f t="shared" si="51"/>
        <v>0</v>
      </c>
      <c r="BD19" s="28">
        <f t="shared" si="51"/>
        <v>1134200</v>
      </c>
      <c r="BE19" s="28">
        <f t="shared" si="51"/>
        <v>630900</v>
      </c>
      <c r="BF19" s="28">
        <f t="shared" si="51"/>
        <v>0</v>
      </c>
      <c r="BG19" s="28">
        <f t="shared" si="51"/>
        <v>630900</v>
      </c>
      <c r="BH19" s="28">
        <f t="shared" si="51"/>
        <v>285900</v>
      </c>
      <c r="BI19" s="28">
        <f t="shared" si="51"/>
        <v>0</v>
      </c>
      <c r="BJ19" s="28">
        <f t="shared" si="51"/>
        <v>285900</v>
      </c>
      <c r="BK19" s="28">
        <f t="shared" si="51"/>
        <v>14230300</v>
      </c>
      <c r="BL19" s="28">
        <f t="shared" si="51"/>
        <v>0</v>
      </c>
      <c r="BM19" s="28">
        <f t="shared" si="51"/>
        <v>14230300</v>
      </c>
      <c r="BN19" s="28">
        <f t="shared" si="51"/>
        <v>242800</v>
      </c>
      <c r="BO19" s="28">
        <f aca="true" t="shared" si="52" ref="BO19:CD19">SUM(BO20:BO27)</f>
        <v>0</v>
      </c>
      <c r="BP19" s="28">
        <f t="shared" si="52"/>
        <v>242800</v>
      </c>
      <c r="BQ19" s="28">
        <f t="shared" si="52"/>
        <v>14473100</v>
      </c>
      <c r="BR19" s="28">
        <f t="shared" si="52"/>
        <v>0</v>
      </c>
      <c r="BS19" s="28">
        <f t="shared" si="52"/>
        <v>14473100</v>
      </c>
      <c r="BT19" s="28">
        <f t="shared" si="52"/>
        <v>25118900</v>
      </c>
      <c r="BU19" s="28">
        <f t="shared" si="52"/>
        <v>0</v>
      </c>
      <c r="BV19" s="28">
        <f t="shared" si="52"/>
        <v>25118900</v>
      </c>
      <c r="BW19" s="28">
        <f t="shared" si="52"/>
        <v>5906000</v>
      </c>
      <c r="BX19" s="28">
        <f t="shared" si="52"/>
        <v>31024900</v>
      </c>
      <c r="BY19" s="28">
        <f t="shared" si="52"/>
        <v>39592000</v>
      </c>
      <c r="BZ19" s="28">
        <f t="shared" si="52"/>
        <v>0</v>
      </c>
      <c r="CA19" s="28">
        <f t="shared" si="52"/>
        <v>39592000</v>
      </c>
      <c r="CB19" s="28">
        <f t="shared" si="52"/>
        <v>5906000</v>
      </c>
      <c r="CC19" s="28">
        <f t="shared" si="52"/>
        <v>45498000</v>
      </c>
      <c r="CD19" s="102">
        <f t="shared" si="52"/>
        <v>39592000</v>
      </c>
      <c r="CE19" s="37">
        <f>SUM(CE20:CE27)</f>
        <v>0</v>
      </c>
      <c r="CF19" s="38"/>
      <c r="CG19" s="45"/>
      <c r="CH19" s="46"/>
    </row>
    <row r="20" spans="1:86" s="40" customFormat="1" ht="15.75" customHeight="1">
      <c r="A20" s="35" t="s">
        <v>59</v>
      </c>
      <c r="B20" s="36" t="s">
        <v>60</v>
      </c>
      <c r="C20" s="29">
        <v>120000</v>
      </c>
      <c r="D20" s="29">
        <v>0</v>
      </c>
      <c r="E20" s="29">
        <f t="shared" si="17"/>
        <v>120000</v>
      </c>
      <c r="F20" s="29">
        <v>20000</v>
      </c>
      <c r="G20" s="29">
        <v>0</v>
      </c>
      <c r="H20" s="90">
        <f aca="true" t="shared" si="53" ref="H20:H27">SUM(F20:G20)</f>
        <v>20000</v>
      </c>
      <c r="I20" s="29">
        <v>65000</v>
      </c>
      <c r="J20" s="29">
        <v>0</v>
      </c>
      <c r="K20" s="90">
        <f aca="true" t="shared" si="54" ref="K20:K27">SUM(I20:J20)</f>
        <v>65000</v>
      </c>
      <c r="L20" s="29">
        <v>68000</v>
      </c>
      <c r="M20" s="29">
        <v>0</v>
      </c>
      <c r="N20" s="90">
        <f aca="true" t="shared" si="55" ref="N20:N27">SUM(L20:M20)</f>
        <v>68000</v>
      </c>
      <c r="O20" s="29">
        <v>20000</v>
      </c>
      <c r="P20" s="29">
        <v>0</v>
      </c>
      <c r="Q20" s="29">
        <f t="shared" si="12"/>
        <v>20000</v>
      </c>
      <c r="R20" s="29">
        <v>22000</v>
      </c>
      <c r="S20" s="29">
        <v>0</v>
      </c>
      <c r="T20" s="29">
        <f aca="true" t="shared" si="56" ref="T20:T27">SUM(R20:S20)</f>
        <v>22000</v>
      </c>
      <c r="U20" s="29">
        <v>17000</v>
      </c>
      <c r="V20" s="29">
        <v>0</v>
      </c>
      <c r="W20" s="29">
        <f aca="true" t="shared" si="57" ref="W20:W27">SUM(U20:V20)</f>
        <v>17000</v>
      </c>
      <c r="X20" s="29">
        <v>67000</v>
      </c>
      <c r="Y20" s="29">
        <v>0</v>
      </c>
      <c r="Z20" s="29">
        <f aca="true" t="shared" si="58" ref="Z20:Z27">SUM(X20:Y20)</f>
        <v>67000</v>
      </c>
      <c r="AA20" s="29">
        <v>50000</v>
      </c>
      <c r="AB20" s="29">
        <v>0</v>
      </c>
      <c r="AC20" s="29">
        <f aca="true" t="shared" si="59" ref="AC20:AC27">SUM(AA20:AB20)</f>
        <v>50000</v>
      </c>
      <c r="AD20" s="29">
        <v>22000</v>
      </c>
      <c r="AE20" s="29">
        <v>0</v>
      </c>
      <c r="AF20" s="29">
        <f aca="true" t="shared" si="60" ref="AF20:AF27">SUM(AD20:AE20)</f>
        <v>22000</v>
      </c>
      <c r="AG20" s="29">
        <v>16000</v>
      </c>
      <c r="AH20" s="29">
        <v>0</v>
      </c>
      <c r="AI20" s="29">
        <f t="shared" si="13"/>
        <v>16000</v>
      </c>
      <c r="AJ20" s="29">
        <v>65000</v>
      </c>
      <c r="AK20" s="29">
        <v>0</v>
      </c>
      <c r="AL20" s="29">
        <f aca="true" t="shared" si="61" ref="AL20:AL27">SUM(AJ20:AK20)</f>
        <v>65000</v>
      </c>
      <c r="AM20" s="29">
        <v>55000</v>
      </c>
      <c r="AN20" s="29">
        <v>0</v>
      </c>
      <c r="AO20" s="29">
        <f t="shared" si="27"/>
        <v>55000</v>
      </c>
      <c r="AP20" s="29">
        <v>60000</v>
      </c>
      <c r="AQ20" s="29">
        <v>0</v>
      </c>
      <c r="AR20" s="29">
        <f aca="true" t="shared" si="62" ref="AR20:AR27">SUM(AP20:AQ20)</f>
        <v>60000</v>
      </c>
      <c r="AS20" s="29">
        <v>40000</v>
      </c>
      <c r="AT20" s="29"/>
      <c r="AU20" s="29">
        <f aca="true" t="shared" si="63" ref="AU20:AU27">SUM(AS20:AT20)</f>
        <v>40000</v>
      </c>
      <c r="AV20" s="29">
        <v>75000</v>
      </c>
      <c r="AW20" s="29">
        <v>0</v>
      </c>
      <c r="AX20" s="29">
        <f aca="true" t="shared" si="64" ref="AX20:AX27">SUM(AV20:AW20)</f>
        <v>75000</v>
      </c>
      <c r="AY20" s="29">
        <v>100000</v>
      </c>
      <c r="AZ20" s="29">
        <v>0</v>
      </c>
      <c r="BA20" s="29">
        <f aca="true" t="shared" si="65" ref="BA20:BA27">SUM(AY20:AZ20)</f>
        <v>100000</v>
      </c>
      <c r="BB20" s="29">
        <v>70000</v>
      </c>
      <c r="BC20" s="29">
        <v>0</v>
      </c>
      <c r="BD20" s="29">
        <f aca="true" t="shared" si="66" ref="BD20:BD27">SUM(BB20:BC20)</f>
        <v>70000</v>
      </c>
      <c r="BE20" s="29">
        <v>55000</v>
      </c>
      <c r="BF20" s="29">
        <v>0</v>
      </c>
      <c r="BG20" s="29">
        <f aca="true" t="shared" si="67" ref="BG20:BG27">SUM(BE20:BF20)</f>
        <v>55000</v>
      </c>
      <c r="BH20" s="29">
        <v>20000</v>
      </c>
      <c r="BI20" s="29">
        <v>0</v>
      </c>
      <c r="BJ20" s="29">
        <f aca="true" t="shared" si="68" ref="BJ20:BJ27">SUM(BH20:BI20)</f>
        <v>20000</v>
      </c>
      <c r="BK20" s="29">
        <f aca="true" t="shared" si="69" ref="BK20:BK27">SUM(C20,F20,I20,L20,O20,R20,U20,X20,AA20,AD20,AG20,AJ20,AM20,AP20,AS20,AV20,AY20,BB20,BE20,BH20)</f>
        <v>1027000</v>
      </c>
      <c r="BL20" s="29">
        <f aca="true" t="shared" si="70" ref="BL20:BL48">SUM(D20,G20,J20,M20,P20,S20,V20,Y20,AB20,AE20,AH20,AK20,AN20,AQ20,AT20,AW20,AZ20,BC20,BF20,BI20)</f>
        <v>0</v>
      </c>
      <c r="BM20" s="29">
        <f aca="true" t="shared" si="71" ref="BM20:BM27">SUM(BK20:BL20)</f>
        <v>1027000</v>
      </c>
      <c r="BN20" s="29">
        <v>1000</v>
      </c>
      <c r="BO20" s="29"/>
      <c r="BP20" s="29">
        <f aca="true" t="shared" si="72" ref="BP20:BP27">SUM(BN20:BO20)</f>
        <v>1000</v>
      </c>
      <c r="BQ20" s="29">
        <f aca="true" t="shared" si="73" ref="BQ20:BQ27">SUM(BK20+BN20)</f>
        <v>1028000</v>
      </c>
      <c r="BR20" s="29">
        <f aca="true" t="shared" si="74" ref="BR20:BR27">SUM(BL20+BO20)</f>
        <v>0</v>
      </c>
      <c r="BS20" s="29">
        <f aca="true" t="shared" si="75" ref="BS20:BS27">SUM(BQ20+BR20)</f>
        <v>1028000</v>
      </c>
      <c r="BT20" s="29">
        <v>5343000</v>
      </c>
      <c r="BU20" s="29"/>
      <c r="BV20" s="29">
        <f aca="true" t="shared" si="76" ref="BV20:BV27">SUM(BT20:BU20)</f>
        <v>5343000</v>
      </c>
      <c r="BW20" s="29"/>
      <c r="BX20" s="29">
        <f aca="true" t="shared" si="77" ref="BX20:BX27">SUM(BV20+BW20)</f>
        <v>5343000</v>
      </c>
      <c r="BY20" s="29">
        <f aca="true" t="shared" si="78" ref="BY20:BY27">SUM(BQ20+BT20)</f>
        <v>6371000</v>
      </c>
      <c r="BZ20" s="29">
        <f aca="true" t="shared" si="79" ref="BZ20:BZ27">BR20+BU20</f>
        <v>0</v>
      </c>
      <c r="CA20" s="29">
        <f aca="true" t="shared" si="80" ref="CA20:CA27">SUM(BY20:BZ20)</f>
        <v>6371000</v>
      </c>
      <c r="CB20" s="29">
        <f aca="true" t="shared" si="81" ref="CB20:CB27">SUM(BW20)</f>
        <v>0</v>
      </c>
      <c r="CC20" s="29">
        <f aca="true" t="shared" si="82" ref="CC20:CC27">SUM(CA20+CB20)</f>
        <v>6371000</v>
      </c>
      <c r="CD20" s="101">
        <v>6371000</v>
      </c>
      <c r="CE20" s="37">
        <f t="shared" si="49"/>
        <v>0</v>
      </c>
      <c r="CF20" s="38"/>
      <c r="CG20" s="38"/>
      <c r="CH20" s="39"/>
    </row>
    <row r="21" spans="1:86" s="40" customFormat="1" ht="15.75" customHeight="1">
      <c r="A21" s="35" t="s">
        <v>61</v>
      </c>
      <c r="B21" s="36" t="s">
        <v>62</v>
      </c>
      <c r="C21" s="29">
        <v>800000</v>
      </c>
      <c r="D21" s="29">
        <v>0</v>
      </c>
      <c r="E21" s="29">
        <f t="shared" si="17"/>
        <v>800000</v>
      </c>
      <c r="F21" s="29">
        <v>200000</v>
      </c>
      <c r="G21" s="29">
        <v>0</v>
      </c>
      <c r="H21" s="90">
        <f t="shared" si="53"/>
        <v>200000</v>
      </c>
      <c r="I21" s="29">
        <v>300000</v>
      </c>
      <c r="J21" s="29">
        <v>0</v>
      </c>
      <c r="K21" s="90">
        <f t="shared" si="54"/>
        <v>300000</v>
      </c>
      <c r="L21" s="29">
        <v>265000</v>
      </c>
      <c r="M21" s="29"/>
      <c r="N21" s="90">
        <f t="shared" si="55"/>
        <v>265000</v>
      </c>
      <c r="O21" s="29">
        <v>150000</v>
      </c>
      <c r="P21" s="29">
        <v>0</v>
      </c>
      <c r="Q21" s="29">
        <f t="shared" si="12"/>
        <v>150000</v>
      </c>
      <c r="R21" s="29">
        <v>130000</v>
      </c>
      <c r="S21" s="29">
        <v>0</v>
      </c>
      <c r="T21" s="29">
        <f t="shared" si="56"/>
        <v>130000</v>
      </c>
      <c r="U21" s="29">
        <v>130000</v>
      </c>
      <c r="V21" s="29"/>
      <c r="W21" s="29">
        <f t="shared" si="57"/>
        <v>130000</v>
      </c>
      <c r="X21" s="29">
        <v>620000</v>
      </c>
      <c r="Y21" s="29">
        <v>0</v>
      </c>
      <c r="Z21" s="29">
        <f t="shared" si="58"/>
        <v>620000</v>
      </c>
      <c r="AA21" s="29">
        <v>200000</v>
      </c>
      <c r="AB21" s="29">
        <v>0</v>
      </c>
      <c r="AC21" s="29">
        <f t="shared" si="59"/>
        <v>200000</v>
      </c>
      <c r="AD21" s="29">
        <v>160000</v>
      </c>
      <c r="AE21" s="29">
        <v>0</v>
      </c>
      <c r="AF21" s="29">
        <f t="shared" si="60"/>
        <v>160000</v>
      </c>
      <c r="AG21" s="29">
        <v>120000</v>
      </c>
      <c r="AH21" s="29">
        <v>0</v>
      </c>
      <c r="AI21" s="29">
        <f t="shared" si="13"/>
        <v>120000</v>
      </c>
      <c r="AJ21" s="29">
        <v>350000</v>
      </c>
      <c r="AK21" s="29">
        <v>0</v>
      </c>
      <c r="AL21" s="29">
        <f t="shared" si="61"/>
        <v>350000</v>
      </c>
      <c r="AM21" s="29">
        <v>330000</v>
      </c>
      <c r="AN21" s="29">
        <v>0</v>
      </c>
      <c r="AO21" s="29">
        <f t="shared" si="27"/>
        <v>330000</v>
      </c>
      <c r="AP21" s="29">
        <v>250000</v>
      </c>
      <c r="AQ21" s="29">
        <v>0</v>
      </c>
      <c r="AR21" s="29">
        <f t="shared" si="62"/>
        <v>250000</v>
      </c>
      <c r="AS21" s="29">
        <v>500000</v>
      </c>
      <c r="AT21" s="29">
        <v>0</v>
      </c>
      <c r="AU21" s="29">
        <f t="shared" si="63"/>
        <v>500000</v>
      </c>
      <c r="AV21" s="29">
        <v>680000</v>
      </c>
      <c r="AW21" s="29">
        <v>0</v>
      </c>
      <c r="AX21" s="29">
        <f t="shared" si="64"/>
        <v>680000</v>
      </c>
      <c r="AY21" s="29">
        <v>700000</v>
      </c>
      <c r="AZ21" s="29">
        <v>0</v>
      </c>
      <c r="BA21" s="29">
        <f t="shared" si="65"/>
        <v>700000</v>
      </c>
      <c r="BB21" s="29">
        <v>500000</v>
      </c>
      <c r="BC21" s="29">
        <v>0</v>
      </c>
      <c r="BD21" s="29">
        <f t="shared" si="66"/>
        <v>500000</v>
      </c>
      <c r="BE21" s="29">
        <v>370000</v>
      </c>
      <c r="BF21" s="29">
        <v>0</v>
      </c>
      <c r="BG21" s="29">
        <f t="shared" si="67"/>
        <v>370000</v>
      </c>
      <c r="BH21" s="29">
        <v>130000</v>
      </c>
      <c r="BI21" s="29">
        <v>0</v>
      </c>
      <c r="BJ21" s="29">
        <f t="shared" si="68"/>
        <v>130000</v>
      </c>
      <c r="BK21" s="29">
        <f t="shared" si="69"/>
        <v>6885000</v>
      </c>
      <c r="BL21" s="29">
        <f t="shared" si="70"/>
        <v>0</v>
      </c>
      <c r="BM21" s="29">
        <f t="shared" si="71"/>
        <v>6885000</v>
      </c>
      <c r="BN21" s="29">
        <v>50000</v>
      </c>
      <c r="BO21" s="29">
        <v>0</v>
      </c>
      <c r="BP21" s="29">
        <f t="shared" si="72"/>
        <v>50000</v>
      </c>
      <c r="BQ21" s="29">
        <f t="shared" si="73"/>
        <v>6935000</v>
      </c>
      <c r="BR21" s="29">
        <f t="shared" si="74"/>
        <v>0</v>
      </c>
      <c r="BS21" s="29">
        <f t="shared" si="75"/>
        <v>6935000</v>
      </c>
      <c r="BT21" s="29">
        <v>4187000</v>
      </c>
      <c r="BU21" s="29"/>
      <c r="BV21" s="29">
        <f t="shared" si="76"/>
        <v>4187000</v>
      </c>
      <c r="BW21" s="29">
        <v>1858000</v>
      </c>
      <c r="BX21" s="29">
        <f t="shared" si="77"/>
        <v>6045000</v>
      </c>
      <c r="BY21" s="29">
        <f t="shared" si="78"/>
        <v>11122000</v>
      </c>
      <c r="BZ21" s="29">
        <f t="shared" si="79"/>
        <v>0</v>
      </c>
      <c r="CA21" s="29">
        <f t="shared" si="80"/>
        <v>11122000</v>
      </c>
      <c r="CB21" s="29">
        <f t="shared" si="81"/>
        <v>1858000</v>
      </c>
      <c r="CC21" s="29">
        <f t="shared" si="82"/>
        <v>12980000</v>
      </c>
      <c r="CD21" s="101">
        <v>11122000</v>
      </c>
      <c r="CE21" s="37">
        <f t="shared" si="49"/>
        <v>0</v>
      </c>
      <c r="CF21" s="38"/>
      <c r="CG21" s="38"/>
      <c r="CH21" s="39"/>
    </row>
    <row r="22" spans="1:86" s="40" customFormat="1" ht="15.75" customHeight="1">
      <c r="A22" s="35" t="s">
        <v>63</v>
      </c>
      <c r="B22" s="36" t="s">
        <v>64</v>
      </c>
      <c r="C22" s="29">
        <v>3000</v>
      </c>
      <c r="D22" s="29">
        <v>0</v>
      </c>
      <c r="E22" s="29">
        <f t="shared" si="17"/>
        <v>3000</v>
      </c>
      <c r="F22" s="29">
        <v>2500</v>
      </c>
      <c r="G22" s="29">
        <v>0</v>
      </c>
      <c r="H22" s="90">
        <f t="shared" si="53"/>
        <v>2500</v>
      </c>
      <c r="I22" s="29">
        <v>2000</v>
      </c>
      <c r="J22" s="29">
        <v>0</v>
      </c>
      <c r="K22" s="90">
        <f t="shared" si="54"/>
        <v>2000</v>
      </c>
      <c r="L22" s="29">
        <v>4500</v>
      </c>
      <c r="M22" s="29">
        <v>0</v>
      </c>
      <c r="N22" s="90">
        <f t="shared" si="55"/>
        <v>4500</v>
      </c>
      <c r="O22" s="29">
        <v>3500</v>
      </c>
      <c r="P22" s="29">
        <v>0</v>
      </c>
      <c r="Q22" s="29">
        <f t="shared" si="12"/>
        <v>3500</v>
      </c>
      <c r="R22" s="29">
        <v>1700</v>
      </c>
      <c r="S22" s="29">
        <v>0</v>
      </c>
      <c r="T22" s="29">
        <f t="shared" si="56"/>
        <v>1700</v>
      </c>
      <c r="U22" s="29">
        <v>3000</v>
      </c>
      <c r="V22" s="29">
        <v>0</v>
      </c>
      <c r="W22" s="29">
        <f t="shared" si="57"/>
        <v>3000</v>
      </c>
      <c r="X22" s="29">
        <v>8000</v>
      </c>
      <c r="Y22" s="29"/>
      <c r="Z22" s="29">
        <f t="shared" si="58"/>
        <v>8000</v>
      </c>
      <c r="AA22" s="29">
        <v>1600</v>
      </c>
      <c r="AB22" s="29"/>
      <c r="AC22" s="29">
        <f t="shared" si="59"/>
        <v>1600</v>
      </c>
      <c r="AD22" s="29">
        <v>2500</v>
      </c>
      <c r="AE22" s="29">
        <v>0</v>
      </c>
      <c r="AF22" s="29">
        <f t="shared" si="60"/>
        <v>2500</v>
      </c>
      <c r="AG22" s="29">
        <v>1300</v>
      </c>
      <c r="AH22" s="29">
        <v>0</v>
      </c>
      <c r="AI22" s="29">
        <f t="shared" si="13"/>
        <v>1300</v>
      </c>
      <c r="AJ22" s="29">
        <v>2300</v>
      </c>
      <c r="AK22" s="29">
        <v>0</v>
      </c>
      <c r="AL22" s="29">
        <f t="shared" si="61"/>
        <v>2300</v>
      </c>
      <c r="AM22" s="29">
        <v>5000</v>
      </c>
      <c r="AN22" s="29">
        <v>0</v>
      </c>
      <c r="AO22" s="29">
        <f t="shared" si="27"/>
        <v>5000</v>
      </c>
      <c r="AP22" s="29">
        <v>6600</v>
      </c>
      <c r="AQ22" s="29">
        <v>0</v>
      </c>
      <c r="AR22" s="29">
        <f t="shared" si="62"/>
        <v>6600</v>
      </c>
      <c r="AS22" s="29">
        <v>3300</v>
      </c>
      <c r="AT22" s="29">
        <v>0</v>
      </c>
      <c r="AU22" s="29">
        <f t="shared" si="63"/>
        <v>3300</v>
      </c>
      <c r="AV22" s="29">
        <v>3300</v>
      </c>
      <c r="AW22" s="29">
        <v>0</v>
      </c>
      <c r="AX22" s="29">
        <f t="shared" si="64"/>
        <v>3300</v>
      </c>
      <c r="AY22" s="29">
        <v>4000</v>
      </c>
      <c r="AZ22" s="29">
        <v>0</v>
      </c>
      <c r="BA22" s="29">
        <f t="shared" si="65"/>
        <v>4000</v>
      </c>
      <c r="BB22" s="29">
        <v>6000</v>
      </c>
      <c r="BC22" s="29">
        <v>0</v>
      </c>
      <c r="BD22" s="29">
        <f t="shared" si="66"/>
        <v>6000</v>
      </c>
      <c r="BE22" s="29">
        <v>2900</v>
      </c>
      <c r="BF22" s="29">
        <v>0</v>
      </c>
      <c r="BG22" s="29">
        <f t="shared" si="67"/>
        <v>2900</v>
      </c>
      <c r="BH22" s="29">
        <v>4000</v>
      </c>
      <c r="BI22" s="29">
        <v>0</v>
      </c>
      <c r="BJ22" s="29">
        <f t="shared" si="68"/>
        <v>4000</v>
      </c>
      <c r="BK22" s="29">
        <f t="shared" si="69"/>
        <v>71000</v>
      </c>
      <c r="BL22" s="29">
        <f t="shared" si="70"/>
        <v>0</v>
      </c>
      <c r="BM22" s="29">
        <f t="shared" si="71"/>
        <v>71000</v>
      </c>
      <c r="BN22" s="29">
        <v>0</v>
      </c>
      <c r="BO22" s="29"/>
      <c r="BP22" s="29">
        <f t="shared" si="72"/>
        <v>0</v>
      </c>
      <c r="BQ22" s="29">
        <f t="shared" si="73"/>
        <v>71000</v>
      </c>
      <c r="BR22" s="29">
        <f t="shared" si="74"/>
        <v>0</v>
      </c>
      <c r="BS22" s="29">
        <f t="shared" si="75"/>
        <v>71000</v>
      </c>
      <c r="BT22" s="29">
        <v>129000</v>
      </c>
      <c r="BU22" s="29"/>
      <c r="BV22" s="29">
        <f t="shared" si="76"/>
        <v>129000</v>
      </c>
      <c r="BW22" s="29">
        <v>0</v>
      </c>
      <c r="BX22" s="29">
        <f t="shared" si="77"/>
        <v>129000</v>
      </c>
      <c r="BY22" s="29">
        <f t="shared" si="78"/>
        <v>200000</v>
      </c>
      <c r="BZ22" s="29">
        <f t="shared" si="79"/>
        <v>0</v>
      </c>
      <c r="CA22" s="29">
        <f t="shared" si="80"/>
        <v>200000</v>
      </c>
      <c r="CB22" s="29">
        <f t="shared" si="81"/>
        <v>0</v>
      </c>
      <c r="CC22" s="29">
        <f t="shared" si="82"/>
        <v>200000</v>
      </c>
      <c r="CD22" s="101">
        <v>200000</v>
      </c>
      <c r="CE22" s="37">
        <f t="shared" si="49"/>
        <v>0</v>
      </c>
      <c r="CF22" s="38"/>
      <c r="CG22" s="38"/>
      <c r="CH22" s="39"/>
    </row>
    <row r="23" spans="1:86" s="40" customFormat="1" ht="15.75" customHeight="1">
      <c r="A23" s="35" t="s">
        <v>65</v>
      </c>
      <c r="B23" s="36" t="s">
        <v>66</v>
      </c>
      <c r="C23" s="29">
        <v>402300</v>
      </c>
      <c r="D23" s="29">
        <v>0</v>
      </c>
      <c r="E23" s="29">
        <f t="shared" si="17"/>
        <v>402300</v>
      </c>
      <c r="F23" s="29">
        <v>59800</v>
      </c>
      <c r="G23" s="29">
        <v>0</v>
      </c>
      <c r="H23" s="90">
        <f t="shared" si="53"/>
        <v>59800</v>
      </c>
      <c r="I23" s="29">
        <v>138700</v>
      </c>
      <c r="J23" s="29">
        <v>0</v>
      </c>
      <c r="K23" s="90">
        <f t="shared" si="54"/>
        <v>138700</v>
      </c>
      <c r="L23" s="29">
        <v>87800</v>
      </c>
      <c r="M23" s="29">
        <v>0</v>
      </c>
      <c r="N23" s="90">
        <f t="shared" si="55"/>
        <v>87800</v>
      </c>
      <c r="O23" s="29">
        <v>76500</v>
      </c>
      <c r="P23" s="29">
        <v>0</v>
      </c>
      <c r="Q23" s="29">
        <f t="shared" si="12"/>
        <v>76500</v>
      </c>
      <c r="R23" s="29">
        <v>102000</v>
      </c>
      <c r="S23" s="29">
        <v>0</v>
      </c>
      <c r="T23" s="29">
        <f t="shared" si="56"/>
        <v>102000</v>
      </c>
      <c r="U23" s="29">
        <v>35300</v>
      </c>
      <c r="V23" s="29">
        <v>0</v>
      </c>
      <c r="W23" s="29">
        <f t="shared" si="57"/>
        <v>35300</v>
      </c>
      <c r="X23" s="29">
        <v>351800</v>
      </c>
      <c r="Y23" s="29">
        <v>0</v>
      </c>
      <c r="Z23" s="29">
        <f t="shared" si="58"/>
        <v>351800</v>
      </c>
      <c r="AA23" s="29">
        <v>65300</v>
      </c>
      <c r="AB23" s="29">
        <v>0</v>
      </c>
      <c r="AC23" s="29">
        <f t="shared" si="59"/>
        <v>65300</v>
      </c>
      <c r="AD23" s="29">
        <v>39600</v>
      </c>
      <c r="AE23" s="29">
        <v>0</v>
      </c>
      <c r="AF23" s="29">
        <f t="shared" si="60"/>
        <v>39600</v>
      </c>
      <c r="AG23" s="29">
        <v>16400</v>
      </c>
      <c r="AH23" s="29">
        <v>0</v>
      </c>
      <c r="AI23" s="29">
        <f t="shared" si="13"/>
        <v>16400</v>
      </c>
      <c r="AJ23" s="29">
        <v>71000</v>
      </c>
      <c r="AK23" s="29">
        <v>0</v>
      </c>
      <c r="AL23" s="29">
        <f t="shared" si="61"/>
        <v>71000</v>
      </c>
      <c r="AM23" s="29">
        <v>112000</v>
      </c>
      <c r="AN23" s="29">
        <v>0</v>
      </c>
      <c r="AO23" s="29">
        <f t="shared" si="27"/>
        <v>112000</v>
      </c>
      <c r="AP23" s="29">
        <v>106500</v>
      </c>
      <c r="AQ23" s="29">
        <v>0</v>
      </c>
      <c r="AR23" s="29">
        <f t="shared" si="62"/>
        <v>106500</v>
      </c>
      <c r="AS23" s="29">
        <v>105000</v>
      </c>
      <c r="AT23" s="29">
        <v>0</v>
      </c>
      <c r="AU23" s="29">
        <f t="shared" si="63"/>
        <v>105000</v>
      </c>
      <c r="AV23" s="29">
        <v>80900</v>
      </c>
      <c r="AW23" s="29"/>
      <c r="AX23" s="29">
        <f t="shared" si="64"/>
        <v>80900</v>
      </c>
      <c r="AY23" s="29">
        <v>242900</v>
      </c>
      <c r="AZ23" s="29">
        <v>0</v>
      </c>
      <c r="BA23" s="29">
        <f t="shared" si="65"/>
        <v>242900</v>
      </c>
      <c r="BB23" s="29">
        <v>140400</v>
      </c>
      <c r="BC23" s="29">
        <v>0</v>
      </c>
      <c r="BD23" s="29">
        <f t="shared" si="66"/>
        <v>140400</v>
      </c>
      <c r="BE23" s="29">
        <v>104800</v>
      </c>
      <c r="BF23" s="29">
        <v>0</v>
      </c>
      <c r="BG23" s="29">
        <f t="shared" si="67"/>
        <v>104800</v>
      </c>
      <c r="BH23" s="29">
        <v>22300</v>
      </c>
      <c r="BI23" s="29">
        <v>0</v>
      </c>
      <c r="BJ23" s="29">
        <f t="shared" si="68"/>
        <v>22300</v>
      </c>
      <c r="BK23" s="29">
        <f t="shared" si="69"/>
        <v>2361300</v>
      </c>
      <c r="BL23" s="29">
        <f t="shared" si="70"/>
        <v>0</v>
      </c>
      <c r="BM23" s="29">
        <f t="shared" si="71"/>
        <v>2361300</v>
      </c>
      <c r="BN23" s="29">
        <v>111100</v>
      </c>
      <c r="BO23" s="29">
        <v>0</v>
      </c>
      <c r="BP23" s="29">
        <f t="shared" si="72"/>
        <v>111100</v>
      </c>
      <c r="BQ23" s="29">
        <f t="shared" si="73"/>
        <v>2472400</v>
      </c>
      <c r="BR23" s="29">
        <f t="shared" si="74"/>
        <v>0</v>
      </c>
      <c r="BS23" s="29">
        <f t="shared" si="75"/>
        <v>2472400</v>
      </c>
      <c r="BT23" s="29">
        <v>1243600</v>
      </c>
      <c r="BU23" s="29"/>
      <c r="BV23" s="29">
        <f t="shared" si="76"/>
        <v>1243600</v>
      </c>
      <c r="BW23" s="29">
        <v>13000</v>
      </c>
      <c r="BX23" s="29">
        <f t="shared" si="77"/>
        <v>1256600</v>
      </c>
      <c r="BY23" s="29">
        <f t="shared" si="78"/>
        <v>3716000</v>
      </c>
      <c r="BZ23" s="29">
        <f t="shared" si="79"/>
        <v>0</v>
      </c>
      <c r="CA23" s="29">
        <f t="shared" si="80"/>
        <v>3716000</v>
      </c>
      <c r="CB23" s="29">
        <f t="shared" si="81"/>
        <v>13000</v>
      </c>
      <c r="CC23" s="29">
        <f t="shared" si="82"/>
        <v>3729000</v>
      </c>
      <c r="CD23" s="101">
        <v>3716000</v>
      </c>
      <c r="CE23" s="37">
        <f t="shared" si="49"/>
        <v>0</v>
      </c>
      <c r="CF23" s="38"/>
      <c r="CG23" s="38"/>
      <c r="CH23" s="39"/>
    </row>
    <row r="24" spans="1:86" s="40" customFormat="1" ht="15.75" customHeight="1">
      <c r="A24" s="35" t="s">
        <v>67</v>
      </c>
      <c r="B24" s="36" t="s">
        <v>68</v>
      </c>
      <c r="C24" s="29">
        <v>2000</v>
      </c>
      <c r="D24" s="29">
        <v>0</v>
      </c>
      <c r="E24" s="29">
        <f t="shared" si="17"/>
        <v>2000</v>
      </c>
      <c r="F24" s="29">
        <v>0</v>
      </c>
      <c r="G24" s="29">
        <v>0</v>
      </c>
      <c r="H24" s="90">
        <f t="shared" si="53"/>
        <v>0</v>
      </c>
      <c r="I24" s="29">
        <v>2000</v>
      </c>
      <c r="J24" s="29">
        <v>0</v>
      </c>
      <c r="K24" s="90">
        <f t="shared" si="54"/>
        <v>2000</v>
      </c>
      <c r="L24" s="29">
        <v>57200</v>
      </c>
      <c r="M24" s="29">
        <v>0</v>
      </c>
      <c r="N24" s="90">
        <f t="shared" si="55"/>
        <v>57200</v>
      </c>
      <c r="O24" s="29">
        <v>13300</v>
      </c>
      <c r="P24" s="29">
        <v>0</v>
      </c>
      <c r="Q24" s="29">
        <f t="shared" si="12"/>
        <v>13300</v>
      </c>
      <c r="R24" s="29">
        <v>300</v>
      </c>
      <c r="S24" s="29">
        <v>0</v>
      </c>
      <c r="T24" s="29">
        <f t="shared" si="56"/>
        <v>300</v>
      </c>
      <c r="U24" s="29">
        <v>0</v>
      </c>
      <c r="V24" s="29">
        <v>0</v>
      </c>
      <c r="W24" s="29">
        <f t="shared" si="57"/>
        <v>0</v>
      </c>
      <c r="X24" s="29">
        <v>19900</v>
      </c>
      <c r="Y24" s="29">
        <v>0</v>
      </c>
      <c r="Z24" s="29">
        <f t="shared" si="58"/>
        <v>19900</v>
      </c>
      <c r="AA24" s="29">
        <v>2000</v>
      </c>
      <c r="AB24" s="29">
        <v>0</v>
      </c>
      <c r="AC24" s="29">
        <f t="shared" si="59"/>
        <v>2000</v>
      </c>
      <c r="AD24" s="29">
        <v>2900</v>
      </c>
      <c r="AE24" s="29">
        <v>0</v>
      </c>
      <c r="AF24" s="29">
        <f t="shared" si="60"/>
        <v>2900</v>
      </c>
      <c r="AG24" s="29">
        <v>0</v>
      </c>
      <c r="AH24" s="29"/>
      <c r="AI24" s="29">
        <f t="shared" si="13"/>
        <v>0</v>
      </c>
      <c r="AJ24" s="29">
        <v>1500</v>
      </c>
      <c r="AK24" s="29">
        <v>0</v>
      </c>
      <c r="AL24" s="29">
        <f t="shared" si="61"/>
        <v>1500</v>
      </c>
      <c r="AM24" s="29">
        <v>1400</v>
      </c>
      <c r="AN24" s="29">
        <v>0</v>
      </c>
      <c r="AO24" s="29">
        <f t="shared" si="27"/>
        <v>1400</v>
      </c>
      <c r="AP24" s="29">
        <v>9400</v>
      </c>
      <c r="AQ24" s="29"/>
      <c r="AR24" s="29">
        <f t="shared" si="62"/>
        <v>9400</v>
      </c>
      <c r="AS24" s="29">
        <v>100</v>
      </c>
      <c r="AT24" s="29"/>
      <c r="AU24" s="29">
        <f t="shared" si="63"/>
        <v>100</v>
      </c>
      <c r="AV24" s="29">
        <v>3700</v>
      </c>
      <c r="AW24" s="29">
        <v>0</v>
      </c>
      <c r="AX24" s="29">
        <f t="shared" si="64"/>
        <v>3700</v>
      </c>
      <c r="AY24" s="29">
        <v>27000</v>
      </c>
      <c r="AZ24" s="29"/>
      <c r="BA24" s="29">
        <f t="shared" si="65"/>
        <v>27000</v>
      </c>
      <c r="BB24" s="29">
        <v>6600</v>
      </c>
      <c r="BC24" s="29">
        <v>0</v>
      </c>
      <c r="BD24" s="29">
        <f t="shared" si="66"/>
        <v>6600</v>
      </c>
      <c r="BE24" s="29">
        <v>2400</v>
      </c>
      <c r="BF24" s="29"/>
      <c r="BG24" s="29">
        <f t="shared" si="67"/>
        <v>2400</v>
      </c>
      <c r="BH24" s="29">
        <v>1500</v>
      </c>
      <c r="BI24" s="29">
        <v>0</v>
      </c>
      <c r="BJ24" s="29">
        <f t="shared" si="68"/>
        <v>1500</v>
      </c>
      <c r="BK24" s="29">
        <f t="shared" si="69"/>
        <v>153200</v>
      </c>
      <c r="BL24" s="29">
        <f t="shared" si="70"/>
        <v>0</v>
      </c>
      <c r="BM24" s="29">
        <f t="shared" si="71"/>
        <v>153200</v>
      </c>
      <c r="BN24" s="29">
        <v>200</v>
      </c>
      <c r="BO24" s="29"/>
      <c r="BP24" s="29">
        <f t="shared" si="72"/>
        <v>200</v>
      </c>
      <c r="BQ24" s="29">
        <f t="shared" si="73"/>
        <v>153400</v>
      </c>
      <c r="BR24" s="29">
        <f t="shared" si="74"/>
        <v>0</v>
      </c>
      <c r="BS24" s="29">
        <f t="shared" si="75"/>
        <v>153400</v>
      </c>
      <c r="BT24" s="29">
        <v>8473600</v>
      </c>
      <c r="BU24" s="29"/>
      <c r="BV24" s="29">
        <f t="shared" si="76"/>
        <v>8473600</v>
      </c>
      <c r="BW24" s="29">
        <v>3052000</v>
      </c>
      <c r="BX24" s="29">
        <f t="shared" si="77"/>
        <v>11525600</v>
      </c>
      <c r="BY24" s="29">
        <f t="shared" si="78"/>
        <v>8627000</v>
      </c>
      <c r="BZ24" s="29">
        <f t="shared" si="79"/>
        <v>0</v>
      </c>
      <c r="CA24" s="29">
        <f t="shared" si="80"/>
        <v>8627000</v>
      </c>
      <c r="CB24" s="29">
        <f t="shared" si="81"/>
        <v>3052000</v>
      </c>
      <c r="CC24" s="29">
        <f t="shared" si="82"/>
        <v>11679000</v>
      </c>
      <c r="CD24" s="101">
        <v>8627000</v>
      </c>
      <c r="CE24" s="37">
        <f t="shared" si="49"/>
        <v>0</v>
      </c>
      <c r="CF24" s="38"/>
      <c r="CG24" s="38"/>
      <c r="CH24" s="39"/>
    </row>
    <row r="25" spans="1:86" s="40" customFormat="1" ht="15.75" customHeight="1">
      <c r="A25" s="35" t="s">
        <v>69</v>
      </c>
      <c r="B25" s="36" t="s">
        <v>70</v>
      </c>
      <c r="C25" s="29">
        <v>153300</v>
      </c>
      <c r="D25" s="29">
        <v>0</v>
      </c>
      <c r="E25" s="29">
        <f t="shared" si="17"/>
        <v>153300</v>
      </c>
      <c r="F25" s="29">
        <v>8000</v>
      </c>
      <c r="G25" s="29">
        <v>0</v>
      </c>
      <c r="H25" s="90">
        <f t="shared" si="53"/>
        <v>8000</v>
      </c>
      <c r="I25" s="29">
        <v>5900</v>
      </c>
      <c r="J25" s="29">
        <v>0</v>
      </c>
      <c r="K25" s="90">
        <f t="shared" si="54"/>
        <v>5900</v>
      </c>
      <c r="L25" s="29">
        <v>5000</v>
      </c>
      <c r="M25" s="29"/>
      <c r="N25" s="90">
        <f t="shared" si="55"/>
        <v>5000</v>
      </c>
      <c r="O25" s="29">
        <v>3500</v>
      </c>
      <c r="P25" s="29">
        <v>0</v>
      </c>
      <c r="Q25" s="29">
        <f t="shared" si="12"/>
        <v>3500</v>
      </c>
      <c r="R25" s="29">
        <v>22700</v>
      </c>
      <c r="S25" s="29">
        <v>0</v>
      </c>
      <c r="T25" s="29">
        <f t="shared" si="56"/>
        <v>22700</v>
      </c>
      <c r="U25" s="29">
        <v>5500</v>
      </c>
      <c r="V25" s="29">
        <v>0</v>
      </c>
      <c r="W25" s="29">
        <f t="shared" si="57"/>
        <v>5500</v>
      </c>
      <c r="X25" s="29">
        <v>5300</v>
      </c>
      <c r="Y25" s="29">
        <v>0</v>
      </c>
      <c r="Z25" s="29">
        <f t="shared" si="58"/>
        <v>5300</v>
      </c>
      <c r="AA25" s="29">
        <v>5000</v>
      </c>
      <c r="AB25" s="29">
        <v>0</v>
      </c>
      <c r="AC25" s="29">
        <f t="shared" si="59"/>
        <v>5000</v>
      </c>
      <c r="AD25" s="29">
        <v>11400</v>
      </c>
      <c r="AE25" s="29">
        <v>0</v>
      </c>
      <c r="AF25" s="29">
        <f t="shared" si="60"/>
        <v>11400</v>
      </c>
      <c r="AG25" s="29">
        <v>600</v>
      </c>
      <c r="AH25" s="29">
        <v>0</v>
      </c>
      <c r="AI25" s="29">
        <f t="shared" si="13"/>
        <v>600</v>
      </c>
      <c r="AJ25" s="29">
        <v>5700</v>
      </c>
      <c r="AK25" s="29">
        <v>0</v>
      </c>
      <c r="AL25" s="29">
        <f t="shared" si="61"/>
        <v>5700</v>
      </c>
      <c r="AM25" s="29">
        <v>3500</v>
      </c>
      <c r="AN25" s="29">
        <v>0</v>
      </c>
      <c r="AO25" s="29">
        <f t="shared" si="27"/>
        <v>3500</v>
      </c>
      <c r="AP25" s="29">
        <v>4800</v>
      </c>
      <c r="AQ25" s="29">
        <v>0</v>
      </c>
      <c r="AR25" s="29">
        <f t="shared" si="62"/>
        <v>4800</v>
      </c>
      <c r="AS25" s="29">
        <v>6800</v>
      </c>
      <c r="AT25" s="29">
        <v>0</v>
      </c>
      <c r="AU25" s="29">
        <f t="shared" si="63"/>
        <v>6800</v>
      </c>
      <c r="AV25" s="29">
        <v>15400</v>
      </c>
      <c r="AW25" s="29">
        <v>0</v>
      </c>
      <c r="AX25" s="29">
        <f t="shared" si="64"/>
        <v>15400</v>
      </c>
      <c r="AY25" s="29">
        <v>18700</v>
      </c>
      <c r="AZ25" s="29">
        <v>0</v>
      </c>
      <c r="BA25" s="29">
        <f t="shared" si="65"/>
        <v>18700</v>
      </c>
      <c r="BB25" s="29">
        <v>136200</v>
      </c>
      <c r="BC25" s="29">
        <v>0</v>
      </c>
      <c r="BD25" s="29">
        <f t="shared" si="66"/>
        <v>136200</v>
      </c>
      <c r="BE25" s="29">
        <v>34800</v>
      </c>
      <c r="BF25" s="29">
        <v>0</v>
      </c>
      <c r="BG25" s="29">
        <f t="shared" si="67"/>
        <v>34800</v>
      </c>
      <c r="BH25" s="29">
        <v>8100</v>
      </c>
      <c r="BI25" s="29">
        <v>0</v>
      </c>
      <c r="BJ25" s="29">
        <f t="shared" si="68"/>
        <v>8100</v>
      </c>
      <c r="BK25" s="29">
        <f t="shared" si="69"/>
        <v>460200</v>
      </c>
      <c r="BL25" s="29">
        <f t="shared" si="70"/>
        <v>0</v>
      </c>
      <c r="BM25" s="29">
        <f t="shared" si="71"/>
        <v>460200</v>
      </c>
      <c r="BN25" s="29">
        <v>3500</v>
      </c>
      <c r="BO25" s="29">
        <v>0</v>
      </c>
      <c r="BP25" s="29">
        <f t="shared" si="72"/>
        <v>3500</v>
      </c>
      <c r="BQ25" s="29">
        <f t="shared" si="73"/>
        <v>463700</v>
      </c>
      <c r="BR25" s="29">
        <f t="shared" si="74"/>
        <v>0</v>
      </c>
      <c r="BS25" s="29">
        <f t="shared" si="75"/>
        <v>463700</v>
      </c>
      <c r="BT25" s="29">
        <v>1527300</v>
      </c>
      <c r="BU25" s="29"/>
      <c r="BV25" s="29">
        <f t="shared" si="76"/>
        <v>1527300</v>
      </c>
      <c r="BW25" s="29">
        <v>27000</v>
      </c>
      <c r="BX25" s="29">
        <f t="shared" si="77"/>
        <v>1554300</v>
      </c>
      <c r="BY25" s="29">
        <f t="shared" si="78"/>
        <v>1991000</v>
      </c>
      <c r="BZ25" s="29">
        <f t="shared" si="79"/>
        <v>0</v>
      </c>
      <c r="CA25" s="29">
        <f t="shared" si="80"/>
        <v>1991000</v>
      </c>
      <c r="CB25" s="29">
        <f t="shared" si="81"/>
        <v>27000</v>
      </c>
      <c r="CC25" s="29">
        <f t="shared" si="82"/>
        <v>2018000</v>
      </c>
      <c r="CD25" s="101">
        <v>1991000</v>
      </c>
      <c r="CE25" s="37">
        <f t="shared" si="49"/>
        <v>0</v>
      </c>
      <c r="CF25" s="38"/>
      <c r="CG25" s="38"/>
      <c r="CH25" s="39"/>
    </row>
    <row r="26" spans="1:86" s="40" customFormat="1" ht="15.75" customHeight="1">
      <c r="A26" s="35" t="s">
        <v>71</v>
      </c>
      <c r="B26" s="36" t="s">
        <v>72</v>
      </c>
      <c r="C26" s="29">
        <v>150000</v>
      </c>
      <c r="D26" s="29">
        <v>0</v>
      </c>
      <c r="E26" s="29">
        <f t="shared" si="17"/>
        <v>150000</v>
      </c>
      <c r="F26" s="29">
        <v>45000</v>
      </c>
      <c r="G26" s="29">
        <v>0</v>
      </c>
      <c r="H26" s="90">
        <f t="shared" si="53"/>
        <v>45000</v>
      </c>
      <c r="I26" s="29">
        <v>53000</v>
      </c>
      <c r="J26" s="29">
        <v>0</v>
      </c>
      <c r="K26" s="90">
        <f t="shared" si="54"/>
        <v>53000</v>
      </c>
      <c r="L26" s="29">
        <v>45000</v>
      </c>
      <c r="M26" s="29">
        <v>0</v>
      </c>
      <c r="N26" s="90">
        <f t="shared" si="55"/>
        <v>45000</v>
      </c>
      <c r="O26" s="29">
        <v>40000</v>
      </c>
      <c r="P26" s="29">
        <v>0</v>
      </c>
      <c r="Q26" s="29">
        <f t="shared" si="12"/>
        <v>40000</v>
      </c>
      <c r="R26" s="29">
        <v>22900</v>
      </c>
      <c r="S26" s="29">
        <v>0</v>
      </c>
      <c r="T26" s="29">
        <f t="shared" si="56"/>
        <v>22900</v>
      </c>
      <c r="U26" s="29">
        <v>28000</v>
      </c>
      <c r="V26" s="29">
        <v>0</v>
      </c>
      <c r="W26" s="29">
        <f t="shared" si="57"/>
        <v>28000</v>
      </c>
      <c r="X26" s="29">
        <v>80000</v>
      </c>
      <c r="Y26" s="29">
        <v>0</v>
      </c>
      <c r="Z26" s="29">
        <f t="shared" si="58"/>
        <v>80000</v>
      </c>
      <c r="AA26" s="29">
        <v>10000</v>
      </c>
      <c r="AB26" s="29">
        <v>0</v>
      </c>
      <c r="AC26" s="29">
        <f t="shared" si="59"/>
        <v>10000</v>
      </c>
      <c r="AD26" s="29">
        <v>25000</v>
      </c>
      <c r="AE26" s="29">
        <v>0</v>
      </c>
      <c r="AF26" s="29">
        <f t="shared" si="60"/>
        <v>25000</v>
      </c>
      <c r="AG26" s="29">
        <v>33100</v>
      </c>
      <c r="AH26" s="29">
        <v>0</v>
      </c>
      <c r="AI26" s="29">
        <f t="shared" si="13"/>
        <v>33100</v>
      </c>
      <c r="AJ26" s="29">
        <v>30000</v>
      </c>
      <c r="AK26" s="29">
        <v>0</v>
      </c>
      <c r="AL26" s="29">
        <f t="shared" si="61"/>
        <v>30000</v>
      </c>
      <c r="AM26" s="29">
        <v>25000</v>
      </c>
      <c r="AN26" s="29">
        <v>0</v>
      </c>
      <c r="AO26" s="29">
        <f t="shared" si="27"/>
        <v>25000</v>
      </c>
      <c r="AP26" s="29">
        <v>160000</v>
      </c>
      <c r="AQ26" s="96">
        <v>0</v>
      </c>
      <c r="AR26" s="29">
        <f t="shared" si="62"/>
        <v>160000</v>
      </c>
      <c r="AS26" s="29">
        <v>45000</v>
      </c>
      <c r="AT26" s="29">
        <v>0</v>
      </c>
      <c r="AU26" s="29">
        <f t="shared" si="63"/>
        <v>45000</v>
      </c>
      <c r="AV26" s="29">
        <v>22000</v>
      </c>
      <c r="AW26" s="29">
        <v>0</v>
      </c>
      <c r="AX26" s="29">
        <f t="shared" si="64"/>
        <v>22000</v>
      </c>
      <c r="AY26" s="29">
        <v>270000</v>
      </c>
      <c r="AZ26" s="29">
        <v>0</v>
      </c>
      <c r="BA26" s="29">
        <f t="shared" si="65"/>
        <v>270000</v>
      </c>
      <c r="BB26" s="29">
        <v>135000</v>
      </c>
      <c r="BC26" s="29">
        <v>0</v>
      </c>
      <c r="BD26" s="29">
        <f t="shared" si="66"/>
        <v>135000</v>
      </c>
      <c r="BE26" s="29">
        <v>11000</v>
      </c>
      <c r="BF26" s="29">
        <v>0</v>
      </c>
      <c r="BG26" s="29">
        <f t="shared" si="67"/>
        <v>11000</v>
      </c>
      <c r="BH26" s="29">
        <v>65000</v>
      </c>
      <c r="BI26" s="29">
        <v>0</v>
      </c>
      <c r="BJ26" s="29">
        <f t="shared" si="68"/>
        <v>65000</v>
      </c>
      <c r="BK26" s="29">
        <f t="shared" si="69"/>
        <v>1295000</v>
      </c>
      <c r="BL26" s="29">
        <f t="shared" si="70"/>
        <v>0</v>
      </c>
      <c r="BM26" s="29">
        <f t="shared" si="71"/>
        <v>1295000</v>
      </c>
      <c r="BN26" s="29">
        <v>42000</v>
      </c>
      <c r="BO26" s="29">
        <v>0</v>
      </c>
      <c r="BP26" s="29">
        <f t="shared" si="72"/>
        <v>42000</v>
      </c>
      <c r="BQ26" s="29">
        <f t="shared" si="73"/>
        <v>1337000</v>
      </c>
      <c r="BR26" s="29">
        <f t="shared" si="74"/>
        <v>0</v>
      </c>
      <c r="BS26" s="29">
        <f t="shared" si="75"/>
        <v>1337000</v>
      </c>
      <c r="BT26" s="29">
        <v>654000</v>
      </c>
      <c r="BU26" s="29"/>
      <c r="BV26" s="29">
        <f t="shared" si="76"/>
        <v>654000</v>
      </c>
      <c r="BW26" s="29">
        <v>27000</v>
      </c>
      <c r="BX26" s="29">
        <f t="shared" si="77"/>
        <v>681000</v>
      </c>
      <c r="BY26" s="29">
        <f>SUM(BQ26+BT26)</f>
        <v>1991000</v>
      </c>
      <c r="BZ26" s="29">
        <f t="shared" si="79"/>
        <v>0</v>
      </c>
      <c r="CA26" s="29">
        <f t="shared" si="80"/>
        <v>1991000</v>
      </c>
      <c r="CB26" s="29">
        <f t="shared" si="81"/>
        <v>27000</v>
      </c>
      <c r="CC26" s="29">
        <f t="shared" si="82"/>
        <v>2018000</v>
      </c>
      <c r="CD26" s="101">
        <v>1991000</v>
      </c>
      <c r="CE26" s="37">
        <f t="shared" si="49"/>
        <v>0</v>
      </c>
      <c r="CF26" s="38"/>
      <c r="CG26" s="38"/>
      <c r="CH26" s="39"/>
    </row>
    <row r="27" spans="1:86" s="40" customFormat="1" ht="15.75" customHeight="1">
      <c r="A27" s="35" t="s">
        <v>73</v>
      </c>
      <c r="B27" s="36" t="s">
        <v>74</v>
      </c>
      <c r="C27" s="29">
        <v>300000</v>
      </c>
      <c r="D27" s="29">
        <v>0</v>
      </c>
      <c r="E27" s="29">
        <f t="shared" si="17"/>
        <v>300000</v>
      </c>
      <c r="F27" s="29">
        <v>14600</v>
      </c>
      <c r="G27" s="29">
        <v>0</v>
      </c>
      <c r="H27" s="90">
        <f t="shared" si="53"/>
        <v>14600</v>
      </c>
      <c r="I27" s="29">
        <v>115000</v>
      </c>
      <c r="J27" s="29">
        <v>0</v>
      </c>
      <c r="K27" s="90">
        <f t="shared" si="54"/>
        <v>115000</v>
      </c>
      <c r="L27" s="29">
        <v>80000</v>
      </c>
      <c r="M27" s="29"/>
      <c r="N27" s="90">
        <f t="shared" si="55"/>
        <v>80000</v>
      </c>
      <c r="O27" s="29">
        <v>45000</v>
      </c>
      <c r="P27" s="29">
        <v>0</v>
      </c>
      <c r="Q27" s="29">
        <f t="shared" si="12"/>
        <v>45000</v>
      </c>
      <c r="R27" s="29">
        <v>120000</v>
      </c>
      <c r="S27" s="29">
        <v>0</v>
      </c>
      <c r="T27" s="29">
        <f t="shared" si="56"/>
        <v>120000</v>
      </c>
      <c r="U27" s="29">
        <v>50000</v>
      </c>
      <c r="V27" s="29">
        <v>0</v>
      </c>
      <c r="W27" s="29">
        <f t="shared" si="57"/>
        <v>50000</v>
      </c>
      <c r="X27" s="29">
        <v>200000</v>
      </c>
      <c r="Y27" s="29">
        <v>0</v>
      </c>
      <c r="Z27" s="29">
        <f t="shared" si="58"/>
        <v>200000</v>
      </c>
      <c r="AA27" s="29">
        <v>55000</v>
      </c>
      <c r="AB27" s="29">
        <v>0</v>
      </c>
      <c r="AC27" s="29">
        <f t="shared" si="59"/>
        <v>55000</v>
      </c>
      <c r="AD27" s="29">
        <v>75000</v>
      </c>
      <c r="AE27" s="29">
        <v>0</v>
      </c>
      <c r="AF27" s="29">
        <f t="shared" si="60"/>
        <v>75000</v>
      </c>
      <c r="AG27" s="29">
        <v>53000</v>
      </c>
      <c r="AH27" s="29">
        <v>0</v>
      </c>
      <c r="AI27" s="29">
        <f t="shared" si="13"/>
        <v>53000</v>
      </c>
      <c r="AJ27" s="29">
        <v>60000</v>
      </c>
      <c r="AK27" s="29">
        <v>0</v>
      </c>
      <c r="AL27" s="29">
        <f t="shared" si="61"/>
        <v>60000</v>
      </c>
      <c r="AM27" s="29">
        <v>45000</v>
      </c>
      <c r="AN27" s="29">
        <v>0</v>
      </c>
      <c r="AO27" s="29">
        <f t="shared" si="27"/>
        <v>45000</v>
      </c>
      <c r="AP27" s="29">
        <v>100000</v>
      </c>
      <c r="AQ27" s="29">
        <v>0</v>
      </c>
      <c r="AR27" s="29">
        <f t="shared" si="62"/>
        <v>100000</v>
      </c>
      <c r="AS27" s="29">
        <v>110000</v>
      </c>
      <c r="AT27" s="29">
        <v>0</v>
      </c>
      <c r="AU27" s="29">
        <f t="shared" si="63"/>
        <v>110000</v>
      </c>
      <c r="AV27" s="29">
        <v>130000</v>
      </c>
      <c r="AW27" s="29">
        <v>0</v>
      </c>
      <c r="AX27" s="29">
        <f t="shared" si="64"/>
        <v>130000</v>
      </c>
      <c r="AY27" s="29">
        <v>200000</v>
      </c>
      <c r="AZ27" s="29">
        <v>0</v>
      </c>
      <c r="BA27" s="29">
        <f t="shared" si="65"/>
        <v>200000</v>
      </c>
      <c r="BB27" s="29">
        <v>140000</v>
      </c>
      <c r="BC27" s="29">
        <v>0</v>
      </c>
      <c r="BD27" s="29">
        <f t="shared" si="66"/>
        <v>140000</v>
      </c>
      <c r="BE27" s="29">
        <v>50000</v>
      </c>
      <c r="BF27" s="29">
        <v>0</v>
      </c>
      <c r="BG27" s="29">
        <f t="shared" si="67"/>
        <v>50000</v>
      </c>
      <c r="BH27" s="29">
        <v>35000</v>
      </c>
      <c r="BI27" s="29">
        <v>0</v>
      </c>
      <c r="BJ27" s="29">
        <f t="shared" si="68"/>
        <v>35000</v>
      </c>
      <c r="BK27" s="29">
        <f t="shared" si="69"/>
        <v>1977600</v>
      </c>
      <c r="BL27" s="29">
        <f t="shared" si="70"/>
        <v>0</v>
      </c>
      <c r="BM27" s="29">
        <f t="shared" si="71"/>
        <v>1977600</v>
      </c>
      <c r="BN27" s="29">
        <v>35000</v>
      </c>
      <c r="BO27" s="29">
        <v>0</v>
      </c>
      <c r="BP27" s="29">
        <f t="shared" si="72"/>
        <v>35000</v>
      </c>
      <c r="BQ27" s="29">
        <f t="shared" si="73"/>
        <v>2012600</v>
      </c>
      <c r="BR27" s="29">
        <f t="shared" si="74"/>
        <v>0</v>
      </c>
      <c r="BS27" s="29">
        <f t="shared" si="75"/>
        <v>2012600</v>
      </c>
      <c r="BT27" s="29">
        <v>3561400</v>
      </c>
      <c r="BU27" s="29"/>
      <c r="BV27" s="29">
        <f t="shared" si="76"/>
        <v>3561400</v>
      </c>
      <c r="BW27" s="29">
        <v>929000</v>
      </c>
      <c r="BX27" s="29">
        <f t="shared" si="77"/>
        <v>4490400</v>
      </c>
      <c r="BY27" s="29">
        <f t="shared" si="78"/>
        <v>5574000</v>
      </c>
      <c r="BZ27" s="29">
        <f t="shared" si="79"/>
        <v>0</v>
      </c>
      <c r="CA27" s="29">
        <f t="shared" si="80"/>
        <v>5574000</v>
      </c>
      <c r="CB27" s="29">
        <f t="shared" si="81"/>
        <v>929000</v>
      </c>
      <c r="CC27" s="29">
        <f t="shared" si="82"/>
        <v>6503000</v>
      </c>
      <c r="CD27" s="101">
        <v>5574000</v>
      </c>
      <c r="CE27" s="37">
        <f t="shared" si="49"/>
        <v>0</v>
      </c>
      <c r="CF27" s="38"/>
      <c r="CG27" s="38"/>
      <c r="CH27" s="39"/>
    </row>
    <row r="28" spans="1:86" s="47" customFormat="1" ht="22.5">
      <c r="A28" s="42" t="s">
        <v>75</v>
      </c>
      <c r="B28" s="48" t="s">
        <v>76</v>
      </c>
      <c r="C28" s="28">
        <f aca="true" t="shared" si="83" ref="C28:AH28">SUM(C29)</f>
        <v>4000</v>
      </c>
      <c r="D28" s="28">
        <f t="shared" si="83"/>
        <v>0</v>
      </c>
      <c r="E28" s="28">
        <f t="shared" si="83"/>
        <v>4000</v>
      </c>
      <c r="F28" s="28">
        <f t="shared" si="83"/>
        <v>300</v>
      </c>
      <c r="G28" s="28">
        <f t="shared" si="83"/>
        <v>0</v>
      </c>
      <c r="H28" s="28">
        <f t="shared" si="83"/>
        <v>300</v>
      </c>
      <c r="I28" s="28">
        <f t="shared" si="83"/>
        <v>500</v>
      </c>
      <c r="J28" s="28">
        <f t="shared" si="83"/>
        <v>0</v>
      </c>
      <c r="K28" s="28">
        <f t="shared" si="83"/>
        <v>500</v>
      </c>
      <c r="L28" s="28">
        <f t="shared" si="83"/>
        <v>600</v>
      </c>
      <c r="M28" s="28">
        <f t="shared" si="83"/>
        <v>0</v>
      </c>
      <c r="N28" s="28">
        <f t="shared" si="83"/>
        <v>600</v>
      </c>
      <c r="O28" s="28">
        <f t="shared" si="83"/>
        <v>700</v>
      </c>
      <c r="P28" s="28">
        <f t="shared" si="83"/>
        <v>0</v>
      </c>
      <c r="Q28" s="28">
        <f t="shared" si="83"/>
        <v>700</v>
      </c>
      <c r="R28" s="28">
        <f t="shared" si="83"/>
        <v>200</v>
      </c>
      <c r="S28" s="28">
        <f t="shared" si="83"/>
        <v>0</v>
      </c>
      <c r="T28" s="28">
        <f t="shared" si="83"/>
        <v>200</v>
      </c>
      <c r="U28" s="28">
        <f t="shared" si="83"/>
        <v>700</v>
      </c>
      <c r="V28" s="28">
        <f t="shared" si="83"/>
        <v>0</v>
      </c>
      <c r="W28" s="28">
        <f t="shared" si="83"/>
        <v>700</v>
      </c>
      <c r="X28" s="28">
        <f t="shared" si="83"/>
        <v>1400</v>
      </c>
      <c r="Y28" s="28">
        <f t="shared" si="83"/>
        <v>0</v>
      </c>
      <c r="Z28" s="28">
        <f t="shared" si="83"/>
        <v>1400</v>
      </c>
      <c r="AA28" s="28">
        <f t="shared" si="83"/>
        <v>0</v>
      </c>
      <c r="AB28" s="28">
        <f t="shared" si="83"/>
        <v>0</v>
      </c>
      <c r="AC28" s="28">
        <f t="shared" si="83"/>
        <v>0</v>
      </c>
      <c r="AD28" s="28">
        <f t="shared" si="83"/>
        <v>1400</v>
      </c>
      <c r="AE28" s="28">
        <f t="shared" si="83"/>
        <v>0</v>
      </c>
      <c r="AF28" s="28">
        <f t="shared" si="83"/>
        <v>1400</v>
      </c>
      <c r="AG28" s="28">
        <f t="shared" si="83"/>
        <v>200</v>
      </c>
      <c r="AH28" s="28">
        <f t="shared" si="83"/>
        <v>0</v>
      </c>
      <c r="AI28" s="28">
        <f aca="true" t="shared" si="84" ref="AI28:BN28">SUM(AI29)</f>
        <v>200</v>
      </c>
      <c r="AJ28" s="28">
        <f t="shared" si="84"/>
        <v>664</v>
      </c>
      <c r="AK28" s="28">
        <f t="shared" si="84"/>
        <v>0</v>
      </c>
      <c r="AL28" s="28">
        <f t="shared" si="84"/>
        <v>664</v>
      </c>
      <c r="AM28" s="28">
        <f t="shared" si="84"/>
        <v>1300</v>
      </c>
      <c r="AN28" s="28">
        <f t="shared" si="84"/>
        <v>0</v>
      </c>
      <c r="AO28" s="28">
        <f t="shared" si="84"/>
        <v>1300</v>
      </c>
      <c r="AP28" s="28">
        <f t="shared" si="84"/>
        <v>1400</v>
      </c>
      <c r="AQ28" s="28">
        <f t="shared" si="84"/>
        <v>0</v>
      </c>
      <c r="AR28" s="28">
        <f t="shared" si="84"/>
        <v>1400</v>
      </c>
      <c r="AS28" s="28">
        <f t="shared" si="84"/>
        <v>300</v>
      </c>
      <c r="AT28" s="28">
        <f t="shared" si="84"/>
        <v>0</v>
      </c>
      <c r="AU28" s="28">
        <f t="shared" si="84"/>
        <v>300</v>
      </c>
      <c r="AV28" s="28">
        <f t="shared" si="84"/>
        <v>2200</v>
      </c>
      <c r="AW28" s="28">
        <f t="shared" si="84"/>
        <v>0</v>
      </c>
      <c r="AX28" s="28">
        <f t="shared" si="84"/>
        <v>2200</v>
      </c>
      <c r="AY28" s="28">
        <f t="shared" si="84"/>
        <v>2000</v>
      </c>
      <c r="AZ28" s="28">
        <f t="shared" si="84"/>
        <v>0</v>
      </c>
      <c r="BA28" s="28">
        <f t="shared" si="84"/>
        <v>2000</v>
      </c>
      <c r="BB28" s="28">
        <f t="shared" si="84"/>
        <v>700</v>
      </c>
      <c r="BC28" s="28">
        <f t="shared" si="84"/>
        <v>0</v>
      </c>
      <c r="BD28" s="28">
        <f t="shared" si="84"/>
        <v>700</v>
      </c>
      <c r="BE28" s="28">
        <f t="shared" si="84"/>
        <v>500</v>
      </c>
      <c r="BF28" s="28">
        <f t="shared" si="84"/>
        <v>0</v>
      </c>
      <c r="BG28" s="28">
        <f t="shared" si="84"/>
        <v>500</v>
      </c>
      <c r="BH28" s="28">
        <f t="shared" si="84"/>
        <v>900</v>
      </c>
      <c r="BI28" s="28">
        <f t="shared" si="84"/>
        <v>0</v>
      </c>
      <c r="BJ28" s="28">
        <f t="shared" si="84"/>
        <v>900</v>
      </c>
      <c r="BK28" s="28">
        <f t="shared" si="84"/>
        <v>19964</v>
      </c>
      <c r="BL28" s="28">
        <f t="shared" si="84"/>
        <v>0</v>
      </c>
      <c r="BM28" s="28">
        <f t="shared" si="84"/>
        <v>19964</v>
      </c>
      <c r="BN28" s="28">
        <f t="shared" si="84"/>
        <v>0</v>
      </c>
      <c r="BO28" s="28">
        <f aca="true" t="shared" si="85" ref="BO28:BU28">SUM(BO29)</f>
        <v>0</v>
      </c>
      <c r="BP28" s="28">
        <f t="shared" si="85"/>
        <v>0</v>
      </c>
      <c r="BQ28" s="28">
        <f t="shared" si="85"/>
        <v>19964</v>
      </c>
      <c r="BR28" s="28">
        <f t="shared" si="85"/>
        <v>0</v>
      </c>
      <c r="BS28" s="28">
        <f t="shared" si="85"/>
        <v>19964</v>
      </c>
      <c r="BT28" s="28">
        <f t="shared" si="85"/>
        <v>33036</v>
      </c>
      <c r="BU28" s="28">
        <f t="shared" si="85"/>
        <v>0</v>
      </c>
      <c r="BV28" s="28">
        <f>SUM(CA28-BS28)</f>
        <v>33036</v>
      </c>
      <c r="BW28" s="28">
        <f aca="true" t="shared" si="86" ref="BW28:CD28">SUM(BW29)</f>
        <v>0</v>
      </c>
      <c r="BX28" s="28">
        <f t="shared" si="86"/>
        <v>33036</v>
      </c>
      <c r="BY28" s="28">
        <f t="shared" si="86"/>
        <v>53000</v>
      </c>
      <c r="BZ28" s="28">
        <f t="shared" si="86"/>
        <v>0</v>
      </c>
      <c r="CA28" s="28">
        <f t="shared" si="86"/>
        <v>53000</v>
      </c>
      <c r="CB28" s="28">
        <f t="shared" si="86"/>
        <v>0</v>
      </c>
      <c r="CC28" s="28">
        <f t="shared" si="86"/>
        <v>53000</v>
      </c>
      <c r="CD28" s="102">
        <f t="shared" si="86"/>
        <v>53000</v>
      </c>
      <c r="CE28" s="37"/>
      <c r="CF28" s="45"/>
      <c r="CG28" s="45"/>
      <c r="CH28" s="46"/>
    </row>
    <row r="29" spans="1:86" s="40" customFormat="1" ht="15.75" customHeight="1">
      <c r="A29" s="35" t="s">
        <v>77</v>
      </c>
      <c r="B29" s="49" t="s">
        <v>76</v>
      </c>
      <c r="C29" s="29">
        <v>4000</v>
      </c>
      <c r="D29" s="29">
        <v>0</v>
      </c>
      <c r="E29" s="29">
        <f t="shared" si="17"/>
        <v>4000</v>
      </c>
      <c r="F29" s="29">
        <v>300</v>
      </c>
      <c r="G29" s="29">
        <v>0</v>
      </c>
      <c r="H29" s="90">
        <f>SUM(F29:G29)</f>
        <v>300</v>
      </c>
      <c r="I29" s="29">
        <v>500</v>
      </c>
      <c r="J29" s="29">
        <v>0</v>
      </c>
      <c r="K29" s="90">
        <f>SUM(I29:J29)</f>
        <v>500</v>
      </c>
      <c r="L29" s="29">
        <v>600</v>
      </c>
      <c r="M29" s="29"/>
      <c r="N29" s="90">
        <f>SUM(L29:M29)</f>
        <v>600</v>
      </c>
      <c r="O29" s="29">
        <v>700</v>
      </c>
      <c r="P29" s="29">
        <v>0</v>
      </c>
      <c r="Q29" s="29">
        <f t="shared" si="12"/>
        <v>700</v>
      </c>
      <c r="R29" s="29">
        <v>200</v>
      </c>
      <c r="S29" s="29">
        <v>0</v>
      </c>
      <c r="T29" s="29">
        <f>SUM(R29:S29)</f>
        <v>200</v>
      </c>
      <c r="U29" s="29">
        <v>700</v>
      </c>
      <c r="V29" s="29">
        <v>0</v>
      </c>
      <c r="W29" s="29">
        <f>SUM(U29:V29)</f>
        <v>700</v>
      </c>
      <c r="X29" s="29">
        <v>1400</v>
      </c>
      <c r="Y29" s="29">
        <v>0</v>
      </c>
      <c r="Z29" s="29">
        <f>SUM(X29:Y29)</f>
        <v>1400</v>
      </c>
      <c r="AA29" s="29">
        <v>0</v>
      </c>
      <c r="AB29" s="29"/>
      <c r="AC29" s="29">
        <f>SUM(AA29:AB29)</f>
        <v>0</v>
      </c>
      <c r="AD29" s="29">
        <v>1400</v>
      </c>
      <c r="AE29" s="29">
        <v>0</v>
      </c>
      <c r="AF29" s="29">
        <f>SUM(AD29:AE29)</f>
        <v>1400</v>
      </c>
      <c r="AG29" s="29">
        <v>200</v>
      </c>
      <c r="AH29" s="29"/>
      <c r="AI29" s="29">
        <f t="shared" si="13"/>
        <v>200</v>
      </c>
      <c r="AJ29" s="29">
        <v>664</v>
      </c>
      <c r="AK29" s="29">
        <v>0</v>
      </c>
      <c r="AL29" s="29">
        <f>SUM(AJ29:AK29)</f>
        <v>664</v>
      </c>
      <c r="AM29" s="29">
        <v>1300</v>
      </c>
      <c r="AN29" s="29"/>
      <c r="AO29" s="29">
        <f t="shared" si="27"/>
        <v>1300</v>
      </c>
      <c r="AP29" s="29">
        <v>1400</v>
      </c>
      <c r="AQ29" s="29">
        <v>0</v>
      </c>
      <c r="AR29" s="29">
        <f>SUM(AP29:AQ29)</f>
        <v>1400</v>
      </c>
      <c r="AS29" s="29">
        <v>300</v>
      </c>
      <c r="AT29" s="29"/>
      <c r="AU29" s="29">
        <f>SUM(AS29:AT29)</f>
        <v>300</v>
      </c>
      <c r="AV29" s="29">
        <v>2200</v>
      </c>
      <c r="AW29" s="29">
        <v>0</v>
      </c>
      <c r="AX29" s="29">
        <f>SUM(AV29:AW29)</f>
        <v>2200</v>
      </c>
      <c r="AY29" s="29">
        <v>2000</v>
      </c>
      <c r="AZ29" s="29">
        <v>0</v>
      </c>
      <c r="BA29" s="29">
        <f>SUM(AY29:AZ29)</f>
        <v>2000</v>
      </c>
      <c r="BB29" s="29">
        <v>700</v>
      </c>
      <c r="BC29" s="29">
        <v>0</v>
      </c>
      <c r="BD29" s="29">
        <f>SUM(BB29:BC29)</f>
        <v>700</v>
      </c>
      <c r="BE29" s="29">
        <v>500</v>
      </c>
      <c r="BF29" s="29"/>
      <c r="BG29" s="29">
        <f>SUM(BE29:BF29)</f>
        <v>500</v>
      </c>
      <c r="BH29" s="29">
        <v>900</v>
      </c>
      <c r="BI29" s="29">
        <v>0</v>
      </c>
      <c r="BJ29" s="29">
        <f>SUM(BH29:BI29)</f>
        <v>900</v>
      </c>
      <c r="BK29" s="29">
        <f>SUM(C29,F29,I29,L29,O29,R29,U29,X29,AA29,AD29,AG29,AJ29,AM29,AP29,AS29,AV29,AY29,BB29,BE29,BH29)</f>
        <v>19964</v>
      </c>
      <c r="BL29" s="29">
        <f t="shared" si="70"/>
        <v>0</v>
      </c>
      <c r="BM29" s="29">
        <f>SUM(BK29:BL29)</f>
        <v>19964</v>
      </c>
      <c r="BN29" s="29">
        <v>0</v>
      </c>
      <c r="BO29" s="29"/>
      <c r="BP29" s="29">
        <f>SUM(BN29:BO29)</f>
        <v>0</v>
      </c>
      <c r="BQ29" s="29">
        <f>SUM(BK29+BN29)</f>
        <v>19964</v>
      </c>
      <c r="BR29" s="29">
        <f>SUM(BL29+BO29)</f>
        <v>0</v>
      </c>
      <c r="BS29" s="29">
        <f>SUM(BQ29+BR29)</f>
        <v>19964</v>
      </c>
      <c r="BT29" s="29">
        <v>33036</v>
      </c>
      <c r="BU29" s="29"/>
      <c r="BV29" s="29">
        <f>SUM(BT29:BU29)</f>
        <v>33036</v>
      </c>
      <c r="BW29" s="29"/>
      <c r="BX29" s="29">
        <f>SUM(BV29+BW29)</f>
        <v>33036</v>
      </c>
      <c r="BY29" s="29">
        <f>SUM(BQ29+BT29)</f>
        <v>53000</v>
      </c>
      <c r="BZ29" s="29">
        <f>BR29+BU29</f>
        <v>0</v>
      </c>
      <c r="CA29" s="29">
        <f>SUM(BY29:BZ29)</f>
        <v>53000</v>
      </c>
      <c r="CB29" s="29">
        <f aca="true" t="shared" si="87" ref="CB29:CB37">SUM(BW29)</f>
        <v>0</v>
      </c>
      <c r="CC29" s="29">
        <f>SUM(CA29+CB29)</f>
        <v>53000</v>
      </c>
      <c r="CD29" s="101">
        <v>53000</v>
      </c>
      <c r="CE29" s="37">
        <f t="shared" si="49"/>
        <v>0</v>
      </c>
      <c r="CF29" s="38"/>
      <c r="CG29" s="38"/>
      <c r="CH29" s="39"/>
    </row>
    <row r="30" spans="1:86" s="47" customFormat="1" ht="15.75" customHeight="1">
      <c r="A30" s="42" t="s">
        <v>78</v>
      </c>
      <c r="B30" s="50" t="s">
        <v>79</v>
      </c>
      <c r="C30" s="28">
        <f aca="true" t="shared" si="88" ref="C30:AH30">SUM(C31:C37)</f>
        <v>47300</v>
      </c>
      <c r="D30" s="28">
        <f t="shared" si="88"/>
        <v>0</v>
      </c>
      <c r="E30" s="28">
        <f t="shared" si="88"/>
        <v>47300</v>
      </c>
      <c r="F30" s="28">
        <f t="shared" si="88"/>
        <v>13300</v>
      </c>
      <c r="G30" s="28">
        <f t="shared" si="88"/>
        <v>0</v>
      </c>
      <c r="H30" s="28">
        <f t="shared" si="88"/>
        <v>13300</v>
      </c>
      <c r="I30" s="28">
        <f t="shared" si="88"/>
        <v>22900</v>
      </c>
      <c r="J30" s="28">
        <f t="shared" si="88"/>
        <v>0</v>
      </c>
      <c r="K30" s="28">
        <f>I30+J30</f>
        <v>22900</v>
      </c>
      <c r="L30" s="28">
        <f t="shared" si="88"/>
        <v>15100</v>
      </c>
      <c r="M30" s="28">
        <f t="shared" si="88"/>
        <v>0</v>
      </c>
      <c r="N30" s="28">
        <f t="shared" si="88"/>
        <v>15100</v>
      </c>
      <c r="O30" s="28">
        <f t="shared" si="88"/>
        <v>15400</v>
      </c>
      <c r="P30" s="28">
        <f t="shared" si="88"/>
        <v>0</v>
      </c>
      <c r="Q30" s="28">
        <f t="shared" si="88"/>
        <v>15400</v>
      </c>
      <c r="R30" s="28">
        <f t="shared" si="88"/>
        <v>13400</v>
      </c>
      <c r="S30" s="28">
        <f t="shared" si="88"/>
        <v>0</v>
      </c>
      <c r="T30" s="28">
        <f t="shared" si="88"/>
        <v>13400</v>
      </c>
      <c r="U30" s="28">
        <f t="shared" si="88"/>
        <v>12400</v>
      </c>
      <c r="V30" s="28">
        <f t="shared" si="88"/>
        <v>0</v>
      </c>
      <c r="W30" s="28">
        <f t="shared" si="88"/>
        <v>12400</v>
      </c>
      <c r="X30" s="28">
        <f t="shared" si="88"/>
        <v>30800</v>
      </c>
      <c r="Y30" s="28">
        <f t="shared" si="88"/>
        <v>0</v>
      </c>
      <c r="Z30" s="28">
        <f t="shared" si="88"/>
        <v>30800</v>
      </c>
      <c r="AA30" s="28">
        <f t="shared" si="88"/>
        <v>12800</v>
      </c>
      <c r="AB30" s="28">
        <f t="shared" si="88"/>
        <v>0</v>
      </c>
      <c r="AC30" s="28">
        <f t="shared" si="88"/>
        <v>12800</v>
      </c>
      <c r="AD30" s="28">
        <f t="shared" si="88"/>
        <v>14100</v>
      </c>
      <c r="AE30" s="28">
        <f t="shared" si="88"/>
        <v>0</v>
      </c>
      <c r="AF30" s="28">
        <f t="shared" si="88"/>
        <v>14100</v>
      </c>
      <c r="AG30" s="28">
        <f t="shared" si="88"/>
        <v>6700</v>
      </c>
      <c r="AH30" s="28">
        <f t="shared" si="88"/>
        <v>0</v>
      </c>
      <c r="AI30" s="28">
        <f aca="true" t="shared" si="89" ref="AI30:BN30">SUM(AI31:AI37)</f>
        <v>6700</v>
      </c>
      <c r="AJ30" s="28">
        <f t="shared" si="89"/>
        <v>26300</v>
      </c>
      <c r="AK30" s="28">
        <f t="shared" si="89"/>
        <v>0</v>
      </c>
      <c r="AL30" s="28">
        <f t="shared" si="89"/>
        <v>26300</v>
      </c>
      <c r="AM30" s="28">
        <f t="shared" si="89"/>
        <v>32700</v>
      </c>
      <c r="AN30" s="28">
        <f t="shared" si="89"/>
        <v>0</v>
      </c>
      <c r="AO30" s="28">
        <f t="shared" si="89"/>
        <v>32700</v>
      </c>
      <c r="AP30" s="28">
        <f t="shared" si="89"/>
        <v>26200</v>
      </c>
      <c r="AQ30" s="28">
        <f t="shared" si="89"/>
        <v>0</v>
      </c>
      <c r="AR30" s="28">
        <f t="shared" si="89"/>
        <v>26200</v>
      </c>
      <c r="AS30" s="28">
        <f t="shared" si="89"/>
        <v>54900</v>
      </c>
      <c r="AT30" s="28">
        <f t="shared" si="89"/>
        <v>0</v>
      </c>
      <c r="AU30" s="28">
        <f t="shared" si="89"/>
        <v>54900</v>
      </c>
      <c r="AV30" s="28">
        <f t="shared" si="89"/>
        <v>43600</v>
      </c>
      <c r="AW30" s="28">
        <f t="shared" si="89"/>
        <v>0</v>
      </c>
      <c r="AX30" s="28">
        <f t="shared" si="89"/>
        <v>43600</v>
      </c>
      <c r="AY30" s="28">
        <f t="shared" si="89"/>
        <v>38400</v>
      </c>
      <c r="AZ30" s="28">
        <f t="shared" si="89"/>
        <v>0</v>
      </c>
      <c r="BA30" s="28">
        <f t="shared" si="89"/>
        <v>38400</v>
      </c>
      <c r="BB30" s="28">
        <f t="shared" si="89"/>
        <v>28900</v>
      </c>
      <c r="BC30" s="28">
        <f t="shared" si="89"/>
        <v>0</v>
      </c>
      <c r="BD30" s="28">
        <f t="shared" si="89"/>
        <v>28900</v>
      </c>
      <c r="BE30" s="28">
        <f t="shared" si="89"/>
        <v>19700</v>
      </c>
      <c r="BF30" s="28">
        <f t="shared" si="89"/>
        <v>0</v>
      </c>
      <c r="BG30" s="28">
        <f t="shared" si="89"/>
        <v>19700</v>
      </c>
      <c r="BH30" s="28">
        <f t="shared" si="89"/>
        <v>9900</v>
      </c>
      <c r="BI30" s="28">
        <f t="shared" si="89"/>
        <v>0</v>
      </c>
      <c r="BJ30" s="28">
        <f t="shared" si="89"/>
        <v>9900</v>
      </c>
      <c r="BK30" s="28">
        <f t="shared" si="89"/>
        <v>484800</v>
      </c>
      <c r="BL30" s="28">
        <f t="shared" si="89"/>
        <v>0</v>
      </c>
      <c r="BM30" s="28">
        <f t="shared" si="89"/>
        <v>484800</v>
      </c>
      <c r="BN30" s="28">
        <f t="shared" si="89"/>
        <v>2800</v>
      </c>
      <c r="BO30" s="28">
        <f aca="true" t="shared" si="90" ref="BO30:BU30">SUM(BO31:BO37)</f>
        <v>0</v>
      </c>
      <c r="BP30" s="28">
        <f t="shared" si="90"/>
        <v>2800</v>
      </c>
      <c r="BQ30" s="28">
        <f t="shared" si="90"/>
        <v>487600</v>
      </c>
      <c r="BR30" s="28">
        <f t="shared" si="90"/>
        <v>0</v>
      </c>
      <c r="BS30" s="28">
        <f t="shared" si="90"/>
        <v>487600</v>
      </c>
      <c r="BT30" s="28">
        <f t="shared" si="90"/>
        <v>2923400</v>
      </c>
      <c r="BU30" s="28">
        <f t="shared" si="90"/>
        <v>0</v>
      </c>
      <c r="BV30" s="28">
        <f>SUM(CA30-BS30)</f>
        <v>2923400</v>
      </c>
      <c r="BW30" s="28">
        <f aca="true" t="shared" si="91" ref="BW30:CD30">SUM(BW31:BW37)</f>
        <v>7000</v>
      </c>
      <c r="BX30" s="28">
        <f t="shared" si="91"/>
        <v>2930400</v>
      </c>
      <c r="BY30" s="28">
        <f t="shared" si="91"/>
        <v>3411000</v>
      </c>
      <c r="BZ30" s="28">
        <f t="shared" si="91"/>
        <v>0</v>
      </c>
      <c r="CA30" s="28">
        <f t="shared" si="91"/>
        <v>3411000</v>
      </c>
      <c r="CB30" s="28">
        <f t="shared" si="91"/>
        <v>7000</v>
      </c>
      <c r="CC30" s="28">
        <f t="shared" si="91"/>
        <v>3418000</v>
      </c>
      <c r="CD30" s="102">
        <f t="shared" si="91"/>
        <v>3411000</v>
      </c>
      <c r="CE30" s="37">
        <f>SUM(CE31:CE37)</f>
        <v>0</v>
      </c>
      <c r="CF30" s="45"/>
      <c r="CG30" s="45"/>
      <c r="CH30" s="46"/>
    </row>
    <row r="31" spans="1:86" s="40" customFormat="1" ht="17.25" customHeight="1">
      <c r="A31" s="35" t="s">
        <v>80</v>
      </c>
      <c r="B31" s="49" t="s">
        <v>81</v>
      </c>
      <c r="C31" s="29">
        <v>0</v>
      </c>
      <c r="D31" s="29"/>
      <c r="E31" s="29">
        <f t="shared" si="17"/>
        <v>0</v>
      </c>
      <c r="F31" s="29">
        <v>0</v>
      </c>
      <c r="G31" s="29"/>
      <c r="H31" s="90">
        <f aca="true" t="shared" si="92" ref="H31:H37">SUM(F31:G31)</f>
        <v>0</v>
      </c>
      <c r="I31" s="29">
        <v>0</v>
      </c>
      <c r="J31" s="29"/>
      <c r="K31" s="90">
        <f aca="true" t="shared" si="93" ref="K31:K37">SUM(I31:J31)</f>
        <v>0</v>
      </c>
      <c r="L31" s="29">
        <v>0</v>
      </c>
      <c r="M31" s="29"/>
      <c r="N31" s="90">
        <f aca="true" t="shared" si="94" ref="N31:N37">SUM(L31:M31)</f>
        <v>0</v>
      </c>
      <c r="O31" s="29">
        <v>0</v>
      </c>
      <c r="P31" s="29"/>
      <c r="Q31" s="29">
        <f t="shared" si="12"/>
        <v>0</v>
      </c>
      <c r="R31" s="29">
        <v>0</v>
      </c>
      <c r="S31" s="29"/>
      <c r="T31" s="29">
        <f aca="true" t="shared" si="95" ref="T31:T37">SUM(R31:S31)</f>
        <v>0</v>
      </c>
      <c r="U31" s="29">
        <v>0</v>
      </c>
      <c r="V31" s="29"/>
      <c r="W31" s="29">
        <f aca="true" t="shared" si="96" ref="W31:W37">SUM(U31:V31)</f>
        <v>0</v>
      </c>
      <c r="X31" s="29">
        <v>0</v>
      </c>
      <c r="Y31" s="29"/>
      <c r="Z31" s="29">
        <f aca="true" t="shared" si="97" ref="Z31:Z37">SUM(X31:Y31)</f>
        <v>0</v>
      </c>
      <c r="AA31" s="29">
        <v>0</v>
      </c>
      <c r="AB31" s="29"/>
      <c r="AC31" s="29">
        <f aca="true" t="shared" si="98" ref="AC31:AC37">SUM(AA31:AB31)</f>
        <v>0</v>
      </c>
      <c r="AD31" s="29">
        <v>0</v>
      </c>
      <c r="AE31" s="29"/>
      <c r="AF31" s="29">
        <f aca="true" t="shared" si="99" ref="AF31:AF48">SUM(AD31:AE31)</f>
        <v>0</v>
      </c>
      <c r="AG31" s="29">
        <v>0</v>
      </c>
      <c r="AH31" s="29"/>
      <c r="AI31" s="29">
        <f t="shared" si="13"/>
        <v>0</v>
      </c>
      <c r="AJ31" s="29">
        <v>0</v>
      </c>
      <c r="AK31" s="29"/>
      <c r="AL31" s="29">
        <f aca="true" t="shared" si="100" ref="AL31:AL37">SUM(AJ31:AK31)</f>
        <v>0</v>
      </c>
      <c r="AM31" s="29">
        <v>0</v>
      </c>
      <c r="AN31" s="29"/>
      <c r="AO31" s="29">
        <f t="shared" si="27"/>
        <v>0</v>
      </c>
      <c r="AP31" s="29">
        <v>0</v>
      </c>
      <c r="AQ31" s="29"/>
      <c r="AR31" s="29">
        <f aca="true" t="shared" si="101" ref="AR31:AR37">SUM(AP31:AQ31)</f>
        <v>0</v>
      </c>
      <c r="AS31" s="29">
        <v>0</v>
      </c>
      <c r="AT31" s="29"/>
      <c r="AU31" s="29">
        <f aca="true" t="shared" si="102" ref="AU31:AU37">SUM(AS31:AT31)</f>
        <v>0</v>
      </c>
      <c r="AV31" s="29">
        <v>0</v>
      </c>
      <c r="AW31" s="29"/>
      <c r="AX31" s="29">
        <f aca="true" t="shared" si="103" ref="AX31:AX37">SUM(AV31:AW31)</f>
        <v>0</v>
      </c>
      <c r="AY31" s="29">
        <v>0</v>
      </c>
      <c r="AZ31" s="29"/>
      <c r="BA31" s="29">
        <f aca="true" t="shared" si="104" ref="BA31:BA37">SUM(AY31:AZ31)</f>
        <v>0</v>
      </c>
      <c r="BB31" s="29">
        <v>0</v>
      </c>
      <c r="BC31" s="29"/>
      <c r="BD31" s="29">
        <f aca="true" t="shared" si="105" ref="BD31:BD37">SUM(BB31:BC31)</f>
        <v>0</v>
      </c>
      <c r="BE31" s="29">
        <v>0</v>
      </c>
      <c r="BF31" s="29"/>
      <c r="BG31" s="29">
        <f aca="true" t="shared" si="106" ref="BG31:BG37">SUM(BE31:BF31)</f>
        <v>0</v>
      </c>
      <c r="BH31" s="29">
        <v>0</v>
      </c>
      <c r="BI31" s="29"/>
      <c r="BJ31" s="29">
        <f aca="true" t="shared" si="107" ref="BJ31:BJ37">SUM(BH31:BI31)</f>
        <v>0</v>
      </c>
      <c r="BK31" s="29">
        <f>SUM(C31,F31,I31,L31,O31,R31,U31,X31,AA31,AD31,AG31,AJ31,AM31,AP31,AS31,AV31,AY31,BB31,BE31,BH31)</f>
        <v>0</v>
      </c>
      <c r="BL31" s="29">
        <f t="shared" si="70"/>
        <v>0</v>
      </c>
      <c r="BM31" s="29">
        <f aca="true" t="shared" si="108" ref="BM31:BM37">SUM(BK31:BL31)</f>
        <v>0</v>
      </c>
      <c r="BN31" s="29">
        <v>0</v>
      </c>
      <c r="BO31" s="29"/>
      <c r="BP31" s="29">
        <f aca="true" t="shared" si="109" ref="BP31:BP37">SUM(BN31:BO31)</f>
        <v>0</v>
      </c>
      <c r="BQ31" s="29">
        <f aca="true" t="shared" si="110" ref="BQ31:BQ37">SUM(BK31+BN31)</f>
        <v>0</v>
      </c>
      <c r="BR31" s="29">
        <f aca="true" t="shared" si="111" ref="BR31:BR37">SUM(BL31+BO31)</f>
        <v>0</v>
      </c>
      <c r="BS31" s="29">
        <f aca="true" t="shared" si="112" ref="BS31:BS37">SUM(BQ31+BR31)</f>
        <v>0</v>
      </c>
      <c r="BT31" s="29">
        <v>133000</v>
      </c>
      <c r="BU31" s="29"/>
      <c r="BV31" s="29">
        <f aca="true" t="shared" si="113" ref="BV31:BV37">SUM(BT31:BU31)</f>
        <v>133000</v>
      </c>
      <c r="BW31" s="29"/>
      <c r="BX31" s="29">
        <f aca="true" t="shared" si="114" ref="BX31:BX37">SUM(BV31+BW31)</f>
        <v>133000</v>
      </c>
      <c r="BY31" s="29">
        <f aca="true" t="shared" si="115" ref="BY31:BY37">SUM(BQ31+BT31)</f>
        <v>133000</v>
      </c>
      <c r="BZ31" s="29">
        <f aca="true" t="shared" si="116" ref="BZ31:BZ37">BR31+BU31</f>
        <v>0</v>
      </c>
      <c r="CA31" s="29">
        <f aca="true" t="shared" si="117" ref="CA31:CA37">SUM(BY31:BZ31)</f>
        <v>133000</v>
      </c>
      <c r="CB31" s="29">
        <f t="shared" si="87"/>
        <v>0</v>
      </c>
      <c r="CC31" s="29">
        <f aca="true" t="shared" si="118" ref="CC31:CC37">SUM(CA31+CB31)</f>
        <v>133000</v>
      </c>
      <c r="CD31" s="101">
        <v>133000</v>
      </c>
      <c r="CE31" s="37">
        <f t="shared" si="49"/>
        <v>0</v>
      </c>
      <c r="CF31" s="38"/>
      <c r="CG31" s="38"/>
      <c r="CH31" s="39"/>
    </row>
    <row r="32" spans="1:86" s="40" customFormat="1" ht="15.75" customHeight="1">
      <c r="A32" s="35" t="s">
        <v>82</v>
      </c>
      <c r="B32" s="36" t="s">
        <v>83</v>
      </c>
      <c r="C32" s="29">
        <v>39900</v>
      </c>
      <c r="D32" s="29">
        <v>0</v>
      </c>
      <c r="E32" s="29">
        <f t="shared" si="17"/>
        <v>39900</v>
      </c>
      <c r="F32" s="29">
        <v>10000</v>
      </c>
      <c r="G32" s="29"/>
      <c r="H32" s="90">
        <f t="shared" si="92"/>
        <v>10000</v>
      </c>
      <c r="I32" s="29">
        <v>20000</v>
      </c>
      <c r="J32" s="29">
        <v>0</v>
      </c>
      <c r="K32" s="90">
        <f t="shared" si="93"/>
        <v>20000</v>
      </c>
      <c r="L32" s="29">
        <v>8800</v>
      </c>
      <c r="M32" s="29"/>
      <c r="N32" s="90">
        <f t="shared" si="94"/>
        <v>8800</v>
      </c>
      <c r="O32" s="29">
        <v>8000</v>
      </c>
      <c r="P32" s="29">
        <v>0</v>
      </c>
      <c r="Q32" s="29">
        <f t="shared" si="12"/>
        <v>8000</v>
      </c>
      <c r="R32" s="29">
        <v>6700</v>
      </c>
      <c r="S32" s="29">
        <v>0</v>
      </c>
      <c r="T32" s="29">
        <f t="shared" si="95"/>
        <v>6700</v>
      </c>
      <c r="U32" s="29">
        <v>8000</v>
      </c>
      <c r="V32" s="29">
        <v>0</v>
      </c>
      <c r="W32" s="29">
        <f t="shared" si="96"/>
        <v>8000</v>
      </c>
      <c r="X32" s="29">
        <v>17300</v>
      </c>
      <c r="Y32" s="29">
        <v>0</v>
      </c>
      <c r="Z32" s="29">
        <f t="shared" si="97"/>
        <v>17300</v>
      </c>
      <c r="AA32" s="29">
        <v>9500</v>
      </c>
      <c r="AB32" s="29"/>
      <c r="AC32" s="29">
        <f t="shared" si="98"/>
        <v>9500</v>
      </c>
      <c r="AD32" s="29">
        <v>9300</v>
      </c>
      <c r="AE32" s="29">
        <v>0</v>
      </c>
      <c r="AF32" s="29">
        <f t="shared" si="99"/>
        <v>9300</v>
      </c>
      <c r="AG32" s="29">
        <v>3400</v>
      </c>
      <c r="AH32" s="29"/>
      <c r="AI32" s="29">
        <f t="shared" si="13"/>
        <v>3400</v>
      </c>
      <c r="AJ32" s="29">
        <v>20000</v>
      </c>
      <c r="AK32" s="29">
        <v>0</v>
      </c>
      <c r="AL32" s="29">
        <f t="shared" si="100"/>
        <v>20000</v>
      </c>
      <c r="AM32" s="29">
        <v>16000</v>
      </c>
      <c r="AN32" s="29">
        <v>0</v>
      </c>
      <c r="AO32" s="29">
        <f t="shared" si="27"/>
        <v>16000</v>
      </c>
      <c r="AP32" s="29">
        <v>14600</v>
      </c>
      <c r="AQ32" s="29"/>
      <c r="AR32" s="29">
        <f t="shared" si="101"/>
        <v>14600</v>
      </c>
      <c r="AS32" s="29">
        <v>6600</v>
      </c>
      <c r="AT32" s="29"/>
      <c r="AU32" s="29">
        <f t="shared" si="102"/>
        <v>6600</v>
      </c>
      <c r="AV32" s="29">
        <v>22600</v>
      </c>
      <c r="AW32" s="29">
        <v>0</v>
      </c>
      <c r="AX32" s="29">
        <f t="shared" si="103"/>
        <v>22600</v>
      </c>
      <c r="AY32" s="29">
        <v>26600</v>
      </c>
      <c r="AZ32" s="29">
        <v>0</v>
      </c>
      <c r="BA32" s="29">
        <f t="shared" si="104"/>
        <v>26600</v>
      </c>
      <c r="BB32" s="29">
        <v>17300</v>
      </c>
      <c r="BC32" s="29">
        <v>0</v>
      </c>
      <c r="BD32" s="29">
        <f t="shared" si="105"/>
        <v>17300</v>
      </c>
      <c r="BE32" s="29">
        <v>13300</v>
      </c>
      <c r="BF32" s="29"/>
      <c r="BG32" s="29">
        <f t="shared" si="106"/>
        <v>13300</v>
      </c>
      <c r="BH32" s="29">
        <v>6400</v>
      </c>
      <c r="BI32" s="29"/>
      <c r="BJ32" s="29">
        <f t="shared" si="107"/>
        <v>6400</v>
      </c>
      <c r="BK32" s="29">
        <f aca="true" t="shared" si="119" ref="BK32:BK37">SUM(C32,F32,I32,L32,O32,R32,U32,X32,AA32,AD32,AG32,AJ32,AM32,AP32,AS32,AV32,AY32,BB32,BE32,BH32)</f>
        <v>284300</v>
      </c>
      <c r="BL32" s="29">
        <f t="shared" si="70"/>
        <v>0</v>
      </c>
      <c r="BM32" s="29">
        <f t="shared" si="108"/>
        <v>284300</v>
      </c>
      <c r="BN32" s="29">
        <v>0</v>
      </c>
      <c r="BO32" s="29"/>
      <c r="BP32" s="29">
        <f t="shared" si="109"/>
        <v>0</v>
      </c>
      <c r="BQ32" s="29">
        <f t="shared" si="110"/>
        <v>284300</v>
      </c>
      <c r="BR32" s="29">
        <f t="shared" si="111"/>
        <v>0</v>
      </c>
      <c r="BS32" s="29">
        <f t="shared" si="112"/>
        <v>284300</v>
      </c>
      <c r="BT32" s="29">
        <v>1175700</v>
      </c>
      <c r="BU32" s="29"/>
      <c r="BV32" s="29">
        <f t="shared" si="113"/>
        <v>1175700</v>
      </c>
      <c r="BW32" s="29">
        <v>7000</v>
      </c>
      <c r="BX32" s="29">
        <f t="shared" si="114"/>
        <v>1182700</v>
      </c>
      <c r="BY32" s="29">
        <f t="shared" si="115"/>
        <v>1460000</v>
      </c>
      <c r="BZ32" s="29">
        <f t="shared" si="116"/>
        <v>0</v>
      </c>
      <c r="CA32" s="29">
        <f t="shared" si="117"/>
        <v>1460000</v>
      </c>
      <c r="CB32" s="29">
        <f t="shared" si="87"/>
        <v>7000</v>
      </c>
      <c r="CC32" s="29">
        <f t="shared" si="118"/>
        <v>1467000</v>
      </c>
      <c r="CD32" s="101">
        <v>1460000</v>
      </c>
      <c r="CE32" s="37">
        <f t="shared" si="49"/>
        <v>0</v>
      </c>
      <c r="CF32" s="38"/>
      <c r="CG32" s="38"/>
      <c r="CH32" s="39"/>
    </row>
    <row r="33" spans="1:86" s="40" customFormat="1" ht="15.75" customHeight="1">
      <c r="A33" s="35" t="s">
        <v>84</v>
      </c>
      <c r="B33" s="36" t="s">
        <v>85</v>
      </c>
      <c r="C33" s="29">
        <v>1000</v>
      </c>
      <c r="D33" s="29">
        <v>0</v>
      </c>
      <c r="E33" s="29">
        <f t="shared" si="17"/>
        <v>1000</v>
      </c>
      <c r="F33" s="29">
        <v>500</v>
      </c>
      <c r="G33" s="29"/>
      <c r="H33" s="90">
        <f t="shared" si="92"/>
        <v>500</v>
      </c>
      <c r="I33" s="29">
        <v>500</v>
      </c>
      <c r="J33" s="29"/>
      <c r="K33" s="90">
        <f t="shared" si="93"/>
        <v>500</v>
      </c>
      <c r="L33" s="29">
        <v>1100</v>
      </c>
      <c r="M33" s="29"/>
      <c r="N33" s="90">
        <f t="shared" si="94"/>
        <v>1100</v>
      </c>
      <c r="O33" s="29">
        <v>5000</v>
      </c>
      <c r="P33" s="29"/>
      <c r="Q33" s="29">
        <f t="shared" si="12"/>
        <v>5000</v>
      </c>
      <c r="R33" s="29">
        <v>1200</v>
      </c>
      <c r="S33" s="29"/>
      <c r="T33" s="29">
        <f t="shared" si="95"/>
        <v>1200</v>
      </c>
      <c r="U33" s="29">
        <v>1000</v>
      </c>
      <c r="V33" s="29"/>
      <c r="W33" s="29">
        <f t="shared" si="96"/>
        <v>1000</v>
      </c>
      <c r="X33" s="29">
        <v>1400</v>
      </c>
      <c r="Y33" s="29"/>
      <c r="Z33" s="29">
        <f t="shared" si="97"/>
        <v>1400</v>
      </c>
      <c r="AA33" s="29">
        <v>500</v>
      </c>
      <c r="AB33" s="29"/>
      <c r="AC33" s="29">
        <f t="shared" si="98"/>
        <v>500</v>
      </c>
      <c r="AD33" s="29">
        <v>500</v>
      </c>
      <c r="AE33" s="29"/>
      <c r="AF33" s="29">
        <f t="shared" si="99"/>
        <v>500</v>
      </c>
      <c r="AG33" s="29">
        <v>500</v>
      </c>
      <c r="AH33" s="29"/>
      <c r="AI33" s="29">
        <f t="shared" si="13"/>
        <v>500</v>
      </c>
      <c r="AJ33" s="29">
        <v>1000</v>
      </c>
      <c r="AK33" s="29"/>
      <c r="AL33" s="29">
        <f t="shared" si="100"/>
        <v>1000</v>
      </c>
      <c r="AM33" s="29">
        <v>1000</v>
      </c>
      <c r="AN33" s="29"/>
      <c r="AO33" s="29">
        <f t="shared" si="27"/>
        <v>1000</v>
      </c>
      <c r="AP33" s="29">
        <v>1000</v>
      </c>
      <c r="AQ33" s="29"/>
      <c r="AR33" s="29">
        <f t="shared" si="101"/>
        <v>1000</v>
      </c>
      <c r="AS33" s="29">
        <v>1200</v>
      </c>
      <c r="AT33" s="29"/>
      <c r="AU33" s="29">
        <f t="shared" si="102"/>
        <v>1200</v>
      </c>
      <c r="AV33" s="29">
        <v>1000</v>
      </c>
      <c r="AW33" s="29"/>
      <c r="AX33" s="29">
        <f t="shared" si="103"/>
        <v>1000</v>
      </c>
      <c r="AY33" s="29">
        <v>3000</v>
      </c>
      <c r="AZ33" s="29">
        <v>0</v>
      </c>
      <c r="BA33" s="29">
        <f t="shared" si="104"/>
        <v>3000</v>
      </c>
      <c r="BB33" s="29">
        <v>1500</v>
      </c>
      <c r="BC33" s="29"/>
      <c r="BD33" s="29">
        <f t="shared" si="105"/>
        <v>1500</v>
      </c>
      <c r="BE33" s="29">
        <v>500</v>
      </c>
      <c r="BF33" s="29"/>
      <c r="BG33" s="29">
        <f t="shared" si="106"/>
        <v>500</v>
      </c>
      <c r="BH33" s="29">
        <v>800</v>
      </c>
      <c r="BI33" s="29">
        <v>0</v>
      </c>
      <c r="BJ33" s="29">
        <f t="shared" si="107"/>
        <v>800</v>
      </c>
      <c r="BK33" s="29">
        <f t="shared" si="119"/>
        <v>24200</v>
      </c>
      <c r="BL33" s="29">
        <f t="shared" si="70"/>
        <v>0</v>
      </c>
      <c r="BM33" s="29">
        <f t="shared" si="108"/>
        <v>24200</v>
      </c>
      <c r="BN33" s="29">
        <v>2000</v>
      </c>
      <c r="BO33" s="29"/>
      <c r="BP33" s="29">
        <f t="shared" si="109"/>
        <v>2000</v>
      </c>
      <c r="BQ33" s="29">
        <f t="shared" si="110"/>
        <v>26200</v>
      </c>
      <c r="BR33" s="29">
        <f t="shared" si="111"/>
        <v>0</v>
      </c>
      <c r="BS33" s="29">
        <f t="shared" si="112"/>
        <v>26200</v>
      </c>
      <c r="BT33" s="29">
        <v>66800</v>
      </c>
      <c r="BU33" s="29"/>
      <c r="BV33" s="29">
        <f t="shared" si="113"/>
        <v>66800</v>
      </c>
      <c r="BW33" s="29"/>
      <c r="BX33" s="29">
        <f t="shared" si="114"/>
        <v>66800</v>
      </c>
      <c r="BY33" s="29">
        <f t="shared" si="115"/>
        <v>93000</v>
      </c>
      <c r="BZ33" s="29">
        <f t="shared" si="116"/>
        <v>0</v>
      </c>
      <c r="CA33" s="29">
        <f t="shared" si="117"/>
        <v>93000</v>
      </c>
      <c r="CB33" s="29">
        <f t="shared" si="87"/>
        <v>0</v>
      </c>
      <c r="CC33" s="29">
        <f t="shared" si="118"/>
        <v>93000</v>
      </c>
      <c r="CD33" s="101">
        <v>93000</v>
      </c>
      <c r="CE33" s="37">
        <f t="shared" si="49"/>
        <v>0</v>
      </c>
      <c r="CF33" s="38"/>
      <c r="CG33" s="38"/>
      <c r="CH33" s="39"/>
    </row>
    <row r="34" spans="1:86" s="40" customFormat="1" ht="15.75" customHeight="1">
      <c r="A34" s="35" t="s">
        <v>86</v>
      </c>
      <c r="B34" s="36" t="s">
        <v>87</v>
      </c>
      <c r="C34" s="29">
        <v>0</v>
      </c>
      <c r="D34" s="29"/>
      <c r="E34" s="29">
        <f t="shared" si="17"/>
        <v>0</v>
      </c>
      <c r="F34" s="29">
        <v>0</v>
      </c>
      <c r="G34" s="29"/>
      <c r="H34" s="90">
        <f t="shared" si="92"/>
        <v>0</v>
      </c>
      <c r="I34" s="29">
        <v>0</v>
      </c>
      <c r="J34" s="29"/>
      <c r="K34" s="90">
        <f t="shared" si="93"/>
        <v>0</v>
      </c>
      <c r="L34" s="29">
        <v>0</v>
      </c>
      <c r="M34" s="29"/>
      <c r="N34" s="90">
        <f t="shared" si="94"/>
        <v>0</v>
      </c>
      <c r="O34" s="29">
        <v>0</v>
      </c>
      <c r="P34" s="29"/>
      <c r="Q34" s="29">
        <f t="shared" si="12"/>
        <v>0</v>
      </c>
      <c r="R34" s="29">
        <v>0</v>
      </c>
      <c r="S34" s="29"/>
      <c r="T34" s="29">
        <f t="shared" si="95"/>
        <v>0</v>
      </c>
      <c r="U34" s="29">
        <v>0</v>
      </c>
      <c r="V34" s="29"/>
      <c r="W34" s="29">
        <f t="shared" si="96"/>
        <v>0</v>
      </c>
      <c r="X34" s="29">
        <v>0</v>
      </c>
      <c r="Y34" s="29"/>
      <c r="Z34" s="29">
        <f t="shared" si="97"/>
        <v>0</v>
      </c>
      <c r="AA34" s="29">
        <v>0</v>
      </c>
      <c r="AB34" s="29"/>
      <c r="AC34" s="29">
        <f t="shared" si="98"/>
        <v>0</v>
      </c>
      <c r="AD34" s="29">
        <v>0</v>
      </c>
      <c r="AE34" s="29"/>
      <c r="AF34" s="29">
        <f t="shared" si="99"/>
        <v>0</v>
      </c>
      <c r="AG34" s="29">
        <v>0</v>
      </c>
      <c r="AH34" s="29"/>
      <c r="AI34" s="29">
        <f t="shared" si="13"/>
        <v>0</v>
      </c>
      <c r="AJ34" s="29">
        <v>0</v>
      </c>
      <c r="AK34" s="29"/>
      <c r="AL34" s="29">
        <f t="shared" si="100"/>
        <v>0</v>
      </c>
      <c r="AM34" s="29">
        <v>0</v>
      </c>
      <c r="AN34" s="29"/>
      <c r="AO34" s="29">
        <f t="shared" si="27"/>
        <v>0</v>
      </c>
      <c r="AP34" s="29">
        <v>0</v>
      </c>
      <c r="AQ34" s="29"/>
      <c r="AR34" s="29">
        <f t="shared" si="101"/>
        <v>0</v>
      </c>
      <c r="AS34" s="29">
        <v>0</v>
      </c>
      <c r="AT34" s="29"/>
      <c r="AU34" s="29">
        <f t="shared" si="102"/>
        <v>0</v>
      </c>
      <c r="AV34" s="29">
        <v>0</v>
      </c>
      <c r="AW34" s="29"/>
      <c r="AX34" s="29">
        <f t="shared" si="103"/>
        <v>0</v>
      </c>
      <c r="AY34" s="29">
        <v>0</v>
      </c>
      <c r="AZ34" s="29"/>
      <c r="BA34" s="29">
        <f t="shared" si="104"/>
        <v>0</v>
      </c>
      <c r="BB34" s="29">
        <v>0</v>
      </c>
      <c r="BC34" s="29"/>
      <c r="BD34" s="29">
        <f t="shared" si="105"/>
        <v>0</v>
      </c>
      <c r="BE34" s="29">
        <v>0</v>
      </c>
      <c r="BF34" s="29"/>
      <c r="BG34" s="29">
        <f t="shared" si="106"/>
        <v>0</v>
      </c>
      <c r="BH34" s="29">
        <v>0</v>
      </c>
      <c r="BI34" s="29"/>
      <c r="BJ34" s="29">
        <f t="shared" si="107"/>
        <v>0</v>
      </c>
      <c r="BK34" s="29">
        <f t="shared" si="119"/>
        <v>0</v>
      </c>
      <c r="BL34" s="29">
        <f t="shared" si="70"/>
        <v>0</v>
      </c>
      <c r="BM34" s="29">
        <f t="shared" si="108"/>
        <v>0</v>
      </c>
      <c r="BN34" s="29">
        <v>0</v>
      </c>
      <c r="BO34" s="29"/>
      <c r="BP34" s="29">
        <f t="shared" si="109"/>
        <v>0</v>
      </c>
      <c r="BQ34" s="29">
        <f t="shared" si="110"/>
        <v>0</v>
      </c>
      <c r="BR34" s="29">
        <f t="shared" si="111"/>
        <v>0</v>
      </c>
      <c r="BS34" s="29">
        <f t="shared" si="112"/>
        <v>0</v>
      </c>
      <c r="BT34" s="29">
        <v>955000</v>
      </c>
      <c r="BU34" s="29"/>
      <c r="BV34" s="29">
        <f t="shared" si="113"/>
        <v>955000</v>
      </c>
      <c r="BW34" s="29"/>
      <c r="BX34" s="29">
        <f t="shared" si="114"/>
        <v>955000</v>
      </c>
      <c r="BY34" s="29">
        <f t="shared" si="115"/>
        <v>955000</v>
      </c>
      <c r="BZ34" s="29">
        <f t="shared" si="116"/>
        <v>0</v>
      </c>
      <c r="CA34" s="29">
        <f t="shared" si="117"/>
        <v>955000</v>
      </c>
      <c r="CB34" s="29">
        <f t="shared" si="87"/>
        <v>0</v>
      </c>
      <c r="CC34" s="29">
        <f t="shared" si="118"/>
        <v>955000</v>
      </c>
      <c r="CD34" s="101">
        <v>955000</v>
      </c>
      <c r="CE34" s="37">
        <f t="shared" si="49"/>
        <v>0</v>
      </c>
      <c r="CF34" s="38"/>
      <c r="CG34" s="38"/>
      <c r="CH34" s="39"/>
    </row>
    <row r="35" spans="1:86" s="40" customFormat="1" ht="15.75" customHeight="1">
      <c r="A35" s="35" t="s">
        <v>88</v>
      </c>
      <c r="B35" s="36" t="s">
        <v>89</v>
      </c>
      <c r="C35" s="29">
        <v>400</v>
      </c>
      <c r="D35" s="29">
        <v>0</v>
      </c>
      <c r="E35" s="29">
        <f t="shared" si="17"/>
        <v>400</v>
      </c>
      <c r="F35" s="29">
        <v>0</v>
      </c>
      <c r="G35" s="29"/>
      <c r="H35" s="90">
        <f t="shared" si="92"/>
        <v>0</v>
      </c>
      <c r="I35" s="29">
        <v>100</v>
      </c>
      <c r="J35" s="29"/>
      <c r="K35" s="90">
        <f t="shared" si="93"/>
        <v>100</v>
      </c>
      <c r="L35" s="29">
        <v>200</v>
      </c>
      <c r="M35" s="29"/>
      <c r="N35" s="90">
        <f t="shared" si="94"/>
        <v>200</v>
      </c>
      <c r="O35" s="29">
        <v>200</v>
      </c>
      <c r="P35" s="29"/>
      <c r="Q35" s="29">
        <f t="shared" si="12"/>
        <v>200</v>
      </c>
      <c r="R35" s="29">
        <v>200</v>
      </c>
      <c r="S35" s="29"/>
      <c r="T35" s="29">
        <f t="shared" si="95"/>
        <v>200</v>
      </c>
      <c r="U35" s="29">
        <v>0</v>
      </c>
      <c r="V35" s="29"/>
      <c r="W35" s="29">
        <f t="shared" si="96"/>
        <v>0</v>
      </c>
      <c r="X35" s="29">
        <v>100</v>
      </c>
      <c r="Y35" s="29"/>
      <c r="Z35" s="29">
        <f t="shared" si="97"/>
        <v>100</v>
      </c>
      <c r="AA35" s="29">
        <v>0</v>
      </c>
      <c r="AB35" s="29"/>
      <c r="AC35" s="29">
        <f t="shared" si="98"/>
        <v>0</v>
      </c>
      <c r="AD35" s="29">
        <v>400</v>
      </c>
      <c r="AE35" s="29">
        <v>0</v>
      </c>
      <c r="AF35" s="29">
        <f t="shared" si="99"/>
        <v>400</v>
      </c>
      <c r="AG35" s="29">
        <v>100</v>
      </c>
      <c r="AH35" s="29"/>
      <c r="AI35" s="29">
        <f t="shared" si="13"/>
        <v>100</v>
      </c>
      <c r="AJ35" s="29">
        <v>200</v>
      </c>
      <c r="AK35" s="29"/>
      <c r="AL35" s="29">
        <f t="shared" si="100"/>
        <v>200</v>
      </c>
      <c r="AM35" s="29">
        <v>400</v>
      </c>
      <c r="AN35" s="29">
        <v>0</v>
      </c>
      <c r="AO35" s="29">
        <f t="shared" si="27"/>
        <v>400</v>
      </c>
      <c r="AP35" s="29">
        <v>300</v>
      </c>
      <c r="AQ35" s="29"/>
      <c r="AR35" s="29">
        <f t="shared" si="101"/>
        <v>300</v>
      </c>
      <c r="AS35" s="29">
        <v>400</v>
      </c>
      <c r="AT35" s="29"/>
      <c r="AU35" s="29">
        <f t="shared" si="102"/>
        <v>400</v>
      </c>
      <c r="AV35" s="29">
        <v>400</v>
      </c>
      <c r="AW35" s="29"/>
      <c r="AX35" s="29">
        <f t="shared" si="103"/>
        <v>400</v>
      </c>
      <c r="AY35" s="29">
        <v>1200</v>
      </c>
      <c r="AZ35" s="29">
        <v>0</v>
      </c>
      <c r="BA35" s="29">
        <f t="shared" si="104"/>
        <v>1200</v>
      </c>
      <c r="BB35" s="29">
        <v>0</v>
      </c>
      <c r="BC35" s="29"/>
      <c r="BD35" s="29">
        <f t="shared" si="105"/>
        <v>0</v>
      </c>
      <c r="BE35" s="29">
        <v>200</v>
      </c>
      <c r="BF35" s="29"/>
      <c r="BG35" s="29">
        <f t="shared" si="106"/>
        <v>200</v>
      </c>
      <c r="BH35" s="29">
        <v>100</v>
      </c>
      <c r="BI35" s="29"/>
      <c r="BJ35" s="29">
        <f t="shared" si="107"/>
        <v>100</v>
      </c>
      <c r="BK35" s="29">
        <f t="shared" si="119"/>
        <v>4900</v>
      </c>
      <c r="BL35" s="29">
        <f t="shared" si="70"/>
        <v>0</v>
      </c>
      <c r="BM35" s="29">
        <f t="shared" si="108"/>
        <v>4900</v>
      </c>
      <c r="BN35" s="29">
        <v>0</v>
      </c>
      <c r="BO35" s="29"/>
      <c r="BP35" s="29">
        <f t="shared" si="109"/>
        <v>0</v>
      </c>
      <c r="BQ35" s="29">
        <f t="shared" si="110"/>
        <v>4900</v>
      </c>
      <c r="BR35" s="29">
        <f t="shared" si="111"/>
        <v>0</v>
      </c>
      <c r="BS35" s="29">
        <f t="shared" si="112"/>
        <v>4900</v>
      </c>
      <c r="BT35" s="29">
        <v>9100</v>
      </c>
      <c r="BU35" s="29"/>
      <c r="BV35" s="29">
        <f t="shared" si="113"/>
        <v>9100</v>
      </c>
      <c r="BW35" s="29"/>
      <c r="BX35" s="29">
        <f t="shared" si="114"/>
        <v>9100</v>
      </c>
      <c r="BY35" s="29">
        <f t="shared" si="115"/>
        <v>14000</v>
      </c>
      <c r="BZ35" s="29">
        <f t="shared" si="116"/>
        <v>0</v>
      </c>
      <c r="CA35" s="29">
        <f t="shared" si="117"/>
        <v>14000</v>
      </c>
      <c r="CB35" s="29">
        <f t="shared" si="87"/>
        <v>0</v>
      </c>
      <c r="CC35" s="29">
        <f t="shared" si="118"/>
        <v>14000</v>
      </c>
      <c r="CD35" s="101">
        <v>14000</v>
      </c>
      <c r="CE35" s="37">
        <f t="shared" si="49"/>
        <v>0</v>
      </c>
      <c r="CF35" s="38"/>
      <c r="CG35" s="38"/>
      <c r="CH35" s="39"/>
    </row>
    <row r="36" spans="1:86" s="40" customFormat="1" ht="15.75" customHeight="1">
      <c r="A36" s="35" t="s">
        <v>90</v>
      </c>
      <c r="B36" s="36" t="s">
        <v>91</v>
      </c>
      <c r="C36" s="29">
        <v>3300</v>
      </c>
      <c r="D36" s="29">
        <v>0</v>
      </c>
      <c r="E36" s="29">
        <f t="shared" si="17"/>
        <v>3300</v>
      </c>
      <c r="F36" s="29">
        <v>1300</v>
      </c>
      <c r="G36" s="29"/>
      <c r="H36" s="90">
        <f t="shared" si="92"/>
        <v>1300</v>
      </c>
      <c r="I36" s="29">
        <v>0</v>
      </c>
      <c r="J36" s="29"/>
      <c r="K36" s="90">
        <f t="shared" si="93"/>
        <v>0</v>
      </c>
      <c r="L36" s="29">
        <v>700</v>
      </c>
      <c r="M36" s="29"/>
      <c r="N36" s="90">
        <f t="shared" si="94"/>
        <v>700</v>
      </c>
      <c r="O36" s="29">
        <v>600</v>
      </c>
      <c r="P36" s="29">
        <v>0</v>
      </c>
      <c r="Q36" s="29">
        <f t="shared" si="12"/>
        <v>600</v>
      </c>
      <c r="R36" s="29">
        <v>1400</v>
      </c>
      <c r="S36" s="29">
        <v>0</v>
      </c>
      <c r="T36" s="29">
        <f t="shared" si="95"/>
        <v>1400</v>
      </c>
      <c r="U36" s="29">
        <v>0</v>
      </c>
      <c r="V36" s="29"/>
      <c r="W36" s="29">
        <f t="shared" si="96"/>
        <v>0</v>
      </c>
      <c r="X36" s="29">
        <v>8000</v>
      </c>
      <c r="Y36" s="29"/>
      <c r="Z36" s="29">
        <f t="shared" si="97"/>
        <v>8000</v>
      </c>
      <c r="AA36" s="29">
        <v>0</v>
      </c>
      <c r="AB36" s="29"/>
      <c r="AC36" s="29">
        <f t="shared" si="98"/>
        <v>0</v>
      </c>
      <c r="AD36" s="29">
        <v>2000</v>
      </c>
      <c r="AE36" s="29">
        <v>0</v>
      </c>
      <c r="AF36" s="29">
        <f t="shared" si="99"/>
        <v>2000</v>
      </c>
      <c r="AG36" s="29">
        <v>100</v>
      </c>
      <c r="AH36" s="29"/>
      <c r="AI36" s="29">
        <f t="shared" si="13"/>
        <v>100</v>
      </c>
      <c r="AJ36" s="29">
        <v>3100</v>
      </c>
      <c r="AK36" s="29"/>
      <c r="AL36" s="29">
        <f t="shared" si="100"/>
        <v>3100</v>
      </c>
      <c r="AM36" s="29">
        <v>7900</v>
      </c>
      <c r="AN36" s="29">
        <v>0</v>
      </c>
      <c r="AO36" s="29">
        <f t="shared" si="27"/>
        <v>7900</v>
      </c>
      <c r="AP36" s="29">
        <v>1000</v>
      </c>
      <c r="AQ36" s="29">
        <v>0</v>
      </c>
      <c r="AR36" s="29">
        <f t="shared" si="101"/>
        <v>1000</v>
      </c>
      <c r="AS36" s="29">
        <v>40000</v>
      </c>
      <c r="AT36" s="29">
        <v>0</v>
      </c>
      <c r="AU36" s="29">
        <f t="shared" si="102"/>
        <v>40000</v>
      </c>
      <c r="AV36" s="29">
        <v>2600</v>
      </c>
      <c r="AW36" s="29">
        <v>0</v>
      </c>
      <c r="AX36" s="29">
        <f t="shared" si="103"/>
        <v>2600</v>
      </c>
      <c r="AY36" s="29">
        <v>1300</v>
      </c>
      <c r="AZ36" s="29">
        <v>0</v>
      </c>
      <c r="BA36" s="29">
        <f t="shared" si="104"/>
        <v>1300</v>
      </c>
      <c r="BB36" s="29">
        <v>4000</v>
      </c>
      <c r="BC36" s="29">
        <v>0</v>
      </c>
      <c r="BD36" s="29">
        <f t="shared" si="105"/>
        <v>4000</v>
      </c>
      <c r="BE36" s="29">
        <v>1600</v>
      </c>
      <c r="BF36" s="29"/>
      <c r="BG36" s="29">
        <f t="shared" si="106"/>
        <v>1600</v>
      </c>
      <c r="BH36" s="29">
        <v>0</v>
      </c>
      <c r="BI36" s="29"/>
      <c r="BJ36" s="29">
        <f t="shared" si="107"/>
        <v>0</v>
      </c>
      <c r="BK36" s="29">
        <f t="shared" si="119"/>
        <v>78900</v>
      </c>
      <c r="BL36" s="29">
        <f t="shared" si="70"/>
        <v>0</v>
      </c>
      <c r="BM36" s="29">
        <f t="shared" si="108"/>
        <v>78900</v>
      </c>
      <c r="BN36" s="29">
        <v>0</v>
      </c>
      <c r="BO36" s="29"/>
      <c r="BP36" s="29">
        <f t="shared" si="109"/>
        <v>0</v>
      </c>
      <c r="BQ36" s="29">
        <f t="shared" si="110"/>
        <v>78900</v>
      </c>
      <c r="BR36" s="29">
        <f t="shared" si="111"/>
        <v>0</v>
      </c>
      <c r="BS36" s="29">
        <f t="shared" si="112"/>
        <v>78900</v>
      </c>
      <c r="BT36" s="29">
        <v>279100</v>
      </c>
      <c r="BU36" s="29"/>
      <c r="BV36" s="29">
        <f t="shared" si="113"/>
        <v>279100</v>
      </c>
      <c r="BW36" s="29"/>
      <c r="BX36" s="29">
        <f t="shared" si="114"/>
        <v>279100</v>
      </c>
      <c r="BY36" s="29">
        <f t="shared" si="115"/>
        <v>358000</v>
      </c>
      <c r="BZ36" s="29">
        <f t="shared" si="116"/>
        <v>0</v>
      </c>
      <c r="CA36" s="29">
        <f t="shared" si="117"/>
        <v>358000</v>
      </c>
      <c r="CB36" s="29">
        <f t="shared" si="87"/>
        <v>0</v>
      </c>
      <c r="CC36" s="29">
        <f t="shared" si="118"/>
        <v>358000</v>
      </c>
      <c r="CD36" s="101">
        <v>358000</v>
      </c>
      <c r="CE36" s="37">
        <f t="shared" si="49"/>
        <v>0</v>
      </c>
      <c r="CF36" s="38"/>
      <c r="CG36" s="38"/>
      <c r="CH36" s="39"/>
    </row>
    <row r="37" spans="1:86" s="40" customFormat="1" ht="15.75" customHeight="1">
      <c r="A37" s="35" t="s">
        <v>92</v>
      </c>
      <c r="B37" s="36" t="s">
        <v>79</v>
      </c>
      <c r="C37" s="29">
        <v>2700</v>
      </c>
      <c r="D37" s="29">
        <v>0</v>
      </c>
      <c r="E37" s="29">
        <f t="shared" si="17"/>
        <v>2700</v>
      </c>
      <c r="F37" s="29">
        <v>1500</v>
      </c>
      <c r="G37" s="29"/>
      <c r="H37" s="90">
        <f t="shared" si="92"/>
        <v>1500</v>
      </c>
      <c r="I37" s="29">
        <v>2300</v>
      </c>
      <c r="J37" s="29">
        <v>0</v>
      </c>
      <c r="K37" s="90">
        <f t="shared" si="93"/>
        <v>2300</v>
      </c>
      <c r="L37" s="29">
        <v>4300</v>
      </c>
      <c r="M37" s="29"/>
      <c r="N37" s="90">
        <f t="shared" si="94"/>
        <v>4300</v>
      </c>
      <c r="O37" s="29">
        <v>1600</v>
      </c>
      <c r="P37" s="29"/>
      <c r="Q37" s="29">
        <f t="shared" si="12"/>
        <v>1600</v>
      </c>
      <c r="R37" s="29">
        <v>3900</v>
      </c>
      <c r="S37" s="29"/>
      <c r="T37" s="29">
        <f t="shared" si="95"/>
        <v>3900</v>
      </c>
      <c r="U37" s="29">
        <v>3400</v>
      </c>
      <c r="V37" s="29"/>
      <c r="W37" s="29">
        <f t="shared" si="96"/>
        <v>3400</v>
      </c>
      <c r="X37" s="29">
        <v>4000</v>
      </c>
      <c r="Y37" s="29">
        <v>0</v>
      </c>
      <c r="Z37" s="29">
        <f t="shared" si="97"/>
        <v>4000</v>
      </c>
      <c r="AA37" s="29">
        <v>2800</v>
      </c>
      <c r="AB37" s="29"/>
      <c r="AC37" s="29">
        <f t="shared" si="98"/>
        <v>2800</v>
      </c>
      <c r="AD37" s="29">
        <v>1900</v>
      </c>
      <c r="AE37" s="29"/>
      <c r="AF37" s="29">
        <f t="shared" si="99"/>
        <v>1900</v>
      </c>
      <c r="AG37" s="29">
        <v>2600</v>
      </c>
      <c r="AH37" s="29">
        <v>0</v>
      </c>
      <c r="AI37" s="29">
        <f t="shared" si="13"/>
        <v>2600</v>
      </c>
      <c r="AJ37" s="29">
        <v>2000</v>
      </c>
      <c r="AK37" s="29">
        <v>0</v>
      </c>
      <c r="AL37" s="29">
        <f t="shared" si="100"/>
        <v>2000</v>
      </c>
      <c r="AM37" s="29">
        <v>7400</v>
      </c>
      <c r="AN37" s="29">
        <v>0</v>
      </c>
      <c r="AO37" s="29">
        <f t="shared" si="27"/>
        <v>7400</v>
      </c>
      <c r="AP37" s="29">
        <v>9300</v>
      </c>
      <c r="AQ37" s="29">
        <v>0</v>
      </c>
      <c r="AR37" s="29">
        <f t="shared" si="101"/>
        <v>9300</v>
      </c>
      <c r="AS37" s="29">
        <v>6700</v>
      </c>
      <c r="AT37" s="29">
        <v>0</v>
      </c>
      <c r="AU37" s="29">
        <f t="shared" si="102"/>
        <v>6700</v>
      </c>
      <c r="AV37" s="29">
        <v>17000</v>
      </c>
      <c r="AW37" s="29"/>
      <c r="AX37" s="29">
        <f t="shared" si="103"/>
        <v>17000</v>
      </c>
      <c r="AY37" s="29">
        <v>6300</v>
      </c>
      <c r="AZ37" s="29">
        <v>0</v>
      </c>
      <c r="BA37" s="29">
        <f t="shared" si="104"/>
        <v>6300</v>
      </c>
      <c r="BB37" s="29">
        <v>6100</v>
      </c>
      <c r="BC37" s="29">
        <v>0</v>
      </c>
      <c r="BD37" s="29">
        <f t="shared" si="105"/>
        <v>6100</v>
      </c>
      <c r="BE37" s="29">
        <v>4100</v>
      </c>
      <c r="BF37" s="29"/>
      <c r="BG37" s="29">
        <f t="shared" si="106"/>
        <v>4100</v>
      </c>
      <c r="BH37" s="29">
        <v>2600</v>
      </c>
      <c r="BI37" s="29"/>
      <c r="BJ37" s="29">
        <f t="shared" si="107"/>
        <v>2600</v>
      </c>
      <c r="BK37" s="29">
        <f t="shared" si="119"/>
        <v>92500</v>
      </c>
      <c r="BL37" s="29">
        <f t="shared" si="70"/>
        <v>0</v>
      </c>
      <c r="BM37" s="29">
        <f t="shared" si="108"/>
        <v>92500</v>
      </c>
      <c r="BN37" s="29">
        <v>800</v>
      </c>
      <c r="BO37" s="29"/>
      <c r="BP37" s="29">
        <f t="shared" si="109"/>
        <v>800</v>
      </c>
      <c r="BQ37" s="29">
        <f t="shared" si="110"/>
        <v>93300</v>
      </c>
      <c r="BR37" s="29">
        <f t="shared" si="111"/>
        <v>0</v>
      </c>
      <c r="BS37" s="29">
        <f t="shared" si="112"/>
        <v>93300</v>
      </c>
      <c r="BT37" s="29">
        <v>304700</v>
      </c>
      <c r="BU37" s="29"/>
      <c r="BV37" s="29">
        <f t="shared" si="113"/>
        <v>304700</v>
      </c>
      <c r="BW37" s="29"/>
      <c r="BX37" s="29">
        <f t="shared" si="114"/>
        <v>304700</v>
      </c>
      <c r="BY37" s="29">
        <f t="shared" si="115"/>
        <v>398000</v>
      </c>
      <c r="BZ37" s="29">
        <f t="shared" si="116"/>
        <v>0</v>
      </c>
      <c r="CA37" s="29">
        <f t="shared" si="117"/>
        <v>398000</v>
      </c>
      <c r="CB37" s="29">
        <f t="shared" si="87"/>
        <v>0</v>
      </c>
      <c r="CC37" s="29">
        <f t="shared" si="118"/>
        <v>398000</v>
      </c>
      <c r="CD37" s="101">
        <v>398000</v>
      </c>
      <c r="CE37" s="37">
        <f t="shared" si="49"/>
        <v>0</v>
      </c>
      <c r="CF37" s="38"/>
      <c r="CG37" s="38"/>
      <c r="CH37" s="39"/>
    </row>
    <row r="38" spans="1:86" s="47" customFormat="1" ht="15.75" customHeight="1">
      <c r="A38" s="42" t="s">
        <v>93</v>
      </c>
      <c r="B38" s="43" t="s">
        <v>94</v>
      </c>
      <c r="C38" s="28">
        <f aca="true" t="shared" si="120" ref="C38:AH38">SUM(C39:C42)</f>
        <v>2600</v>
      </c>
      <c r="D38" s="28">
        <f t="shared" si="120"/>
        <v>0</v>
      </c>
      <c r="E38" s="28">
        <f t="shared" si="120"/>
        <v>2600</v>
      </c>
      <c r="F38" s="28">
        <f t="shared" si="120"/>
        <v>1500</v>
      </c>
      <c r="G38" s="28">
        <f t="shared" si="120"/>
        <v>0</v>
      </c>
      <c r="H38" s="28">
        <f t="shared" si="120"/>
        <v>1500</v>
      </c>
      <c r="I38" s="28">
        <f t="shared" si="120"/>
        <v>1200</v>
      </c>
      <c r="J38" s="28">
        <f t="shared" si="120"/>
        <v>0</v>
      </c>
      <c r="K38" s="28">
        <f>I38+J38</f>
        <v>1200</v>
      </c>
      <c r="L38" s="28">
        <f t="shared" si="120"/>
        <v>1600</v>
      </c>
      <c r="M38" s="28">
        <f t="shared" si="120"/>
        <v>0</v>
      </c>
      <c r="N38" s="28">
        <f>L38+M38</f>
        <v>1600</v>
      </c>
      <c r="O38" s="28">
        <f t="shared" si="120"/>
        <v>800</v>
      </c>
      <c r="P38" s="28">
        <f>SUM(P39:P42)</f>
        <v>0</v>
      </c>
      <c r="Q38" s="28">
        <f t="shared" si="120"/>
        <v>800</v>
      </c>
      <c r="R38" s="28">
        <f t="shared" si="120"/>
        <v>1100</v>
      </c>
      <c r="S38" s="28">
        <f t="shared" si="120"/>
        <v>0</v>
      </c>
      <c r="T38" s="28">
        <f t="shared" si="120"/>
        <v>1100</v>
      </c>
      <c r="U38" s="28">
        <f t="shared" si="120"/>
        <v>1200</v>
      </c>
      <c r="V38" s="28">
        <f t="shared" si="120"/>
        <v>0</v>
      </c>
      <c r="W38" s="28">
        <f t="shared" si="120"/>
        <v>1200</v>
      </c>
      <c r="X38" s="28">
        <f t="shared" si="120"/>
        <v>4000</v>
      </c>
      <c r="Y38" s="28">
        <f t="shared" si="120"/>
        <v>0</v>
      </c>
      <c r="Z38" s="28">
        <f t="shared" si="120"/>
        <v>4000</v>
      </c>
      <c r="AA38" s="28">
        <f t="shared" si="120"/>
        <v>300</v>
      </c>
      <c r="AB38" s="28">
        <f t="shared" si="120"/>
        <v>0</v>
      </c>
      <c r="AC38" s="28">
        <f t="shared" si="120"/>
        <v>300</v>
      </c>
      <c r="AD38" s="28">
        <f t="shared" si="120"/>
        <v>4800</v>
      </c>
      <c r="AE38" s="28">
        <f t="shared" si="120"/>
        <v>0</v>
      </c>
      <c r="AF38" s="28">
        <f t="shared" si="120"/>
        <v>4800</v>
      </c>
      <c r="AG38" s="28">
        <f t="shared" si="120"/>
        <v>300</v>
      </c>
      <c r="AH38" s="28">
        <f t="shared" si="120"/>
        <v>0</v>
      </c>
      <c r="AI38" s="28">
        <f aca="true" t="shared" si="121" ref="AI38:BN38">SUM(AI39:AI42)</f>
        <v>300</v>
      </c>
      <c r="AJ38" s="28">
        <f t="shared" si="121"/>
        <v>1800</v>
      </c>
      <c r="AK38" s="28">
        <f t="shared" si="121"/>
        <v>0</v>
      </c>
      <c r="AL38" s="28">
        <f t="shared" si="121"/>
        <v>1800</v>
      </c>
      <c r="AM38" s="28">
        <f t="shared" si="121"/>
        <v>4000</v>
      </c>
      <c r="AN38" s="28">
        <f t="shared" si="121"/>
        <v>0</v>
      </c>
      <c r="AO38" s="28">
        <f t="shared" si="121"/>
        <v>4000</v>
      </c>
      <c r="AP38" s="28">
        <f t="shared" si="121"/>
        <v>3200</v>
      </c>
      <c r="AQ38" s="28">
        <f t="shared" si="121"/>
        <v>0</v>
      </c>
      <c r="AR38" s="28">
        <f t="shared" si="121"/>
        <v>3200</v>
      </c>
      <c r="AS38" s="28">
        <f t="shared" si="121"/>
        <v>1000</v>
      </c>
      <c r="AT38" s="28">
        <f t="shared" si="121"/>
        <v>0</v>
      </c>
      <c r="AU38" s="28">
        <f t="shared" si="121"/>
        <v>1000</v>
      </c>
      <c r="AV38" s="28">
        <f t="shared" si="121"/>
        <v>1500</v>
      </c>
      <c r="AW38" s="28">
        <f t="shared" si="121"/>
        <v>0</v>
      </c>
      <c r="AX38" s="28">
        <f t="shared" si="121"/>
        <v>1500</v>
      </c>
      <c r="AY38" s="28">
        <f t="shared" si="121"/>
        <v>32600</v>
      </c>
      <c r="AZ38" s="28">
        <f t="shared" si="121"/>
        <v>0</v>
      </c>
      <c r="BA38" s="28">
        <f t="shared" si="121"/>
        <v>32600</v>
      </c>
      <c r="BB38" s="28">
        <f t="shared" si="121"/>
        <v>1900</v>
      </c>
      <c r="BC38" s="28">
        <f t="shared" si="121"/>
        <v>0</v>
      </c>
      <c r="BD38" s="28">
        <f t="shared" si="121"/>
        <v>1900</v>
      </c>
      <c r="BE38" s="28">
        <f t="shared" si="121"/>
        <v>3500</v>
      </c>
      <c r="BF38" s="28">
        <f t="shared" si="121"/>
        <v>0</v>
      </c>
      <c r="BG38" s="28">
        <f t="shared" si="121"/>
        <v>3500</v>
      </c>
      <c r="BH38" s="28">
        <f t="shared" si="121"/>
        <v>500</v>
      </c>
      <c r="BI38" s="28">
        <f t="shared" si="121"/>
        <v>0</v>
      </c>
      <c r="BJ38" s="28">
        <f t="shared" si="121"/>
        <v>500</v>
      </c>
      <c r="BK38" s="28">
        <f t="shared" si="121"/>
        <v>69400</v>
      </c>
      <c r="BL38" s="28">
        <f t="shared" si="121"/>
        <v>0</v>
      </c>
      <c r="BM38" s="28">
        <f t="shared" si="121"/>
        <v>69400</v>
      </c>
      <c r="BN38" s="28">
        <f t="shared" si="121"/>
        <v>600</v>
      </c>
      <c r="BO38" s="28">
        <f aca="true" t="shared" si="122" ref="BO38:BU38">SUM(BO39:BO42)</f>
        <v>0</v>
      </c>
      <c r="BP38" s="28">
        <f t="shared" si="122"/>
        <v>600</v>
      </c>
      <c r="BQ38" s="28">
        <f t="shared" si="122"/>
        <v>70000</v>
      </c>
      <c r="BR38" s="28">
        <f t="shared" si="122"/>
        <v>0</v>
      </c>
      <c r="BS38" s="28">
        <f t="shared" si="122"/>
        <v>70000</v>
      </c>
      <c r="BT38" s="28">
        <f t="shared" si="122"/>
        <v>93000</v>
      </c>
      <c r="BU38" s="28">
        <f t="shared" si="122"/>
        <v>0</v>
      </c>
      <c r="BV38" s="28">
        <f>SUM(CA38-BS38)</f>
        <v>93000</v>
      </c>
      <c r="BW38" s="28">
        <f aca="true" t="shared" si="123" ref="BW38:CB38">SUM(BW39:BW42)</f>
        <v>0</v>
      </c>
      <c r="BX38" s="28">
        <f t="shared" si="123"/>
        <v>93000</v>
      </c>
      <c r="BY38" s="28">
        <f t="shared" si="123"/>
        <v>163000</v>
      </c>
      <c r="BZ38" s="28">
        <f t="shared" si="123"/>
        <v>0</v>
      </c>
      <c r="CA38" s="28">
        <f t="shared" si="123"/>
        <v>163000</v>
      </c>
      <c r="CB38" s="28">
        <f t="shared" si="123"/>
        <v>0</v>
      </c>
      <c r="CC38" s="28">
        <f>SUM(CC39:CC42)</f>
        <v>163000</v>
      </c>
      <c r="CD38" s="102">
        <f>SUM(CD39:CD42)</f>
        <v>163000</v>
      </c>
      <c r="CE38" s="37">
        <f>SUM(CE39:CE42)</f>
        <v>0</v>
      </c>
      <c r="CF38" s="45"/>
      <c r="CG38" s="45"/>
      <c r="CH38" s="46"/>
    </row>
    <row r="39" spans="1:86" s="40" customFormat="1" ht="15.75" customHeight="1">
      <c r="A39" s="35" t="s">
        <v>95</v>
      </c>
      <c r="B39" s="36" t="s">
        <v>96</v>
      </c>
      <c r="C39" s="29">
        <v>0</v>
      </c>
      <c r="D39" s="29"/>
      <c r="E39" s="29">
        <f t="shared" si="17"/>
        <v>0</v>
      </c>
      <c r="F39" s="29">
        <v>0</v>
      </c>
      <c r="G39" s="29"/>
      <c r="H39" s="90">
        <f>SUM(F39:G39)</f>
        <v>0</v>
      </c>
      <c r="I39" s="29">
        <v>0</v>
      </c>
      <c r="J39" s="29"/>
      <c r="K39" s="90">
        <f>SUM(I39:J39)</f>
        <v>0</v>
      </c>
      <c r="L39" s="29">
        <v>200</v>
      </c>
      <c r="M39" s="29"/>
      <c r="N39" s="90">
        <f>SUM(L39:M39)</f>
        <v>200</v>
      </c>
      <c r="O39" s="29">
        <v>0</v>
      </c>
      <c r="P39" s="29"/>
      <c r="Q39" s="29">
        <f t="shared" si="12"/>
        <v>0</v>
      </c>
      <c r="R39" s="29">
        <v>200</v>
      </c>
      <c r="S39" s="29"/>
      <c r="T39" s="29">
        <f>SUM(R39:S39)</f>
        <v>200</v>
      </c>
      <c r="U39" s="29">
        <v>0</v>
      </c>
      <c r="V39" s="29"/>
      <c r="W39" s="29">
        <f>SUM(U39:V39)</f>
        <v>0</v>
      </c>
      <c r="X39" s="29">
        <v>700</v>
      </c>
      <c r="Y39" s="29">
        <v>0</v>
      </c>
      <c r="Z39" s="29">
        <f>SUM(X39:Y39)</f>
        <v>700</v>
      </c>
      <c r="AA39" s="29">
        <v>0</v>
      </c>
      <c r="AB39" s="29"/>
      <c r="AC39" s="29">
        <f>SUM(AA39:AB39)</f>
        <v>0</v>
      </c>
      <c r="AD39" s="29">
        <v>0</v>
      </c>
      <c r="AE39" s="29"/>
      <c r="AF39" s="29">
        <f t="shared" si="99"/>
        <v>0</v>
      </c>
      <c r="AG39" s="29">
        <v>0</v>
      </c>
      <c r="AH39" s="29"/>
      <c r="AI39" s="29">
        <f t="shared" si="13"/>
        <v>0</v>
      </c>
      <c r="AJ39" s="29">
        <v>0</v>
      </c>
      <c r="AK39" s="29"/>
      <c r="AL39" s="29">
        <f>SUM(AJ39:AK39)</f>
        <v>0</v>
      </c>
      <c r="AM39" s="29">
        <v>0</v>
      </c>
      <c r="AN39" s="29"/>
      <c r="AO39" s="29">
        <f t="shared" si="27"/>
        <v>0</v>
      </c>
      <c r="AP39" s="29">
        <v>0</v>
      </c>
      <c r="AQ39" s="29"/>
      <c r="AR39" s="29">
        <f>SUM(AP39:AQ39)</f>
        <v>0</v>
      </c>
      <c r="AS39" s="29">
        <v>0</v>
      </c>
      <c r="AT39" s="29"/>
      <c r="AU39" s="29">
        <f>SUM(AS39:AT39)</f>
        <v>0</v>
      </c>
      <c r="AV39" s="29">
        <v>0</v>
      </c>
      <c r="AW39" s="29"/>
      <c r="AX39" s="29">
        <f>SUM(AV39:AW39)</f>
        <v>0</v>
      </c>
      <c r="AY39" s="29">
        <v>0</v>
      </c>
      <c r="AZ39" s="29"/>
      <c r="BA39" s="29">
        <f>SUM(AY39:AZ39)</f>
        <v>0</v>
      </c>
      <c r="BB39" s="29">
        <v>0</v>
      </c>
      <c r="BC39" s="29"/>
      <c r="BD39" s="29">
        <f>SUM(BB39:BC39)</f>
        <v>0</v>
      </c>
      <c r="BE39" s="29">
        <v>0</v>
      </c>
      <c r="BF39" s="29"/>
      <c r="BG39" s="29">
        <f>SUM(BE39:BF39)</f>
        <v>0</v>
      </c>
      <c r="BH39" s="29">
        <v>0</v>
      </c>
      <c r="BI39" s="29"/>
      <c r="BJ39" s="29">
        <f>SUM(BH39:BI39)</f>
        <v>0</v>
      </c>
      <c r="BK39" s="29">
        <f>SUM(C39,F39,I39,L39,O39,R39,U39,X39,AA39,AD39,AG39,AJ39,AM39,AP39,AS39,AV39,AY39,BB39,BE39,BH39)</f>
        <v>1100</v>
      </c>
      <c r="BL39" s="29">
        <f t="shared" si="70"/>
        <v>0</v>
      </c>
      <c r="BM39" s="29">
        <f>SUM(BK39:BL39)</f>
        <v>1100</v>
      </c>
      <c r="BN39" s="29">
        <v>200</v>
      </c>
      <c r="BO39" s="29"/>
      <c r="BP39" s="29">
        <f>SUM(BN39:BO39)</f>
        <v>200</v>
      </c>
      <c r="BQ39" s="29">
        <f aca="true" t="shared" si="124" ref="BQ39:BR42">SUM(BK39+BN39)</f>
        <v>1300</v>
      </c>
      <c r="BR39" s="29">
        <f t="shared" si="124"/>
        <v>0</v>
      </c>
      <c r="BS39" s="29">
        <f>SUM(BQ39+BR39)</f>
        <v>1300</v>
      </c>
      <c r="BT39" s="29">
        <v>38700</v>
      </c>
      <c r="BU39" s="29"/>
      <c r="BV39" s="29">
        <f>SUM(BT39:BU39)</f>
        <v>38700</v>
      </c>
      <c r="BW39" s="29"/>
      <c r="BX39" s="29">
        <f>SUM(BV39+BW39)</f>
        <v>38700</v>
      </c>
      <c r="BY39" s="29">
        <f>SUM(BQ39+BT39)</f>
        <v>40000</v>
      </c>
      <c r="BZ39" s="29">
        <f>BR39+BU39</f>
        <v>0</v>
      </c>
      <c r="CA39" s="29">
        <f>SUM(BY39:BZ39)</f>
        <v>40000</v>
      </c>
      <c r="CB39" s="29">
        <f>SUM(BW39)</f>
        <v>0</v>
      </c>
      <c r="CC39" s="29">
        <f>SUM(CA39+CB39)</f>
        <v>40000</v>
      </c>
      <c r="CD39" s="101">
        <v>40000</v>
      </c>
      <c r="CE39" s="37">
        <f t="shared" si="49"/>
        <v>0</v>
      </c>
      <c r="CF39" s="38"/>
      <c r="CG39" s="38"/>
      <c r="CH39" s="39"/>
    </row>
    <row r="40" spans="1:86" s="40" customFormat="1" ht="22.5">
      <c r="A40" s="35" t="s">
        <v>97</v>
      </c>
      <c r="B40" s="41" t="s">
        <v>98</v>
      </c>
      <c r="C40" s="29">
        <v>0</v>
      </c>
      <c r="D40" s="29"/>
      <c r="E40" s="29">
        <f t="shared" si="17"/>
        <v>0</v>
      </c>
      <c r="F40" s="29">
        <v>0</v>
      </c>
      <c r="G40" s="29"/>
      <c r="H40" s="90">
        <f>SUM(F40:G40)</f>
        <v>0</v>
      </c>
      <c r="I40" s="29">
        <v>0</v>
      </c>
      <c r="J40" s="29"/>
      <c r="K40" s="90">
        <f>SUM(I40:J40)</f>
        <v>0</v>
      </c>
      <c r="L40" s="29">
        <v>0</v>
      </c>
      <c r="M40" s="29"/>
      <c r="N40" s="90">
        <f>SUM(L40:M40)</f>
        <v>0</v>
      </c>
      <c r="O40" s="29">
        <v>0</v>
      </c>
      <c r="P40" s="29"/>
      <c r="Q40" s="29">
        <f t="shared" si="12"/>
        <v>0</v>
      </c>
      <c r="R40" s="29">
        <v>0</v>
      </c>
      <c r="S40" s="29"/>
      <c r="T40" s="29">
        <f>SUM(R40:S40)</f>
        <v>0</v>
      </c>
      <c r="U40" s="29">
        <v>0</v>
      </c>
      <c r="V40" s="29"/>
      <c r="W40" s="29">
        <f>SUM(U40:V40)</f>
        <v>0</v>
      </c>
      <c r="X40" s="29">
        <v>0</v>
      </c>
      <c r="Y40" s="29"/>
      <c r="Z40" s="29">
        <f>SUM(X40:Y40)</f>
        <v>0</v>
      </c>
      <c r="AA40" s="29">
        <v>0</v>
      </c>
      <c r="AB40" s="29"/>
      <c r="AC40" s="29">
        <f>SUM(AA40:AB40)</f>
        <v>0</v>
      </c>
      <c r="AD40" s="29">
        <v>0</v>
      </c>
      <c r="AE40" s="29"/>
      <c r="AF40" s="29">
        <f t="shared" si="99"/>
        <v>0</v>
      </c>
      <c r="AG40" s="29">
        <v>0</v>
      </c>
      <c r="AH40" s="29"/>
      <c r="AI40" s="29">
        <f t="shared" si="13"/>
        <v>0</v>
      </c>
      <c r="AJ40" s="29">
        <v>0</v>
      </c>
      <c r="AK40" s="29"/>
      <c r="AL40" s="29">
        <f>SUM(AJ40:AK40)</f>
        <v>0</v>
      </c>
      <c r="AM40" s="29">
        <v>0</v>
      </c>
      <c r="AN40" s="29"/>
      <c r="AO40" s="29">
        <f t="shared" si="27"/>
        <v>0</v>
      </c>
      <c r="AP40" s="29">
        <v>0</v>
      </c>
      <c r="AQ40" s="29"/>
      <c r="AR40" s="29">
        <f>SUM(AP40:AQ40)</f>
        <v>0</v>
      </c>
      <c r="AS40" s="29">
        <v>0</v>
      </c>
      <c r="AT40" s="29"/>
      <c r="AU40" s="29">
        <f>SUM(AS40:AT40)</f>
        <v>0</v>
      </c>
      <c r="AV40" s="29">
        <v>0</v>
      </c>
      <c r="AW40" s="29"/>
      <c r="AX40" s="29">
        <f>SUM(AV40:AW40)</f>
        <v>0</v>
      </c>
      <c r="AY40" s="29">
        <v>0</v>
      </c>
      <c r="AZ40" s="29"/>
      <c r="BA40" s="29">
        <f>SUM(AY40:AZ40)</f>
        <v>0</v>
      </c>
      <c r="BB40" s="29">
        <v>0</v>
      </c>
      <c r="BC40" s="29"/>
      <c r="BD40" s="29">
        <f>SUM(BB40:BC40)</f>
        <v>0</v>
      </c>
      <c r="BE40" s="29">
        <v>0</v>
      </c>
      <c r="BF40" s="29"/>
      <c r="BG40" s="29">
        <f>SUM(BE40:BF40)</f>
        <v>0</v>
      </c>
      <c r="BH40" s="29">
        <v>0</v>
      </c>
      <c r="BI40" s="29"/>
      <c r="BJ40" s="29">
        <f>SUM(BH40:BI40)</f>
        <v>0</v>
      </c>
      <c r="BK40" s="29">
        <f>SUM(C40,F40,I40,L40,O40,R40,U40,X40,AA40,AD40,AG40,AJ40,AM40,AP40,AS40,AV40,AY40,BB40,BE40,BH40)</f>
        <v>0</v>
      </c>
      <c r="BL40" s="29">
        <f t="shared" si="70"/>
        <v>0</v>
      </c>
      <c r="BM40" s="29">
        <f>SUM(BK40:BL40)</f>
        <v>0</v>
      </c>
      <c r="BN40" s="29">
        <v>0</v>
      </c>
      <c r="BO40" s="29"/>
      <c r="BP40" s="29">
        <f>SUM(BN40:BO40)</f>
        <v>0</v>
      </c>
      <c r="BQ40" s="29">
        <f t="shared" si="124"/>
        <v>0</v>
      </c>
      <c r="BR40" s="29">
        <f t="shared" si="124"/>
        <v>0</v>
      </c>
      <c r="BS40" s="29">
        <f>SUM(BQ40+BR40)</f>
        <v>0</v>
      </c>
      <c r="BT40" s="29"/>
      <c r="BU40" s="29"/>
      <c r="BV40" s="29">
        <f>SUM(BT40:BU40)</f>
        <v>0</v>
      </c>
      <c r="BW40" s="29">
        <v>0</v>
      </c>
      <c r="BX40" s="29">
        <f>SUM(BV40+BW40)</f>
        <v>0</v>
      </c>
      <c r="BY40" s="29">
        <f>SUM(BQ40+BT40)</f>
        <v>0</v>
      </c>
      <c r="BZ40" s="29">
        <f>BR40+BU40</f>
        <v>0</v>
      </c>
      <c r="CA40" s="29">
        <f>SUM(BY40:BZ40)</f>
        <v>0</v>
      </c>
      <c r="CB40" s="29">
        <f>SUM(BW40)</f>
        <v>0</v>
      </c>
      <c r="CC40" s="29">
        <f>SUM(CA40+CB40)</f>
        <v>0</v>
      </c>
      <c r="CD40" s="101"/>
      <c r="CE40" s="37">
        <f t="shared" si="49"/>
        <v>0</v>
      </c>
      <c r="CF40" s="38"/>
      <c r="CG40" s="38"/>
      <c r="CH40" s="39"/>
    </row>
    <row r="41" spans="1:86" s="40" customFormat="1" ht="15.75" customHeight="1">
      <c r="A41" s="35" t="s">
        <v>99</v>
      </c>
      <c r="B41" s="36" t="s">
        <v>100</v>
      </c>
      <c r="C41" s="29">
        <v>2000</v>
      </c>
      <c r="D41" s="29">
        <v>0</v>
      </c>
      <c r="E41" s="29">
        <f t="shared" si="17"/>
        <v>2000</v>
      </c>
      <c r="F41" s="29">
        <v>100</v>
      </c>
      <c r="G41" s="29"/>
      <c r="H41" s="90">
        <f>SUM(F41:G41)</f>
        <v>100</v>
      </c>
      <c r="I41" s="29">
        <v>700</v>
      </c>
      <c r="J41" s="29">
        <v>0</v>
      </c>
      <c r="K41" s="90">
        <f>SUM(I41:J41)</f>
        <v>700</v>
      </c>
      <c r="L41" s="29">
        <v>400</v>
      </c>
      <c r="M41" s="29">
        <v>0</v>
      </c>
      <c r="N41" s="90">
        <f>SUM(L41:M41)</f>
        <v>400</v>
      </c>
      <c r="O41" s="29">
        <v>300</v>
      </c>
      <c r="P41" s="29"/>
      <c r="Q41" s="29">
        <f t="shared" si="12"/>
        <v>300</v>
      </c>
      <c r="R41" s="29">
        <v>400</v>
      </c>
      <c r="S41" s="29"/>
      <c r="T41" s="29">
        <f>SUM(R41:S41)</f>
        <v>400</v>
      </c>
      <c r="U41" s="29">
        <v>700</v>
      </c>
      <c r="V41" s="29">
        <v>0</v>
      </c>
      <c r="W41" s="29">
        <f>SUM(U41:V41)</f>
        <v>700</v>
      </c>
      <c r="X41" s="29">
        <v>1300</v>
      </c>
      <c r="Y41" s="29"/>
      <c r="Z41" s="29">
        <f>SUM(X41:Y41)</f>
        <v>1300</v>
      </c>
      <c r="AA41" s="29">
        <v>300</v>
      </c>
      <c r="AB41" s="29"/>
      <c r="AC41" s="29">
        <f>SUM(AA41:AB41)</f>
        <v>300</v>
      </c>
      <c r="AD41" s="29">
        <v>1400</v>
      </c>
      <c r="AE41" s="29">
        <v>0</v>
      </c>
      <c r="AF41" s="29">
        <f t="shared" si="99"/>
        <v>1400</v>
      </c>
      <c r="AG41" s="29">
        <v>100</v>
      </c>
      <c r="AH41" s="29"/>
      <c r="AI41" s="29">
        <f t="shared" si="13"/>
        <v>100</v>
      </c>
      <c r="AJ41" s="29">
        <v>1200</v>
      </c>
      <c r="AK41" s="29">
        <v>0</v>
      </c>
      <c r="AL41" s="29">
        <f>SUM(AJ41:AK41)</f>
        <v>1200</v>
      </c>
      <c r="AM41" s="29">
        <v>1000</v>
      </c>
      <c r="AN41" s="29">
        <v>0</v>
      </c>
      <c r="AO41" s="29">
        <f t="shared" si="27"/>
        <v>1000</v>
      </c>
      <c r="AP41" s="29">
        <v>1000</v>
      </c>
      <c r="AQ41" s="29">
        <v>0</v>
      </c>
      <c r="AR41" s="29">
        <f>SUM(AP41:AQ41)</f>
        <v>1000</v>
      </c>
      <c r="AS41" s="29">
        <v>500</v>
      </c>
      <c r="AT41" s="29">
        <v>0</v>
      </c>
      <c r="AU41" s="29">
        <f>SUM(AS41:AT41)</f>
        <v>500</v>
      </c>
      <c r="AV41" s="29">
        <v>1000</v>
      </c>
      <c r="AW41" s="29">
        <v>0</v>
      </c>
      <c r="AX41" s="29">
        <f>SUM(AV41:AW41)</f>
        <v>1000</v>
      </c>
      <c r="AY41" s="29">
        <v>2600</v>
      </c>
      <c r="AZ41" s="29">
        <v>0</v>
      </c>
      <c r="BA41" s="29">
        <f>SUM(AY41:AZ41)</f>
        <v>2600</v>
      </c>
      <c r="BB41" s="29">
        <v>900</v>
      </c>
      <c r="BC41" s="29">
        <v>0</v>
      </c>
      <c r="BD41" s="29">
        <f>SUM(BB41:BC41)</f>
        <v>900</v>
      </c>
      <c r="BE41" s="29">
        <v>900</v>
      </c>
      <c r="BF41" s="29"/>
      <c r="BG41" s="29">
        <f>SUM(BE41:BF41)</f>
        <v>900</v>
      </c>
      <c r="BH41" s="29">
        <v>400</v>
      </c>
      <c r="BI41" s="29">
        <v>0</v>
      </c>
      <c r="BJ41" s="29">
        <f>SUM(BH41:BI41)</f>
        <v>400</v>
      </c>
      <c r="BK41" s="29">
        <f>SUM(C41,F41,I41,L41,O41,R41,U41,X41,AA41,AD41,AG41,AJ41,AM41,AP41,AS41,AV41,AY41,BB41,BE41,BH41)</f>
        <v>17200</v>
      </c>
      <c r="BL41" s="29">
        <f t="shared" si="70"/>
        <v>0</v>
      </c>
      <c r="BM41" s="29">
        <f>SUM(BK41:BL41)</f>
        <v>17200</v>
      </c>
      <c r="BN41" s="29">
        <v>200</v>
      </c>
      <c r="BO41" s="29"/>
      <c r="BP41" s="29">
        <f>SUM(BN41:BO41)</f>
        <v>200</v>
      </c>
      <c r="BQ41" s="29">
        <f t="shared" si="124"/>
        <v>17400</v>
      </c>
      <c r="BR41" s="29">
        <f t="shared" si="124"/>
        <v>0</v>
      </c>
      <c r="BS41" s="29">
        <f>SUM(BQ41+BR41)</f>
        <v>17400</v>
      </c>
      <c r="BT41" s="29">
        <v>48600</v>
      </c>
      <c r="BU41" s="29"/>
      <c r="BV41" s="29">
        <f>SUM(BT41:BU41)</f>
        <v>48600</v>
      </c>
      <c r="BW41" s="29"/>
      <c r="BX41" s="29">
        <f>SUM(BV41+BW41)</f>
        <v>48600</v>
      </c>
      <c r="BY41" s="29">
        <f>SUM(BQ41+BT41)</f>
        <v>66000</v>
      </c>
      <c r="BZ41" s="29">
        <f>BR41+BU41</f>
        <v>0</v>
      </c>
      <c r="CA41" s="29">
        <f>SUM(BY41:BZ41)</f>
        <v>66000</v>
      </c>
      <c r="CB41" s="29">
        <f>SUM(BW41)</f>
        <v>0</v>
      </c>
      <c r="CC41" s="29">
        <f>SUM(CA41+CB41)</f>
        <v>66000</v>
      </c>
      <c r="CD41" s="101">
        <v>66000</v>
      </c>
      <c r="CE41" s="37">
        <f t="shared" si="49"/>
        <v>0</v>
      </c>
      <c r="CF41" s="38"/>
      <c r="CG41" s="38"/>
      <c r="CH41" s="39"/>
    </row>
    <row r="42" spans="1:86" s="40" customFormat="1" ht="15.75" customHeight="1">
      <c r="A42" s="35" t="s">
        <v>101</v>
      </c>
      <c r="B42" s="36" t="s">
        <v>102</v>
      </c>
      <c r="C42" s="29">
        <v>600</v>
      </c>
      <c r="D42" s="29">
        <v>0</v>
      </c>
      <c r="E42" s="29">
        <f t="shared" si="17"/>
        <v>600</v>
      </c>
      <c r="F42" s="29">
        <v>1400</v>
      </c>
      <c r="G42" s="29">
        <v>0</v>
      </c>
      <c r="H42" s="90">
        <f>SUM(F42:G42)</f>
        <v>1400</v>
      </c>
      <c r="I42" s="29">
        <v>500</v>
      </c>
      <c r="J42" s="29">
        <v>0</v>
      </c>
      <c r="K42" s="90">
        <f>SUM(I42:J42)</f>
        <v>500</v>
      </c>
      <c r="L42" s="29">
        <v>1000</v>
      </c>
      <c r="M42" s="29"/>
      <c r="N42" s="90">
        <f>SUM(L42:M42)</f>
        <v>1000</v>
      </c>
      <c r="O42" s="29">
        <v>500</v>
      </c>
      <c r="P42" s="29">
        <v>0</v>
      </c>
      <c r="Q42" s="29">
        <f t="shared" si="12"/>
        <v>500</v>
      </c>
      <c r="R42" s="29">
        <v>500</v>
      </c>
      <c r="S42" s="29"/>
      <c r="T42" s="29">
        <f>SUM(R42:S42)</f>
        <v>500</v>
      </c>
      <c r="U42" s="29">
        <v>500</v>
      </c>
      <c r="V42" s="29">
        <v>0</v>
      </c>
      <c r="W42" s="29">
        <f>SUM(U42:V42)</f>
        <v>500</v>
      </c>
      <c r="X42" s="29">
        <v>2000</v>
      </c>
      <c r="Y42" s="29">
        <v>0</v>
      </c>
      <c r="Z42" s="29">
        <f>SUM(X42:Y42)</f>
        <v>2000</v>
      </c>
      <c r="AA42" s="29">
        <v>0</v>
      </c>
      <c r="AB42" s="29"/>
      <c r="AC42" s="29">
        <f>SUM(AA42:AB42)</f>
        <v>0</v>
      </c>
      <c r="AD42" s="29">
        <v>3400</v>
      </c>
      <c r="AE42" s="29">
        <v>0</v>
      </c>
      <c r="AF42" s="29">
        <f t="shared" si="99"/>
        <v>3400</v>
      </c>
      <c r="AG42" s="29">
        <v>200</v>
      </c>
      <c r="AH42" s="29">
        <v>0</v>
      </c>
      <c r="AI42" s="29">
        <f t="shared" si="13"/>
        <v>200</v>
      </c>
      <c r="AJ42" s="29">
        <v>600</v>
      </c>
      <c r="AK42" s="29">
        <v>0</v>
      </c>
      <c r="AL42" s="29">
        <f>SUM(AJ42:AK42)</f>
        <v>600</v>
      </c>
      <c r="AM42" s="29">
        <v>3000</v>
      </c>
      <c r="AN42" s="29">
        <v>0</v>
      </c>
      <c r="AO42" s="29">
        <f t="shared" si="27"/>
        <v>3000</v>
      </c>
      <c r="AP42" s="29">
        <v>2200</v>
      </c>
      <c r="AQ42" s="29"/>
      <c r="AR42" s="29">
        <f>SUM(AP42:AQ42)</f>
        <v>2200</v>
      </c>
      <c r="AS42" s="29">
        <v>500</v>
      </c>
      <c r="AT42" s="29">
        <v>0</v>
      </c>
      <c r="AU42" s="29">
        <f>SUM(AS42:AT42)</f>
        <v>500</v>
      </c>
      <c r="AV42" s="29">
        <v>500</v>
      </c>
      <c r="AW42" s="29">
        <v>0</v>
      </c>
      <c r="AX42" s="29">
        <f>SUM(AV42:AW42)</f>
        <v>500</v>
      </c>
      <c r="AY42" s="29">
        <v>30000</v>
      </c>
      <c r="AZ42" s="29">
        <v>0</v>
      </c>
      <c r="BA42" s="29">
        <f>SUM(AY42:AZ42)</f>
        <v>30000</v>
      </c>
      <c r="BB42" s="29">
        <v>1000</v>
      </c>
      <c r="BC42" s="29">
        <v>0</v>
      </c>
      <c r="BD42" s="29">
        <f>SUM(BB42:BC42)</f>
        <v>1000</v>
      </c>
      <c r="BE42" s="29">
        <v>2600</v>
      </c>
      <c r="BF42" s="29"/>
      <c r="BG42" s="29">
        <f>SUM(BE42:BF42)</f>
        <v>2600</v>
      </c>
      <c r="BH42" s="29">
        <v>100</v>
      </c>
      <c r="BI42" s="29"/>
      <c r="BJ42" s="29">
        <f>SUM(BH42:BI42)</f>
        <v>100</v>
      </c>
      <c r="BK42" s="29">
        <f>SUM(C42,F42,I42,L42,O42,R42,U42,X42,AA42,AD42,AG42,AJ42,AM42,AP42,AS42,AV42,AY42,BB42,BE42,BH42)</f>
        <v>51100</v>
      </c>
      <c r="BL42" s="29">
        <f t="shared" si="70"/>
        <v>0</v>
      </c>
      <c r="BM42" s="29">
        <f>SUM(BK42:BL42)</f>
        <v>51100</v>
      </c>
      <c r="BN42" s="29">
        <v>200</v>
      </c>
      <c r="BO42" s="29"/>
      <c r="BP42" s="29">
        <f>SUM(BN42:BO42)</f>
        <v>200</v>
      </c>
      <c r="BQ42" s="29">
        <f>SUM(BK42+BN42)</f>
        <v>51300</v>
      </c>
      <c r="BR42" s="29">
        <f t="shared" si="124"/>
        <v>0</v>
      </c>
      <c r="BS42" s="29">
        <f>SUM(BQ42+BR42)</f>
        <v>51300</v>
      </c>
      <c r="BT42" s="29">
        <v>5700</v>
      </c>
      <c r="BU42" s="29"/>
      <c r="BV42" s="29">
        <f>SUM(BT42:BU42)</f>
        <v>5700</v>
      </c>
      <c r="BW42" s="29"/>
      <c r="BX42" s="29">
        <f>SUM(BV42+BW42)</f>
        <v>5700</v>
      </c>
      <c r="BY42" s="29">
        <f>SUM(BQ42+BT42)</f>
        <v>57000</v>
      </c>
      <c r="BZ42" s="29">
        <f>BR42+BU42</f>
        <v>0</v>
      </c>
      <c r="CA42" s="29">
        <f>SUM(BY42:BZ42)</f>
        <v>57000</v>
      </c>
      <c r="CB42" s="29">
        <f>SUM(BW42)</f>
        <v>0</v>
      </c>
      <c r="CC42" s="29">
        <f>SUM(CA42+CB42)</f>
        <v>57000</v>
      </c>
      <c r="CD42" s="101">
        <v>57000</v>
      </c>
      <c r="CE42" s="37">
        <f t="shared" si="49"/>
        <v>0</v>
      </c>
      <c r="CF42" s="38"/>
      <c r="CG42" s="38"/>
      <c r="CH42" s="39"/>
    </row>
    <row r="43" spans="1:86" s="47" customFormat="1" ht="21.75" customHeight="1">
      <c r="A43" s="42" t="s">
        <v>103</v>
      </c>
      <c r="B43" s="48" t="s">
        <v>104</v>
      </c>
      <c r="C43" s="28">
        <f aca="true" t="shared" si="125" ref="C43:AH43">SUM(C44)</f>
        <v>0</v>
      </c>
      <c r="D43" s="28">
        <f t="shared" si="125"/>
        <v>0</v>
      </c>
      <c r="E43" s="28">
        <f t="shared" si="125"/>
        <v>0</v>
      </c>
      <c r="F43" s="28">
        <f t="shared" si="125"/>
        <v>0</v>
      </c>
      <c r="G43" s="28">
        <f t="shared" si="125"/>
        <v>0</v>
      </c>
      <c r="H43" s="28">
        <f t="shared" si="125"/>
        <v>0</v>
      </c>
      <c r="I43" s="28">
        <f t="shared" si="125"/>
        <v>0</v>
      </c>
      <c r="J43" s="28">
        <f t="shared" si="125"/>
        <v>0</v>
      </c>
      <c r="K43" s="28">
        <f t="shared" si="125"/>
        <v>0</v>
      </c>
      <c r="L43" s="28">
        <f t="shared" si="125"/>
        <v>0</v>
      </c>
      <c r="M43" s="28">
        <f t="shared" si="125"/>
        <v>0</v>
      </c>
      <c r="N43" s="28">
        <f t="shared" si="125"/>
        <v>0</v>
      </c>
      <c r="O43" s="28">
        <f t="shared" si="125"/>
        <v>0</v>
      </c>
      <c r="P43" s="28">
        <f t="shared" si="125"/>
        <v>0</v>
      </c>
      <c r="Q43" s="28">
        <f t="shared" si="125"/>
        <v>0</v>
      </c>
      <c r="R43" s="28">
        <f t="shared" si="125"/>
        <v>0</v>
      </c>
      <c r="S43" s="28">
        <f t="shared" si="125"/>
        <v>0</v>
      </c>
      <c r="T43" s="28">
        <f t="shared" si="125"/>
        <v>0</v>
      </c>
      <c r="U43" s="28">
        <f t="shared" si="125"/>
        <v>0</v>
      </c>
      <c r="V43" s="28">
        <f t="shared" si="125"/>
        <v>0</v>
      </c>
      <c r="W43" s="28">
        <f t="shared" si="125"/>
        <v>0</v>
      </c>
      <c r="X43" s="28">
        <f t="shared" si="125"/>
        <v>0</v>
      </c>
      <c r="Y43" s="28">
        <f t="shared" si="125"/>
        <v>0</v>
      </c>
      <c r="Z43" s="28">
        <f t="shared" si="125"/>
        <v>0</v>
      </c>
      <c r="AA43" s="28">
        <f t="shared" si="125"/>
        <v>0</v>
      </c>
      <c r="AB43" s="28">
        <f t="shared" si="125"/>
        <v>0</v>
      </c>
      <c r="AC43" s="28">
        <f t="shared" si="125"/>
        <v>0</v>
      </c>
      <c r="AD43" s="28">
        <f t="shared" si="125"/>
        <v>0</v>
      </c>
      <c r="AE43" s="28">
        <f t="shared" si="125"/>
        <v>0</v>
      </c>
      <c r="AF43" s="28">
        <f t="shared" si="125"/>
        <v>0</v>
      </c>
      <c r="AG43" s="28">
        <f t="shared" si="125"/>
        <v>0</v>
      </c>
      <c r="AH43" s="28">
        <f t="shared" si="125"/>
        <v>0</v>
      </c>
      <c r="AI43" s="28">
        <f aca="true" t="shared" si="126" ref="AI43:BN43">SUM(AI44)</f>
        <v>0</v>
      </c>
      <c r="AJ43" s="28">
        <f t="shared" si="126"/>
        <v>0</v>
      </c>
      <c r="AK43" s="28">
        <f t="shared" si="126"/>
        <v>0</v>
      </c>
      <c r="AL43" s="28">
        <f t="shared" si="126"/>
        <v>0</v>
      </c>
      <c r="AM43" s="28">
        <f t="shared" si="126"/>
        <v>0</v>
      </c>
      <c r="AN43" s="28">
        <f t="shared" si="126"/>
        <v>0</v>
      </c>
      <c r="AO43" s="28">
        <f t="shared" si="126"/>
        <v>0</v>
      </c>
      <c r="AP43" s="28">
        <f t="shared" si="126"/>
        <v>0</v>
      </c>
      <c r="AQ43" s="28">
        <f t="shared" si="126"/>
        <v>0</v>
      </c>
      <c r="AR43" s="28">
        <f t="shared" si="126"/>
        <v>0</v>
      </c>
      <c r="AS43" s="28">
        <f t="shared" si="126"/>
        <v>0</v>
      </c>
      <c r="AT43" s="28">
        <f t="shared" si="126"/>
        <v>0</v>
      </c>
      <c r="AU43" s="28">
        <f t="shared" si="126"/>
        <v>0</v>
      </c>
      <c r="AV43" s="28">
        <f t="shared" si="126"/>
        <v>0</v>
      </c>
      <c r="AW43" s="28">
        <f t="shared" si="126"/>
        <v>0</v>
      </c>
      <c r="AX43" s="28">
        <f t="shared" si="126"/>
        <v>0</v>
      </c>
      <c r="AY43" s="28">
        <f t="shared" si="126"/>
        <v>0</v>
      </c>
      <c r="AZ43" s="28">
        <f t="shared" si="126"/>
        <v>0</v>
      </c>
      <c r="BA43" s="28">
        <f t="shared" si="126"/>
        <v>0</v>
      </c>
      <c r="BB43" s="28">
        <f t="shared" si="126"/>
        <v>0</v>
      </c>
      <c r="BC43" s="28">
        <f t="shared" si="126"/>
        <v>0</v>
      </c>
      <c r="BD43" s="28">
        <f t="shared" si="126"/>
        <v>0</v>
      </c>
      <c r="BE43" s="28">
        <f t="shared" si="126"/>
        <v>0</v>
      </c>
      <c r="BF43" s="28">
        <f t="shared" si="126"/>
        <v>0</v>
      </c>
      <c r="BG43" s="28">
        <f t="shared" si="126"/>
        <v>0</v>
      </c>
      <c r="BH43" s="28">
        <f t="shared" si="126"/>
        <v>0</v>
      </c>
      <c r="BI43" s="28">
        <f t="shared" si="126"/>
        <v>0</v>
      </c>
      <c r="BJ43" s="28">
        <f t="shared" si="126"/>
        <v>0</v>
      </c>
      <c r="BK43" s="28">
        <f t="shared" si="126"/>
        <v>0</v>
      </c>
      <c r="BL43" s="28">
        <f t="shared" si="126"/>
        <v>0</v>
      </c>
      <c r="BM43" s="28">
        <f t="shared" si="126"/>
        <v>0</v>
      </c>
      <c r="BN43" s="28">
        <f t="shared" si="126"/>
        <v>0</v>
      </c>
      <c r="BO43" s="28">
        <f>SUM(BO44)</f>
        <v>0</v>
      </c>
      <c r="BP43" s="28">
        <f>SUM(BP44)</f>
        <v>0</v>
      </c>
      <c r="BQ43" s="28">
        <f>SUM(BQ44)</f>
        <v>0</v>
      </c>
      <c r="BR43" s="28">
        <f>SUM(BR44)</f>
        <v>0</v>
      </c>
      <c r="BS43" s="28">
        <f>SUM(BS44)</f>
        <v>0</v>
      </c>
      <c r="BT43" s="28">
        <f>SUM(BT44:BT44)</f>
        <v>2256000</v>
      </c>
      <c r="BU43" s="28">
        <f>SUM(BU44)</f>
        <v>0</v>
      </c>
      <c r="BV43" s="28">
        <f>SUM(BV44:BV44)</f>
        <v>2256000</v>
      </c>
      <c r="BW43" s="28">
        <f>SUM(BW44)</f>
        <v>0</v>
      </c>
      <c r="BX43" s="28">
        <f>SUM(BX44)</f>
        <v>2256000</v>
      </c>
      <c r="BY43" s="28">
        <f>SUM(BY44:BY44)</f>
        <v>2256000</v>
      </c>
      <c r="BZ43" s="28">
        <f>SUM(BZ44)</f>
        <v>0</v>
      </c>
      <c r="CA43" s="28">
        <f>SUM(CA44:CA44)</f>
        <v>2256000</v>
      </c>
      <c r="CB43" s="28">
        <f>SUM(CB44)</f>
        <v>0</v>
      </c>
      <c r="CC43" s="28">
        <f>SUM(CC44)</f>
        <v>2256000</v>
      </c>
      <c r="CD43" s="102">
        <f>SUM(CD44)</f>
        <v>2256000</v>
      </c>
      <c r="CE43" s="37"/>
      <c r="CF43" s="45"/>
      <c r="CG43" s="45"/>
      <c r="CH43" s="46"/>
    </row>
    <row r="44" spans="1:86" s="40" customFormat="1" ht="15.75" customHeight="1">
      <c r="A44" s="35" t="s">
        <v>105</v>
      </c>
      <c r="B44" s="36" t="s">
        <v>106</v>
      </c>
      <c r="C44" s="29">
        <v>0</v>
      </c>
      <c r="D44" s="29"/>
      <c r="E44" s="29">
        <f>C44+D44</f>
        <v>0</v>
      </c>
      <c r="F44" s="29">
        <v>0</v>
      </c>
      <c r="G44" s="29"/>
      <c r="H44" s="90">
        <f>SUM(F44:G44)</f>
        <v>0</v>
      </c>
      <c r="I44" s="29">
        <v>0</v>
      </c>
      <c r="J44" s="29"/>
      <c r="K44" s="90">
        <f>SUM(I44:J44)</f>
        <v>0</v>
      </c>
      <c r="L44" s="29">
        <v>0</v>
      </c>
      <c r="M44" s="29"/>
      <c r="N44" s="90">
        <f>SUM(L44:M44)</f>
        <v>0</v>
      </c>
      <c r="O44" s="29">
        <v>0</v>
      </c>
      <c r="P44" s="29"/>
      <c r="Q44" s="29">
        <f t="shared" si="12"/>
        <v>0</v>
      </c>
      <c r="R44" s="29">
        <v>0</v>
      </c>
      <c r="S44" s="29"/>
      <c r="T44" s="29">
        <f>SUM(R44:S44)</f>
        <v>0</v>
      </c>
      <c r="U44" s="29">
        <v>0</v>
      </c>
      <c r="V44" s="29"/>
      <c r="W44" s="29">
        <f>SUM(U44:V44)</f>
        <v>0</v>
      </c>
      <c r="X44" s="29">
        <v>0</v>
      </c>
      <c r="Y44" s="29"/>
      <c r="Z44" s="29">
        <f>SUM(X44:Y44)</f>
        <v>0</v>
      </c>
      <c r="AA44" s="29">
        <v>0</v>
      </c>
      <c r="AB44" s="29"/>
      <c r="AC44" s="29">
        <f>SUM(AA44:AB44)</f>
        <v>0</v>
      </c>
      <c r="AD44" s="29">
        <v>0</v>
      </c>
      <c r="AE44" s="29"/>
      <c r="AF44" s="29">
        <f t="shared" si="99"/>
        <v>0</v>
      </c>
      <c r="AG44" s="29">
        <v>0</v>
      </c>
      <c r="AH44" s="29"/>
      <c r="AI44" s="29">
        <f t="shared" si="13"/>
        <v>0</v>
      </c>
      <c r="AJ44" s="29">
        <v>0</v>
      </c>
      <c r="AK44" s="29"/>
      <c r="AL44" s="29">
        <f>SUM(AJ44:AK44)</f>
        <v>0</v>
      </c>
      <c r="AM44" s="29">
        <v>0</v>
      </c>
      <c r="AN44" s="29"/>
      <c r="AO44" s="29">
        <f t="shared" si="27"/>
        <v>0</v>
      </c>
      <c r="AP44" s="29">
        <v>0</v>
      </c>
      <c r="AQ44" s="29"/>
      <c r="AR44" s="29">
        <f>SUM(AP44:AQ44)</f>
        <v>0</v>
      </c>
      <c r="AS44" s="29">
        <v>0</v>
      </c>
      <c r="AT44" s="29"/>
      <c r="AU44" s="29">
        <f>SUM(AS44:AT44)</f>
        <v>0</v>
      </c>
      <c r="AV44" s="29">
        <v>0</v>
      </c>
      <c r="AW44" s="29"/>
      <c r="AX44" s="29">
        <f>SUM(AV44:AW44)</f>
        <v>0</v>
      </c>
      <c r="AY44" s="29">
        <v>0</v>
      </c>
      <c r="AZ44" s="29"/>
      <c r="BA44" s="29">
        <f>SUM(AY44:AZ44)</f>
        <v>0</v>
      </c>
      <c r="BB44" s="29">
        <v>0</v>
      </c>
      <c r="BC44" s="29"/>
      <c r="BD44" s="29">
        <f>SUM(BB44:BC44)</f>
        <v>0</v>
      </c>
      <c r="BE44" s="29">
        <v>0</v>
      </c>
      <c r="BF44" s="29"/>
      <c r="BG44" s="29">
        <f>SUM(BE44:BF44)</f>
        <v>0</v>
      </c>
      <c r="BH44" s="29">
        <v>0</v>
      </c>
      <c r="BI44" s="29"/>
      <c r="BJ44" s="29">
        <f>SUM(BH44:BI44)</f>
        <v>0</v>
      </c>
      <c r="BK44" s="29">
        <f>SUM(C44,F44,I44,L44,O44,R44,U44,X44,AA44,AD44,AG44,AJ44,AM44,AP44,AS44,AV44,AY44,BB44,BE44,BH44)</f>
        <v>0</v>
      </c>
      <c r="BL44" s="29">
        <f t="shared" si="70"/>
        <v>0</v>
      </c>
      <c r="BM44" s="29">
        <f>SUM(BK44:BL44)</f>
        <v>0</v>
      </c>
      <c r="BN44" s="29">
        <v>0</v>
      </c>
      <c r="BO44" s="29"/>
      <c r="BP44" s="29">
        <f>SUM(BN44:BO44)</f>
        <v>0</v>
      </c>
      <c r="BQ44" s="29">
        <f>SUM(BK44+BN44)</f>
        <v>0</v>
      </c>
      <c r="BR44" s="29">
        <f>SUM(BL44+BO44)</f>
        <v>0</v>
      </c>
      <c r="BS44" s="29">
        <f>SUM(BQ44+BR44)</f>
        <v>0</v>
      </c>
      <c r="BT44" s="29">
        <v>2256000</v>
      </c>
      <c r="BU44" s="29"/>
      <c r="BV44" s="29">
        <f>SUM(BT44:BU44)</f>
        <v>2256000</v>
      </c>
      <c r="BW44" s="29"/>
      <c r="BX44" s="29">
        <f>SUM(BV44+BW44)</f>
        <v>2256000</v>
      </c>
      <c r="BY44" s="29">
        <f>SUM(BQ44+BT44)</f>
        <v>2256000</v>
      </c>
      <c r="BZ44" s="29">
        <f>BR44+BU44</f>
        <v>0</v>
      </c>
      <c r="CA44" s="29">
        <f>SUM(BY44:BZ44)</f>
        <v>2256000</v>
      </c>
      <c r="CB44" s="29">
        <f>SUM(BW44)</f>
        <v>0</v>
      </c>
      <c r="CC44" s="29">
        <f>SUM(CA44+CB44)</f>
        <v>2256000</v>
      </c>
      <c r="CD44" s="101">
        <v>2256000</v>
      </c>
      <c r="CE44" s="37">
        <f t="shared" si="49"/>
        <v>0</v>
      </c>
      <c r="CF44" s="38"/>
      <c r="CG44" s="38"/>
      <c r="CH44" s="39"/>
    </row>
    <row r="45" spans="1:86" s="47" customFormat="1" ht="15.75" customHeight="1">
      <c r="A45" s="42" t="s">
        <v>107</v>
      </c>
      <c r="B45" s="43" t="s">
        <v>108</v>
      </c>
      <c r="C45" s="28">
        <f aca="true" t="shared" si="127" ref="C45:H45">SUM(C46)</f>
        <v>0</v>
      </c>
      <c r="D45" s="28">
        <f t="shared" si="127"/>
        <v>0</v>
      </c>
      <c r="E45" s="28">
        <f t="shared" si="127"/>
        <v>0</v>
      </c>
      <c r="F45" s="28">
        <f t="shared" si="127"/>
        <v>0</v>
      </c>
      <c r="G45" s="28">
        <f t="shared" si="127"/>
        <v>0</v>
      </c>
      <c r="H45" s="28">
        <f t="shared" si="127"/>
        <v>0</v>
      </c>
      <c r="I45" s="28">
        <v>0</v>
      </c>
      <c r="J45" s="28">
        <f aca="true" t="shared" si="128" ref="J45:AO45">SUM(J46)</f>
        <v>0</v>
      </c>
      <c r="K45" s="28">
        <f t="shared" si="128"/>
        <v>0</v>
      </c>
      <c r="L45" s="28">
        <f t="shared" si="128"/>
        <v>0</v>
      </c>
      <c r="M45" s="28">
        <f t="shared" si="128"/>
        <v>0</v>
      </c>
      <c r="N45" s="28">
        <f t="shared" si="128"/>
        <v>0</v>
      </c>
      <c r="O45" s="28">
        <f t="shared" si="128"/>
        <v>0</v>
      </c>
      <c r="P45" s="28">
        <f t="shared" si="128"/>
        <v>0</v>
      </c>
      <c r="Q45" s="28">
        <f t="shared" si="128"/>
        <v>0</v>
      </c>
      <c r="R45" s="28">
        <f t="shared" si="128"/>
        <v>0</v>
      </c>
      <c r="S45" s="28">
        <f t="shared" si="128"/>
        <v>0</v>
      </c>
      <c r="T45" s="28">
        <f t="shared" si="128"/>
        <v>0</v>
      </c>
      <c r="U45" s="28">
        <f t="shared" si="128"/>
        <v>0</v>
      </c>
      <c r="V45" s="28">
        <f t="shared" si="128"/>
        <v>0</v>
      </c>
      <c r="W45" s="28">
        <f t="shared" si="128"/>
        <v>0</v>
      </c>
      <c r="X45" s="28">
        <f t="shared" si="128"/>
        <v>0</v>
      </c>
      <c r="Y45" s="28">
        <f t="shared" si="128"/>
        <v>0</v>
      </c>
      <c r="Z45" s="28">
        <f t="shared" si="128"/>
        <v>0</v>
      </c>
      <c r="AA45" s="28">
        <f t="shared" si="128"/>
        <v>0</v>
      </c>
      <c r="AB45" s="28">
        <f t="shared" si="128"/>
        <v>0</v>
      </c>
      <c r="AC45" s="28">
        <f t="shared" si="128"/>
        <v>0</v>
      </c>
      <c r="AD45" s="28">
        <f t="shared" si="128"/>
        <v>0</v>
      </c>
      <c r="AE45" s="28">
        <f t="shared" si="128"/>
        <v>0</v>
      </c>
      <c r="AF45" s="28">
        <f t="shared" si="128"/>
        <v>0</v>
      </c>
      <c r="AG45" s="28">
        <f t="shared" si="128"/>
        <v>0</v>
      </c>
      <c r="AH45" s="28">
        <f t="shared" si="128"/>
        <v>0</v>
      </c>
      <c r="AI45" s="28">
        <f t="shared" si="128"/>
        <v>0</v>
      </c>
      <c r="AJ45" s="28">
        <f t="shared" si="128"/>
        <v>0</v>
      </c>
      <c r="AK45" s="28">
        <f t="shared" si="128"/>
        <v>0</v>
      </c>
      <c r="AL45" s="28">
        <f t="shared" si="128"/>
        <v>0</v>
      </c>
      <c r="AM45" s="28">
        <f t="shared" si="128"/>
        <v>0</v>
      </c>
      <c r="AN45" s="28">
        <f t="shared" si="128"/>
        <v>0</v>
      </c>
      <c r="AO45" s="28">
        <f t="shared" si="128"/>
        <v>0</v>
      </c>
      <c r="AP45" s="28">
        <f aca="true" t="shared" si="129" ref="AP45:BU45">SUM(AP46)</f>
        <v>0</v>
      </c>
      <c r="AQ45" s="28">
        <f t="shared" si="129"/>
        <v>0</v>
      </c>
      <c r="AR45" s="28">
        <f t="shared" si="129"/>
        <v>0</v>
      </c>
      <c r="AS45" s="28">
        <f t="shared" si="129"/>
        <v>0</v>
      </c>
      <c r="AT45" s="28">
        <f t="shared" si="129"/>
        <v>0</v>
      </c>
      <c r="AU45" s="28">
        <f t="shared" si="129"/>
        <v>0</v>
      </c>
      <c r="AV45" s="28">
        <f t="shared" si="129"/>
        <v>0</v>
      </c>
      <c r="AW45" s="28">
        <f t="shared" si="129"/>
        <v>0</v>
      </c>
      <c r="AX45" s="28">
        <f t="shared" si="129"/>
        <v>0</v>
      </c>
      <c r="AY45" s="28">
        <f t="shared" si="129"/>
        <v>0</v>
      </c>
      <c r="AZ45" s="28">
        <f t="shared" si="129"/>
        <v>0</v>
      </c>
      <c r="BA45" s="28">
        <f t="shared" si="129"/>
        <v>0</v>
      </c>
      <c r="BB45" s="28">
        <f t="shared" si="129"/>
        <v>0</v>
      </c>
      <c r="BC45" s="28">
        <f t="shared" si="129"/>
        <v>0</v>
      </c>
      <c r="BD45" s="28">
        <f t="shared" si="129"/>
        <v>0</v>
      </c>
      <c r="BE45" s="28">
        <f t="shared" si="129"/>
        <v>0</v>
      </c>
      <c r="BF45" s="28">
        <f t="shared" si="129"/>
        <v>0</v>
      </c>
      <c r="BG45" s="28">
        <f t="shared" si="129"/>
        <v>0</v>
      </c>
      <c r="BH45" s="28">
        <f t="shared" si="129"/>
        <v>0</v>
      </c>
      <c r="BI45" s="28">
        <f t="shared" si="129"/>
        <v>0</v>
      </c>
      <c r="BJ45" s="28">
        <f t="shared" si="129"/>
        <v>0</v>
      </c>
      <c r="BK45" s="28">
        <f t="shared" si="129"/>
        <v>0</v>
      </c>
      <c r="BL45" s="28">
        <f t="shared" si="129"/>
        <v>0</v>
      </c>
      <c r="BM45" s="28">
        <f t="shared" si="129"/>
        <v>0</v>
      </c>
      <c r="BN45" s="28">
        <f t="shared" si="129"/>
        <v>0</v>
      </c>
      <c r="BO45" s="28">
        <f t="shared" si="129"/>
        <v>0</v>
      </c>
      <c r="BP45" s="28">
        <f t="shared" si="129"/>
        <v>0</v>
      </c>
      <c r="BQ45" s="28">
        <f t="shared" si="129"/>
        <v>0</v>
      </c>
      <c r="BR45" s="28">
        <f t="shared" si="129"/>
        <v>0</v>
      </c>
      <c r="BS45" s="28">
        <f t="shared" si="129"/>
        <v>0</v>
      </c>
      <c r="BT45" s="28">
        <f t="shared" si="129"/>
        <v>107000</v>
      </c>
      <c r="BU45" s="28">
        <f t="shared" si="129"/>
        <v>0</v>
      </c>
      <c r="BV45" s="28">
        <f aca="true" t="shared" si="130" ref="BV45:CD45">SUM(BV46)</f>
        <v>107000</v>
      </c>
      <c r="BW45" s="28">
        <f t="shared" si="130"/>
        <v>0</v>
      </c>
      <c r="BX45" s="28">
        <f t="shared" si="130"/>
        <v>107000</v>
      </c>
      <c r="BY45" s="28">
        <f t="shared" si="130"/>
        <v>107000</v>
      </c>
      <c r="BZ45" s="28">
        <f t="shared" si="130"/>
        <v>0</v>
      </c>
      <c r="CA45" s="28">
        <f t="shared" si="130"/>
        <v>107000</v>
      </c>
      <c r="CB45" s="28">
        <f t="shared" si="130"/>
        <v>0</v>
      </c>
      <c r="CC45" s="28">
        <f t="shared" si="130"/>
        <v>107000</v>
      </c>
      <c r="CD45" s="102">
        <f t="shared" si="130"/>
        <v>107000</v>
      </c>
      <c r="CE45" s="37"/>
      <c r="CF45" s="45"/>
      <c r="CG45" s="45"/>
      <c r="CH45" s="46"/>
    </row>
    <row r="46" spans="1:86" s="40" customFormat="1" ht="15.75" customHeight="1">
      <c r="A46" s="35" t="s">
        <v>109</v>
      </c>
      <c r="B46" s="36" t="s">
        <v>108</v>
      </c>
      <c r="C46" s="29">
        <v>0</v>
      </c>
      <c r="D46" s="29"/>
      <c r="E46" s="29">
        <f>C46+D46</f>
        <v>0</v>
      </c>
      <c r="F46" s="29">
        <v>0</v>
      </c>
      <c r="G46" s="29"/>
      <c r="H46" s="90">
        <f>SUM(F46:G46)</f>
        <v>0</v>
      </c>
      <c r="I46" s="29">
        <v>0</v>
      </c>
      <c r="J46" s="29"/>
      <c r="K46" s="90">
        <f>SUM(I46:J46)</f>
        <v>0</v>
      </c>
      <c r="L46" s="29">
        <v>0</v>
      </c>
      <c r="M46" s="29"/>
      <c r="N46" s="90">
        <f>SUM(L46:M46)</f>
        <v>0</v>
      </c>
      <c r="O46" s="29">
        <v>0</v>
      </c>
      <c r="P46" s="29"/>
      <c r="Q46" s="29">
        <f t="shared" si="12"/>
        <v>0</v>
      </c>
      <c r="R46" s="29">
        <v>0</v>
      </c>
      <c r="S46" s="29"/>
      <c r="T46" s="29">
        <f>SUM(R46:S46)</f>
        <v>0</v>
      </c>
      <c r="U46" s="29">
        <v>0</v>
      </c>
      <c r="V46" s="29"/>
      <c r="W46" s="29">
        <f>SUM(U46:V46)</f>
        <v>0</v>
      </c>
      <c r="X46" s="29">
        <v>0</v>
      </c>
      <c r="Y46" s="29"/>
      <c r="Z46" s="29">
        <f>SUM(X46:Y46)</f>
        <v>0</v>
      </c>
      <c r="AA46" s="29">
        <v>0</v>
      </c>
      <c r="AB46" s="29"/>
      <c r="AC46" s="29">
        <f>SUM(AA46:AB46)</f>
        <v>0</v>
      </c>
      <c r="AD46" s="29">
        <v>0</v>
      </c>
      <c r="AE46" s="29"/>
      <c r="AF46" s="29">
        <f t="shared" si="99"/>
        <v>0</v>
      </c>
      <c r="AG46" s="29">
        <v>0</v>
      </c>
      <c r="AH46" s="29"/>
      <c r="AI46" s="29">
        <f t="shared" si="13"/>
        <v>0</v>
      </c>
      <c r="AJ46" s="29">
        <v>0</v>
      </c>
      <c r="AK46" s="29"/>
      <c r="AL46" s="29">
        <f>SUM(AJ46:AK46)</f>
        <v>0</v>
      </c>
      <c r="AM46" s="29">
        <v>0</v>
      </c>
      <c r="AN46" s="29"/>
      <c r="AO46" s="29">
        <f t="shared" si="27"/>
        <v>0</v>
      </c>
      <c r="AP46" s="29">
        <v>0</v>
      </c>
      <c r="AQ46" s="29"/>
      <c r="AR46" s="29">
        <f>SUM(AP46:AQ46)</f>
        <v>0</v>
      </c>
      <c r="AS46" s="29">
        <v>0</v>
      </c>
      <c r="AT46" s="29"/>
      <c r="AU46" s="29">
        <f>SUM(AS46:AT46)</f>
        <v>0</v>
      </c>
      <c r="AV46" s="29">
        <v>0</v>
      </c>
      <c r="AW46" s="29"/>
      <c r="AX46" s="29">
        <f>SUM(AV46:AW46)</f>
        <v>0</v>
      </c>
      <c r="AY46" s="29">
        <v>0</v>
      </c>
      <c r="AZ46" s="29"/>
      <c r="BA46" s="29">
        <f>SUM(AY46:AZ46)</f>
        <v>0</v>
      </c>
      <c r="BB46" s="29">
        <v>0</v>
      </c>
      <c r="BC46" s="29"/>
      <c r="BD46" s="29">
        <f>SUM(BB46:BC46)</f>
        <v>0</v>
      </c>
      <c r="BE46" s="29">
        <v>0</v>
      </c>
      <c r="BF46" s="29"/>
      <c r="BG46" s="29">
        <f>SUM(BE46:BF46)</f>
        <v>0</v>
      </c>
      <c r="BH46" s="29">
        <v>0</v>
      </c>
      <c r="BI46" s="29"/>
      <c r="BJ46" s="29">
        <f>SUM(BH46:BI46)</f>
        <v>0</v>
      </c>
      <c r="BK46" s="29">
        <f>SUM(C46,F46,I46,L46,O46,R46,U46,X46,AA46,AD46,AG46,AJ46,AM46,AP46,AS46,AV46,AY46,BB46,BE46,BH46)</f>
        <v>0</v>
      </c>
      <c r="BL46" s="29">
        <f t="shared" si="70"/>
        <v>0</v>
      </c>
      <c r="BM46" s="29">
        <f>SUM(BK46:BL46)</f>
        <v>0</v>
      </c>
      <c r="BN46" s="29">
        <v>0</v>
      </c>
      <c r="BO46" s="29"/>
      <c r="BP46" s="29">
        <f>SUM(BN46:BO46)</f>
        <v>0</v>
      </c>
      <c r="BQ46" s="29">
        <f>SUM(BK46+BN46)</f>
        <v>0</v>
      </c>
      <c r="BR46" s="29">
        <f>SUM(BL46+BO46)</f>
        <v>0</v>
      </c>
      <c r="BS46" s="29">
        <f>SUM(BQ46+BR46)</f>
        <v>0</v>
      </c>
      <c r="BT46" s="29">
        <v>107000</v>
      </c>
      <c r="BU46" s="29"/>
      <c r="BV46" s="29">
        <f>SUM(BT46:BU46)</f>
        <v>107000</v>
      </c>
      <c r="BW46" s="29"/>
      <c r="BX46" s="29">
        <f>SUM(BV46+BW46)</f>
        <v>107000</v>
      </c>
      <c r="BY46" s="29">
        <f>SUM(BQ46+BT46)</f>
        <v>107000</v>
      </c>
      <c r="BZ46" s="29">
        <f>BR46+BU46</f>
        <v>0</v>
      </c>
      <c r="CA46" s="29">
        <f>SUM(BY46:BZ46)</f>
        <v>107000</v>
      </c>
      <c r="CB46" s="29">
        <f>SUM(BW46)</f>
        <v>0</v>
      </c>
      <c r="CC46" s="29">
        <f>SUM(CA46+CB46)</f>
        <v>107000</v>
      </c>
      <c r="CD46" s="101">
        <v>107000</v>
      </c>
      <c r="CE46" s="37">
        <f t="shared" si="49"/>
        <v>0</v>
      </c>
      <c r="CF46" s="38"/>
      <c r="CG46" s="38"/>
      <c r="CH46" s="39"/>
    </row>
    <row r="47" spans="1:86" s="47" customFormat="1" ht="15.75" customHeight="1">
      <c r="A47" s="42" t="s">
        <v>110</v>
      </c>
      <c r="B47" s="43" t="s">
        <v>111</v>
      </c>
      <c r="C47" s="28">
        <f aca="true" t="shared" si="131" ref="C47:AH47">SUM(C48)</f>
        <v>0</v>
      </c>
      <c r="D47" s="28">
        <f t="shared" si="131"/>
        <v>0</v>
      </c>
      <c r="E47" s="28">
        <f t="shared" si="131"/>
        <v>0</v>
      </c>
      <c r="F47" s="28">
        <f t="shared" si="131"/>
        <v>0</v>
      </c>
      <c r="G47" s="28">
        <f t="shared" si="131"/>
        <v>0</v>
      </c>
      <c r="H47" s="28">
        <f t="shared" si="131"/>
        <v>0</v>
      </c>
      <c r="I47" s="28">
        <f t="shared" si="131"/>
        <v>0</v>
      </c>
      <c r="J47" s="28">
        <f t="shared" si="131"/>
        <v>0</v>
      </c>
      <c r="K47" s="28">
        <f t="shared" si="131"/>
        <v>0</v>
      </c>
      <c r="L47" s="28">
        <f t="shared" si="131"/>
        <v>0</v>
      </c>
      <c r="M47" s="28">
        <f t="shared" si="131"/>
        <v>0</v>
      </c>
      <c r="N47" s="28">
        <f t="shared" si="131"/>
        <v>0</v>
      </c>
      <c r="O47" s="28">
        <f t="shared" si="131"/>
        <v>0</v>
      </c>
      <c r="P47" s="28">
        <f t="shared" si="131"/>
        <v>0</v>
      </c>
      <c r="Q47" s="28">
        <f t="shared" si="131"/>
        <v>0</v>
      </c>
      <c r="R47" s="28">
        <f t="shared" si="131"/>
        <v>0</v>
      </c>
      <c r="S47" s="28">
        <f t="shared" si="131"/>
        <v>0</v>
      </c>
      <c r="T47" s="28">
        <f t="shared" si="131"/>
        <v>0</v>
      </c>
      <c r="U47" s="28">
        <f t="shared" si="131"/>
        <v>0</v>
      </c>
      <c r="V47" s="28">
        <f t="shared" si="131"/>
        <v>0</v>
      </c>
      <c r="W47" s="28">
        <f t="shared" si="131"/>
        <v>0</v>
      </c>
      <c r="X47" s="28">
        <f t="shared" si="131"/>
        <v>0</v>
      </c>
      <c r="Y47" s="28">
        <f t="shared" si="131"/>
        <v>0</v>
      </c>
      <c r="Z47" s="28">
        <f t="shared" si="131"/>
        <v>0</v>
      </c>
      <c r="AA47" s="28">
        <f t="shared" si="131"/>
        <v>0</v>
      </c>
      <c r="AB47" s="28">
        <f t="shared" si="131"/>
        <v>0</v>
      </c>
      <c r="AC47" s="28">
        <f t="shared" si="131"/>
        <v>0</v>
      </c>
      <c r="AD47" s="28">
        <f t="shared" si="131"/>
        <v>0</v>
      </c>
      <c r="AE47" s="28">
        <f t="shared" si="131"/>
        <v>0</v>
      </c>
      <c r="AF47" s="28">
        <f t="shared" si="131"/>
        <v>0</v>
      </c>
      <c r="AG47" s="28">
        <f t="shared" si="131"/>
        <v>0</v>
      </c>
      <c r="AH47" s="28">
        <f t="shared" si="131"/>
        <v>0</v>
      </c>
      <c r="AI47" s="28">
        <f aca="true" t="shared" si="132" ref="AI47:BN47">SUM(AI48)</f>
        <v>0</v>
      </c>
      <c r="AJ47" s="28">
        <f t="shared" si="132"/>
        <v>0</v>
      </c>
      <c r="AK47" s="28">
        <f t="shared" si="132"/>
        <v>0</v>
      </c>
      <c r="AL47" s="28">
        <f t="shared" si="132"/>
        <v>0</v>
      </c>
      <c r="AM47" s="28">
        <f t="shared" si="132"/>
        <v>0</v>
      </c>
      <c r="AN47" s="28">
        <f t="shared" si="132"/>
        <v>0</v>
      </c>
      <c r="AO47" s="28">
        <f t="shared" si="132"/>
        <v>0</v>
      </c>
      <c r="AP47" s="28">
        <f t="shared" si="132"/>
        <v>0</v>
      </c>
      <c r="AQ47" s="28">
        <f t="shared" si="132"/>
        <v>0</v>
      </c>
      <c r="AR47" s="28">
        <f t="shared" si="132"/>
        <v>0</v>
      </c>
      <c r="AS47" s="28">
        <f t="shared" si="132"/>
        <v>0</v>
      </c>
      <c r="AT47" s="28">
        <f t="shared" si="132"/>
        <v>0</v>
      </c>
      <c r="AU47" s="28">
        <f t="shared" si="132"/>
        <v>0</v>
      </c>
      <c r="AV47" s="28">
        <f t="shared" si="132"/>
        <v>0</v>
      </c>
      <c r="AW47" s="28">
        <f t="shared" si="132"/>
        <v>0</v>
      </c>
      <c r="AX47" s="28">
        <f t="shared" si="132"/>
        <v>0</v>
      </c>
      <c r="AY47" s="28">
        <f t="shared" si="132"/>
        <v>0</v>
      </c>
      <c r="AZ47" s="28">
        <f t="shared" si="132"/>
        <v>0</v>
      </c>
      <c r="BA47" s="28">
        <f t="shared" si="132"/>
        <v>0</v>
      </c>
      <c r="BB47" s="28">
        <f t="shared" si="132"/>
        <v>0</v>
      </c>
      <c r="BC47" s="28">
        <f t="shared" si="132"/>
        <v>0</v>
      </c>
      <c r="BD47" s="28">
        <f t="shared" si="132"/>
        <v>0</v>
      </c>
      <c r="BE47" s="28">
        <f t="shared" si="132"/>
        <v>0</v>
      </c>
      <c r="BF47" s="28">
        <f t="shared" si="132"/>
        <v>0</v>
      </c>
      <c r="BG47" s="28">
        <f t="shared" si="132"/>
        <v>0</v>
      </c>
      <c r="BH47" s="28">
        <f t="shared" si="132"/>
        <v>0</v>
      </c>
      <c r="BI47" s="28">
        <f t="shared" si="132"/>
        <v>0</v>
      </c>
      <c r="BJ47" s="28">
        <f t="shared" si="132"/>
        <v>0</v>
      </c>
      <c r="BK47" s="28">
        <f t="shared" si="132"/>
        <v>0</v>
      </c>
      <c r="BL47" s="28">
        <f t="shared" si="132"/>
        <v>0</v>
      </c>
      <c r="BM47" s="28">
        <f t="shared" si="132"/>
        <v>0</v>
      </c>
      <c r="BN47" s="28">
        <f t="shared" si="132"/>
        <v>0</v>
      </c>
      <c r="BO47" s="28">
        <f>SUM(BO48)</f>
        <v>0</v>
      </c>
      <c r="BP47" s="28">
        <f>SUM(BP48)</f>
        <v>0</v>
      </c>
      <c r="BQ47" s="28">
        <f>SUM(BQ48)</f>
        <v>0</v>
      </c>
      <c r="BR47" s="28">
        <f>SUM(BR48)</f>
        <v>0</v>
      </c>
      <c r="BS47" s="28">
        <f>SUM(BS48)</f>
        <v>0</v>
      </c>
      <c r="BT47" s="28">
        <f>SUM(BT48:BT48)</f>
        <v>1327000</v>
      </c>
      <c r="BU47" s="28">
        <f>SUM(BU48)</f>
        <v>0</v>
      </c>
      <c r="BV47" s="28">
        <f>SUM(BV48:BV48)</f>
        <v>1327000</v>
      </c>
      <c r="BW47" s="28">
        <f>SUM(BW48)</f>
        <v>0</v>
      </c>
      <c r="BX47" s="28">
        <f>SUM(BX48)</f>
        <v>1327000</v>
      </c>
      <c r="BY47" s="28">
        <f>SUM(BY48:BY48)</f>
        <v>1327000</v>
      </c>
      <c r="BZ47" s="28">
        <f>SUM(BZ48)</f>
        <v>0</v>
      </c>
      <c r="CA47" s="28">
        <f>SUM(CA48:CA48)</f>
        <v>1327000</v>
      </c>
      <c r="CB47" s="28">
        <f>SUM(CB48)</f>
        <v>0</v>
      </c>
      <c r="CC47" s="28">
        <f>SUM(CC48)</f>
        <v>1327000</v>
      </c>
      <c r="CD47" s="102">
        <f>SUM(CD48)</f>
        <v>1327000</v>
      </c>
      <c r="CE47" s="37"/>
      <c r="CF47" s="45"/>
      <c r="CG47" s="45"/>
      <c r="CH47" s="46"/>
    </row>
    <row r="48" spans="1:86" s="40" customFormat="1" ht="15.75" customHeight="1">
      <c r="A48" s="35" t="s">
        <v>112</v>
      </c>
      <c r="B48" s="36" t="s">
        <v>113</v>
      </c>
      <c r="C48" s="29">
        <v>0</v>
      </c>
      <c r="D48" s="29"/>
      <c r="E48" s="29">
        <f>C48+D48</f>
        <v>0</v>
      </c>
      <c r="F48" s="29">
        <v>0</v>
      </c>
      <c r="G48" s="29"/>
      <c r="H48" s="90">
        <f>SUM(F48:G48)</f>
        <v>0</v>
      </c>
      <c r="I48" s="29">
        <v>0</v>
      </c>
      <c r="J48" s="29"/>
      <c r="K48" s="90">
        <f>SUM(I48:J48)</f>
        <v>0</v>
      </c>
      <c r="L48" s="29">
        <v>0</v>
      </c>
      <c r="M48" s="29"/>
      <c r="N48" s="90">
        <f>SUM(L48:M48)</f>
        <v>0</v>
      </c>
      <c r="O48" s="29">
        <v>0</v>
      </c>
      <c r="P48" s="29"/>
      <c r="Q48" s="29">
        <f t="shared" si="12"/>
        <v>0</v>
      </c>
      <c r="R48" s="29">
        <v>0</v>
      </c>
      <c r="S48" s="29"/>
      <c r="T48" s="29">
        <f>SUM(R48:S48)</f>
        <v>0</v>
      </c>
      <c r="U48" s="29">
        <v>0</v>
      </c>
      <c r="V48" s="29"/>
      <c r="W48" s="29">
        <f>SUM(U48:V48)</f>
        <v>0</v>
      </c>
      <c r="X48" s="29">
        <v>0</v>
      </c>
      <c r="Y48" s="29"/>
      <c r="Z48" s="29">
        <f>SUM(X48:Y48)</f>
        <v>0</v>
      </c>
      <c r="AA48" s="29">
        <v>0</v>
      </c>
      <c r="AB48" s="29"/>
      <c r="AC48" s="29">
        <f>SUM(AA48:AB48)</f>
        <v>0</v>
      </c>
      <c r="AD48" s="29">
        <v>0</v>
      </c>
      <c r="AE48" s="29"/>
      <c r="AF48" s="29">
        <f t="shared" si="99"/>
        <v>0</v>
      </c>
      <c r="AG48" s="29">
        <v>0</v>
      </c>
      <c r="AH48" s="29"/>
      <c r="AI48" s="29">
        <f t="shared" si="13"/>
        <v>0</v>
      </c>
      <c r="AJ48" s="29">
        <v>0</v>
      </c>
      <c r="AK48" s="29"/>
      <c r="AL48" s="29">
        <f>SUM(AJ48:AK48)</f>
        <v>0</v>
      </c>
      <c r="AM48" s="29">
        <v>0</v>
      </c>
      <c r="AN48" s="29"/>
      <c r="AO48" s="29">
        <f t="shared" si="27"/>
        <v>0</v>
      </c>
      <c r="AP48" s="29">
        <v>0</v>
      </c>
      <c r="AQ48" s="29"/>
      <c r="AR48" s="29">
        <f>SUM(AP48:AQ48)</f>
        <v>0</v>
      </c>
      <c r="AS48" s="29">
        <v>0</v>
      </c>
      <c r="AT48" s="29"/>
      <c r="AU48" s="29">
        <f>SUM(AS48:AT48)</f>
        <v>0</v>
      </c>
      <c r="AV48" s="29">
        <v>0</v>
      </c>
      <c r="AW48" s="29"/>
      <c r="AX48" s="29">
        <f>SUM(AV48:AW48)</f>
        <v>0</v>
      </c>
      <c r="AY48" s="29">
        <v>0</v>
      </c>
      <c r="AZ48" s="29"/>
      <c r="BA48" s="29">
        <f>SUM(AY48:AZ48)</f>
        <v>0</v>
      </c>
      <c r="BB48" s="29">
        <v>0</v>
      </c>
      <c r="BC48" s="29"/>
      <c r="BD48" s="29">
        <f>SUM(BB48:BC48)</f>
        <v>0</v>
      </c>
      <c r="BE48" s="29">
        <v>0</v>
      </c>
      <c r="BF48" s="29"/>
      <c r="BG48" s="29">
        <f>SUM(BE48:BF48)</f>
        <v>0</v>
      </c>
      <c r="BH48" s="29">
        <v>0</v>
      </c>
      <c r="BI48" s="29"/>
      <c r="BJ48" s="29">
        <f>SUM(BH48:BI48)</f>
        <v>0</v>
      </c>
      <c r="BK48" s="29">
        <f>SUM(C48,F48,I48,L48,O48,R48,U48,X48,AA48,AD48,AG48,AJ48,AM48,AP48,AS48,AV48,AY48,BB48,BE48,BH48)</f>
        <v>0</v>
      </c>
      <c r="BL48" s="29">
        <f t="shared" si="70"/>
        <v>0</v>
      </c>
      <c r="BM48" s="29">
        <f>SUM(BK48:BL48)</f>
        <v>0</v>
      </c>
      <c r="BN48" s="29">
        <v>0</v>
      </c>
      <c r="BO48" s="29"/>
      <c r="BP48" s="29">
        <f>SUM(BN48:BO48)</f>
        <v>0</v>
      </c>
      <c r="BQ48" s="29">
        <f>SUM(BK48+BN48)</f>
        <v>0</v>
      </c>
      <c r="BR48" s="29">
        <f>SUM(BL48+BO48)</f>
        <v>0</v>
      </c>
      <c r="BS48" s="29">
        <f>SUM(BQ48+BR48)</f>
        <v>0</v>
      </c>
      <c r="BT48" s="29">
        <v>1327000</v>
      </c>
      <c r="BU48" s="29"/>
      <c r="BV48" s="29">
        <f>SUM(BT48:BU48)</f>
        <v>1327000</v>
      </c>
      <c r="BW48" s="29"/>
      <c r="BX48" s="29">
        <f>SUM(BV48+BW48)</f>
        <v>1327000</v>
      </c>
      <c r="BY48" s="29">
        <f>SUM(BQ48+BT48)</f>
        <v>1327000</v>
      </c>
      <c r="BZ48" s="29">
        <f>BR48+BU48</f>
        <v>0</v>
      </c>
      <c r="CA48" s="29">
        <f>SUM(BY48:BZ48)</f>
        <v>1327000</v>
      </c>
      <c r="CB48" s="29">
        <f>SUM(BW48)</f>
        <v>0</v>
      </c>
      <c r="CC48" s="29">
        <f>SUM(CA48+CB48)</f>
        <v>1327000</v>
      </c>
      <c r="CD48" s="101">
        <v>1327000</v>
      </c>
      <c r="CE48" s="21">
        <f t="shared" si="49"/>
        <v>0</v>
      </c>
      <c r="CF48" s="38"/>
      <c r="CG48" s="38"/>
      <c r="CH48" s="39"/>
    </row>
    <row r="49" spans="1:86" s="24" customFormat="1" ht="15.75" customHeight="1">
      <c r="A49" s="17" t="s">
        <v>114</v>
      </c>
      <c r="B49" s="18" t="s">
        <v>115</v>
      </c>
      <c r="C49" s="19">
        <f aca="true" t="shared" si="133" ref="C49:N53">SUM(C50)</f>
        <v>0</v>
      </c>
      <c r="D49" s="19">
        <f t="shared" si="133"/>
        <v>0</v>
      </c>
      <c r="E49" s="19">
        <f t="shared" si="133"/>
        <v>0</v>
      </c>
      <c r="F49" s="19">
        <f t="shared" si="133"/>
        <v>50000</v>
      </c>
      <c r="G49" s="19">
        <f t="shared" si="133"/>
        <v>0</v>
      </c>
      <c r="H49" s="19">
        <f t="shared" si="133"/>
        <v>50000</v>
      </c>
      <c r="I49" s="19">
        <f t="shared" si="133"/>
        <v>90000</v>
      </c>
      <c r="J49" s="19">
        <f t="shared" si="133"/>
        <v>0</v>
      </c>
      <c r="K49" s="19">
        <f t="shared" si="133"/>
        <v>90000</v>
      </c>
      <c r="L49" s="19">
        <f t="shared" si="133"/>
        <v>50000</v>
      </c>
      <c r="M49" s="19">
        <f t="shared" si="133"/>
        <v>0</v>
      </c>
      <c r="N49" s="19">
        <f t="shared" si="133"/>
        <v>50000</v>
      </c>
      <c r="O49" s="19">
        <f aca="true" t="shared" si="134" ref="M49:W53">SUM(O50)</f>
        <v>0</v>
      </c>
      <c r="P49" s="19">
        <f t="shared" si="134"/>
        <v>0</v>
      </c>
      <c r="Q49" s="19">
        <f t="shared" si="134"/>
        <v>0</v>
      </c>
      <c r="R49" s="19">
        <f t="shared" si="134"/>
        <v>50000</v>
      </c>
      <c r="S49" s="19">
        <f t="shared" si="134"/>
        <v>0</v>
      </c>
      <c r="T49" s="19">
        <f t="shared" si="134"/>
        <v>50000</v>
      </c>
      <c r="U49" s="19">
        <f t="shared" si="134"/>
        <v>40000</v>
      </c>
      <c r="V49" s="19">
        <f t="shared" si="134"/>
        <v>0</v>
      </c>
      <c r="W49" s="19">
        <f t="shared" si="134"/>
        <v>40000</v>
      </c>
      <c r="X49" s="19">
        <f aca="true" t="shared" si="135" ref="W49:AF53">SUM(X50)</f>
        <v>100000</v>
      </c>
      <c r="Y49" s="19">
        <f t="shared" si="135"/>
        <v>0</v>
      </c>
      <c r="Z49" s="19">
        <f t="shared" si="135"/>
        <v>100000</v>
      </c>
      <c r="AA49" s="19">
        <f t="shared" si="135"/>
        <v>0</v>
      </c>
      <c r="AB49" s="19">
        <f t="shared" si="135"/>
        <v>0</v>
      </c>
      <c r="AC49" s="19">
        <f t="shared" si="135"/>
        <v>0</v>
      </c>
      <c r="AD49" s="19">
        <f t="shared" si="135"/>
        <v>3000</v>
      </c>
      <c r="AE49" s="19">
        <f t="shared" si="135"/>
        <v>0</v>
      </c>
      <c r="AF49" s="19">
        <f t="shared" si="135"/>
        <v>3000</v>
      </c>
      <c r="AG49" s="19">
        <f aca="true" t="shared" si="136" ref="AG49:AP53">SUM(AG50)</f>
        <v>0</v>
      </c>
      <c r="AH49" s="19">
        <f t="shared" si="136"/>
        <v>0</v>
      </c>
      <c r="AI49" s="19">
        <f t="shared" si="136"/>
        <v>0</v>
      </c>
      <c r="AJ49" s="19">
        <f t="shared" si="136"/>
        <v>70000</v>
      </c>
      <c r="AK49" s="19">
        <f t="shared" si="136"/>
        <v>0</v>
      </c>
      <c r="AL49" s="19">
        <f t="shared" si="136"/>
        <v>70000</v>
      </c>
      <c r="AM49" s="19">
        <f t="shared" si="136"/>
        <v>60000</v>
      </c>
      <c r="AN49" s="19">
        <f t="shared" si="136"/>
        <v>0</v>
      </c>
      <c r="AO49" s="19">
        <f t="shared" si="136"/>
        <v>60000</v>
      </c>
      <c r="AP49" s="19">
        <f t="shared" si="136"/>
        <v>110000</v>
      </c>
      <c r="AQ49" s="19">
        <f aca="true" t="shared" si="137" ref="AQ49:AZ53">SUM(AQ50)</f>
        <v>0</v>
      </c>
      <c r="AR49" s="19">
        <f t="shared" si="137"/>
        <v>110000</v>
      </c>
      <c r="AS49" s="19">
        <f t="shared" si="137"/>
        <v>40000</v>
      </c>
      <c r="AT49" s="19">
        <f t="shared" si="137"/>
        <v>0</v>
      </c>
      <c r="AU49" s="19">
        <f t="shared" si="137"/>
        <v>40000</v>
      </c>
      <c r="AV49" s="19">
        <f t="shared" si="137"/>
        <v>0</v>
      </c>
      <c r="AW49" s="19">
        <f t="shared" si="137"/>
        <v>0</v>
      </c>
      <c r="AX49" s="19">
        <f t="shared" si="137"/>
        <v>0</v>
      </c>
      <c r="AY49" s="19">
        <f t="shared" si="137"/>
        <v>60000</v>
      </c>
      <c r="AZ49" s="19">
        <f t="shared" si="137"/>
        <v>0</v>
      </c>
      <c r="BA49" s="19">
        <f aca="true" t="shared" si="138" ref="BA49:BJ53">SUM(BA50)</f>
        <v>60000</v>
      </c>
      <c r="BB49" s="19">
        <f t="shared" si="138"/>
        <v>40000</v>
      </c>
      <c r="BC49" s="19">
        <f t="shared" si="138"/>
        <v>0</v>
      </c>
      <c r="BD49" s="19">
        <f t="shared" si="138"/>
        <v>40000</v>
      </c>
      <c r="BE49" s="19">
        <f t="shared" si="138"/>
        <v>70000</v>
      </c>
      <c r="BF49" s="19">
        <f t="shared" si="138"/>
        <v>0</v>
      </c>
      <c r="BG49" s="19">
        <f t="shared" si="138"/>
        <v>70000</v>
      </c>
      <c r="BH49" s="19">
        <f t="shared" si="138"/>
        <v>50000</v>
      </c>
      <c r="BI49" s="19">
        <f t="shared" si="138"/>
        <v>0</v>
      </c>
      <c r="BJ49" s="19">
        <f t="shared" si="138"/>
        <v>50000</v>
      </c>
      <c r="BK49" s="19">
        <f aca="true" t="shared" si="139" ref="BK49:BT53">SUM(BK50)</f>
        <v>883000</v>
      </c>
      <c r="BL49" s="19">
        <f t="shared" si="139"/>
        <v>0</v>
      </c>
      <c r="BM49" s="19">
        <f t="shared" si="139"/>
        <v>883000</v>
      </c>
      <c r="BN49" s="19">
        <f t="shared" si="139"/>
        <v>120000</v>
      </c>
      <c r="BO49" s="19">
        <f t="shared" si="139"/>
        <v>0</v>
      </c>
      <c r="BP49" s="19">
        <f t="shared" si="139"/>
        <v>120000</v>
      </c>
      <c r="BQ49" s="19">
        <f t="shared" si="139"/>
        <v>1003000</v>
      </c>
      <c r="BR49" s="19">
        <f t="shared" si="139"/>
        <v>0</v>
      </c>
      <c r="BS49" s="19">
        <f t="shared" si="139"/>
        <v>1003000</v>
      </c>
      <c r="BT49" s="19">
        <f t="shared" si="139"/>
        <v>597000</v>
      </c>
      <c r="BU49" s="19">
        <f aca="true" t="shared" si="140" ref="BU49:CD53">SUM(BU50)</f>
        <v>0</v>
      </c>
      <c r="BV49" s="19">
        <f t="shared" si="140"/>
        <v>597000</v>
      </c>
      <c r="BW49" s="19">
        <f t="shared" si="140"/>
        <v>0</v>
      </c>
      <c r="BX49" s="19">
        <f t="shared" si="140"/>
        <v>597000</v>
      </c>
      <c r="BY49" s="19">
        <f t="shared" si="140"/>
        <v>1600000</v>
      </c>
      <c r="BZ49" s="19">
        <f t="shared" si="140"/>
        <v>0</v>
      </c>
      <c r="CA49" s="19">
        <f t="shared" si="140"/>
        <v>1600000</v>
      </c>
      <c r="CB49" s="19">
        <f t="shared" si="140"/>
        <v>0</v>
      </c>
      <c r="CC49" s="19">
        <f t="shared" si="140"/>
        <v>1600000</v>
      </c>
      <c r="CD49" s="103">
        <f t="shared" si="140"/>
        <v>1600000</v>
      </c>
      <c r="CE49" s="20"/>
      <c r="CF49" s="22"/>
      <c r="CG49" s="22"/>
      <c r="CH49" s="23"/>
    </row>
    <row r="50" spans="1:86" s="47" customFormat="1" ht="15.75" customHeight="1">
      <c r="A50" s="42" t="s">
        <v>43</v>
      </c>
      <c r="B50" s="43" t="s">
        <v>44</v>
      </c>
      <c r="C50" s="28">
        <f t="shared" si="133"/>
        <v>0</v>
      </c>
      <c r="D50" s="28">
        <f t="shared" si="133"/>
        <v>0</v>
      </c>
      <c r="E50" s="28">
        <f t="shared" si="133"/>
        <v>0</v>
      </c>
      <c r="F50" s="28">
        <f t="shared" si="133"/>
        <v>50000</v>
      </c>
      <c r="G50" s="28">
        <f t="shared" si="133"/>
        <v>0</v>
      </c>
      <c r="H50" s="28">
        <f>F50+G50</f>
        <v>50000</v>
      </c>
      <c r="I50" s="28">
        <f t="shared" si="133"/>
        <v>90000</v>
      </c>
      <c r="J50" s="28">
        <f t="shared" si="133"/>
        <v>0</v>
      </c>
      <c r="K50" s="28">
        <f t="shared" si="133"/>
        <v>90000</v>
      </c>
      <c r="L50" s="28">
        <f t="shared" si="133"/>
        <v>50000</v>
      </c>
      <c r="M50" s="28">
        <f t="shared" si="133"/>
        <v>0</v>
      </c>
      <c r="N50" s="28">
        <f t="shared" si="133"/>
        <v>50000</v>
      </c>
      <c r="O50" s="28">
        <f t="shared" si="134"/>
        <v>0</v>
      </c>
      <c r="P50" s="28">
        <f t="shared" si="134"/>
        <v>0</v>
      </c>
      <c r="Q50" s="28">
        <f t="shared" si="134"/>
        <v>0</v>
      </c>
      <c r="R50" s="28">
        <f t="shared" si="134"/>
        <v>50000</v>
      </c>
      <c r="S50" s="28">
        <f t="shared" si="134"/>
        <v>0</v>
      </c>
      <c r="T50" s="28">
        <f t="shared" si="134"/>
        <v>50000</v>
      </c>
      <c r="U50" s="28">
        <f t="shared" si="134"/>
        <v>40000</v>
      </c>
      <c r="V50" s="28">
        <f t="shared" si="134"/>
        <v>0</v>
      </c>
      <c r="W50" s="28">
        <f t="shared" si="134"/>
        <v>40000</v>
      </c>
      <c r="X50" s="28">
        <f t="shared" si="135"/>
        <v>100000</v>
      </c>
      <c r="Y50" s="28">
        <f t="shared" si="135"/>
        <v>0</v>
      </c>
      <c r="Z50" s="28">
        <f t="shared" si="135"/>
        <v>100000</v>
      </c>
      <c r="AA50" s="28">
        <f t="shared" si="135"/>
        <v>0</v>
      </c>
      <c r="AB50" s="28">
        <f t="shared" si="135"/>
        <v>0</v>
      </c>
      <c r="AC50" s="28">
        <f t="shared" si="135"/>
        <v>0</v>
      </c>
      <c r="AD50" s="28">
        <f t="shared" si="135"/>
        <v>3000</v>
      </c>
      <c r="AE50" s="28">
        <f t="shared" si="135"/>
        <v>0</v>
      </c>
      <c r="AF50" s="28">
        <f t="shared" si="135"/>
        <v>3000</v>
      </c>
      <c r="AG50" s="28">
        <f t="shared" si="136"/>
        <v>0</v>
      </c>
      <c r="AH50" s="28">
        <f t="shared" si="136"/>
        <v>0</v>
      </c>
      <c r="AI50" s="28">
        <f t="shared" si="136"/>
        <v>0</v>
      </c>
      <c r="AJ50" s="28">
        <f t="shared" si="136"/>
        <v>70000</v>
      </c>
      <c r="AK50" s="28">
        <f t="shared" si="136"/>
        <v>0</v>
      </c>
      <c r="AL50" s="28">
        <f t="shared" si="136"/>
        <v>70000</v>
      </c>
      <c r="AM50" s="28">
        <f t="shared" si="136"/>
        <v>60000</v>
      </c>
      <c r="AN50" s="28">
        <f t="shared" si="136"/>
        <v>0</v>
      </c>
      <c r="AO50" s="28">
        <f t="shared" si="136"/>
        <v>60000</v>
      </c>
      <c r="AP50" s="28">
        <f t="shared" si="136"/>
        <v>110000</v>
      </c>
      <c r="AQ50" s="28">
        <f t="shared" si="137"/>
        <v>0</v>
      </c>
      <c r="AR50" s="28">
        <f t="shared" si="137"/>
        <v>110000</v>
      </c>
      <c r="AS50" s="28">
        <f t="shared" si="137"/>
        <v>40000</v>
      </c>
      <c r="AT50" s="28">
        <f t="shared" si="137"/>
        <v>0</v>
      </c>
      <c r="AU50" s="28">
        <f t="shared" si="137"/>
        <v>40000</v>
      </c>
      <c r="AV50" s="28">
        <f t="shared" si="137"/>
        <v>0</v>
      </c>
      <c r="AW50" s="28">
        <f t="shared" si="137"/>
        <v>0</v>
      </c>
      <c r="AX50" s="28">
        <f t="shared" si="137"/>
        <v>0</v>
      </c>
      <c r="AY50" s="28">
        <f t="shared" si="137"/>
        <v>60000</v>
      </c>
      <c r="AZ50" s="28">
        <f t="shared" si="137"/>
        <v>0</v>
      </c>
      <c r="BA50" s="28">
        <f t="shared" si="138"/>
        <v>60000</v>
      </c>
      <c r="BB50" s="28">
        <f t="shared" si="138"/>
        <v>40000</v>
      </c>
      <c r="BC50" s="28">
        <f t="shared" si="138"/>
        <v>0</v>
      </c>
      <c r="BD50" s="28">
        <f t="shared" si="138"/>
        <v>40000</v>
      </c>
      <c r="BE50" s="28">
        <f t="shared" si="138"/>
        <v>70000</v>
      </c>
      <c r="BF50" s="28">
        <f t="shared" si="138"/>
        <v>0</v>
      </c>
      <c r="BG50" s="28">
        <f t="shared" si="138"/>
        <v>70000</v>
      </c>
      <c r="BH50" s="28">
        <f t="shared" si="138"/>
        <v>50000</v>
      </c>
      <c r="BI50" s="28">
        <f t="shared" si="138"/>
        <v>0</v>
      </c>
      <c r="BJ50" s="28">
        <f t="shared" si="138"/>
        <v>50000</v>
      </c>
      <c r="BK50" s="28">
        <f t="shared" si="139"/>
        <v>883000</v>
      </c>
      <c r="BL50" s="28">
        <f t="shared" si="139"/>
        <v>0</v>
      </c>
      <c r="BM50" s="28">
        <f t="shared" si="139"/>
        <v>883000</v>
      </c>
      <c r="BN50" s="28">
        <f t="shared" si="139"/>
        <v>120000</v>
      </c>
      <c r="BO50" s="28">
        <f t="shared" si="139"/>
        <v>0</v>
      </c>
      <c r="BP50" s="28">
        <f t="shared" si="139"/>
        <v>120000</v>
      </c>
      <c r="BQ50" s="28">
        <f t="shared" si="139"/>
        <v>1003000</v>
      </c>
      <c r="BR50" s="28">
        <f t="shared" si="139"/>
        <v>0</v>
      </c>
      <c r="BS50" s="28">
        <f t="shared" si="139"/>
        <v>1003000</v>
      </c>
      <c r="BT50" s="28">
        <f t="shared" si="139"/>
        <v>597000</v>
      </c>
      <c r="BU50" s="28">
        <f t="shared" si="140"/>
        <v>0</v>
      </c>
      <c r="BV50" s="28">
        <f t="shared" si="140"/>
        <v>597000</v>
      </c>
      <c r="BW50" s="28">
        <f t="shared" si="140"/>
        <v>0</v>
      </c>
      <c r="BX50" s="28">
        <f t="shared" si="140"/>
        <v>597000</v>
      </c>
      <c r="BY50" s="28">
        <f t="shared" si="140"/>
        <v>1600000</v>
      </c>
      <c r="BZ50" s="28">
        <f t="shared" si="140"/>
        <v>0</v>
      </c>
      <c r="CA50" s="28">
        <f t="shared" si="140"/>
        <v>1600000</v>
      </c>
      <c r="CB50" s="28">
        <f t="shared" si="140"/>
        <v>0</v>
      </c>
      <c r="CC50" s="28">
        <f t="shared" si="140"/>
        <v>1600000</v>
      </c>
      <c r="CD50" s="102">
        <f t="shared" si="140"/>
        <v>1600000</v>
      </c>
      <c r="CE50" s="44"/>
      <c r="CF50" s="45"/>
      <c r="CG50" s="45"/>
      <c r="CH50" s="46"/>
    </row>
    <row r="51" spans="1:86" s="40" customFormat="1" ht="15.75" customHeight="1">
      <c r="A51" s="35" t="s">
        <v>47</v>
      </c>
      <c r="B51" s="36" t="s">
        <v>48</v>
      </c>
      <c r="C51" s="29">
        <v>0</v>
      </c>
      <c r="D51" s="29"/>
      <c r="E51" s="29">
        <f>SUM(C51:D51)</f>
        <v>0</v>
      </c>
      <c r="F51" s="29">
        <v>50000</v>
      </c>
      <c r="G51" s="29">
        <v>0</v>
      </c>
      <c r="H51" s="90">
        <f>SUM(F51:G51)</f>
        <v>50000</v>
      </c>
      <c r="I51" s="29">
        <v>90000</v>
      </c>
      <c r="J51" s="29"/>
      <c r="K51" s="90">
        <f>SUM(I51:J51)</f>
        <v>90000</v>
      </c>
      <c r="L51" s="29">
        <v>50000</v>
      </c>
      <c r="M51" s="29"/>
      <c r="N51" s="90">
        <f>SUM(L51:M51)</f>
        <v>50000</v>
      </c>
      <c r="O51" s="29"/>
      <c r="P51" s="29"/>
      <c r="Q51" s="29">
        <f>SUM(O51:P51)</f>
        <v>0</v>
      </c>
      <c r="R51" s="29">
        <v>50000</v>
      </c>
      <c r="S51" s="29">
        <v>0</v>
      </c>
      <c r="T51" s="29">
        <f>SUM(R51:S51)</f>
        <v>50000</v>
      </c>
      <c r="U51" s="29">
        <v>40000</v>
      </c>
      <c r="V51" s="29"/>
      <c r="W51" s="29">
        <f>SUM(U51:V51)</f>
        <v>40000</v>
      </c>
      <c r="X51" s="29">
        <v>100000</v>
      </c>
      <c r="Y51" s="29"/>
      <c r="Z51" s="29">
        <f>SUM(X51:Y51)</f>
        <v>100000</v>
      </c>
      <c r="AA51" s="29">
        <v>0</v>
      </c>
      <c r="AB51" s="29"/>
      <c r="AC51" s="29">
        <f>SUM(AA51:AB51)</f>
        <v>0</v>
      </c>
      <c r="AD51" s="29">
        <v>3000</v>
      </c>
      <c r="AE51" s="29"/>
      <c r="AF51" s="29">
        <f>SUM(AD51:AE51)</f>
        <v>3000</v>
      </c>
      <c r="AG51" s="29">
        <v>0</v>
      </c>
      <c r="AH51" s="29"/>
      <c r="AI51" s="29">
        <f>SUM(AG51:AH51)</f>
        <v>0</v>
      </c>
      <c r="AJ51" s="29">
        <v>70000</v>
      </c>
      <c r="AK51" s="29">
        <v>0</v>
      </c>
      <c r="AL51" s="29">
        <f>SUM(AJ51:AK51)</f>
        <v>70000</v>
      </c>
      <c r="AM51" s="29">
        <v>60000</v>
      </c>
      <c r="AN51" s="29"/>
      <c r="AO51" s="29">
        <f>SUM(AM51:AN51)</f>
        <v>60000</v>
      </c>
      <c r="AP51" s="29">
        <v>110000</v>
      </c>
      <c r="AQ51" s="29"/>
      <c r="AR51" s="29">
        <f>SUM(AP51:AQ51)</f>
        <v>110000</v>
      </c>
      <c r="AS51" s="29">
        <v>40000</v>
      </c>
      <c r="AT51" s="29"/>
      <c r="AU51" s="29">
        <f>SUM(AS51:AT51)</f>
        <v>40000</v>
      </c>
      <c r="AV51" s="29">
        <v>0</v>
      </c>
      <c r="AW51" s="29"/>
      <c r="AX51" s="29">
        <f>SUM(AV51:AW51)</f>
        <v>0</v>
      </c>
      <c r="AY51" s="29">
        <v>60000</v>
      </c>
      <c r="AZ51" s="29">
        <v>0</v>
      </c>
      <c r="BA51" s="29">
        <f>SUM(AY51:AZ51)</f>
        <v>60000</v>
      </c>
      <c r="BB51" s="29">
        <v>40000</v>
      </c>
      <c r="BC51" s="29">
        <v>0</v>
      </c>
      <c r="BD51" s="29">
        <f>SUM(BB51:BC51)</f>
        <v>40000</v>
      </c>
      <c r="BE51" s="29">
        <v>70000</v>
      </c>
      <c r="BF51" s="29">
        <v>0</v>
      </c>
      <c r="BG51" s="29">
        <f>SUM(BE51:BF51)</f>
        <v>70000</v>
      </c>
      <c r="BH51" s="29">
        <v>50000</v>
      </c>
      <c r="BI51" s="29">
        <v>0</v>
      </c>
      <c r="BJ51" s="29">
        <f>SUM(BH51:BI51)</f>
        <v>50000</v>
      </c>
      <c r="BK51" s="29">
        <f>SUM(C51,F51,I51,L51,O51,R51,U51,X51,AA51,AD51,AG51,AJ51,AM51,AP51,AS51,AV51,AY51,BB51,BE51,BH51)</f>
        <v>883000</v>
      </c>
      <c r="BL51" s="29">
        <f>SUM(D51,G51,J51,M51,P51,S51,V51,Y51,AB51,AE51,AH51,AK51,AN51,AQ51,AT51,AW51,AZ51,BC51,BF51,BI51)</f>
        <v>0</v>
      </c>
      <c r="BM51" s="29">
        <f>SUM(BK51:BL51)</f>
        <v>883000</v>
      </c>
      <c r="BN51" s="29">
        <v>120000</v>
      </c>
      <c r="BO51" s="29">
        <v>0</v>
      </c>
      <c r="BP51" s="29">
        <f>SUM(BN51:BO51)</f>
        <v>120000</v>
      </c>
      <c r="BQ51" s="29">
        <f>SUM(BK51+BN51)</f>
        <v>1003000</v>
      </c>
      <c r="BR51" s="29">
        <f>SUM(BL51+BO51)</f>
        <v>0</v>
      </c>
      <c r="BS51" s="29">
        <f>SUM(BQ51+BR51)</f>
        <v>1003000</v>
      </c>
      <c r="BT51" s="29">
        <v>597000</v>
      </c>
      <c r="BU51" s="29"/>
      <c r="BV51" s="29">
        <f>SUM(BT51:BU51)</f>
        <v>597000</v>
      </c>
      <c r="BW51" s="29"/>
      <c r="BX51" s="29">
        <f>SUM(BV51+BW51)</f>
        <v>597000</v>
      </c>
      <c r="BY51" s="29">
        <f>SUM(BQ51+BT51)</f>
        <v>1600000</v>
      </c>
      <c r="BZ51" s="29">
        <f>BR51+BU51</f>
        <v>0</v>
      </c>
      <c r="CA51" s="29">
        <f>SUM(BY51:BZ51)</f>
        <v>1600000</v>
      </c>
      <c r="CB51" s="29">
        <f>SUM(BW51)</f>
        <v>0</v>
      </c>
      <c r="CC51" s="29">
        <f>SUM(CA51+CB51)</f>
        <v>1600000</v>
      </c>
      <c r="CD51" s="101">
        <v>1600000</v>
      </c>
      <c r="CE51" s="37">
        <f>CD51-CA51</f>
        <v>0</v>
      </c>
      <c r="CF51" s="38"/>
      <c r="CG51" s="38"/>
      <c r="CH51" s="39"/>
    </row>
    <row r="52" spans="1:86" s="24" customFormat="1" ht="15.75" customHeight="1">
      <c r="A52" s="17" t="s">
        <v>119</v>
      </c>
      <c r="B52" s="18" t="s">
        <v>120</v>
      </c>
      <c r="C52" s="19">
        <f t="shared" si="133"/>
        <v>0</v>
      </c>
      <c r="D52" s="19">
        <f t="shared" si="133"/>
        <v>0</v>
      </c>
      <c r="E52" s="19">
        <f t="shared" si="133"/>
        <v>0</v>
      </c>
      <c r="F52" s="19">
        <f t="shared" si="133"/>
        <v>0</v>
      </c>
      <c r="G52" s="19">
        <f t="shared" si="133"/>
        <v>0</v>
      </c>
      <c r="H52" s="19">
        <f t="shared" si="133"/>
        <v>0</v>
      </c>
      <c r="I52" s="19">
        <f t="shared" si="133"/>
        <v>0</v>
      </c>
      <c r="J52" s="19">
        <f t="shared" si="133"/>
        <v>0</v>
      </c>
      <c r="K52" s="19">
        <f t="shared" si="133"/>
        <v>0</v>
      </c>
      <c r="L52" s="19">
        <f t="shared" si="133"/>
        <v>0</v>
      </c>
      <c r="M52" s="19">
        <f t="shared" si="134"/>
        <v>0</v>
      </c>
      <c r="N52" s="19">
        <f t="shared" si="134"/>
        <v>0</v>
      </c>
      <c r="O52" s="19">
        <f t="shared" si="134"/>
        <v>0</v>
      </c>
      <c r="P52" s="19">
        <f t="shared" si="134"/>
        <v>0</v>
      </c>
      <c r="Q52" s="19">
        <f t="shared" si="134"/>
        <v>0</v>
      </c>
      <c r="R52" s="19">
        <f t="shared" si="134"/>
        <v>0</v>
      </c>
      <c r="S52" s="19">
        <f t="shared" si="134"/>
        <v>0</v>
      </c>
      <c r="T52" s="19">
        <f t="shared" si="134"/>
        <v>0</v>
      </c>
      <c r="U52" s="19">
        <f t="shared" si="134"/>
        <v>0</v>
      </c>
      <c r="V52" s="19">
        <f t="shared" si="134"/>
        <v>0</v>
      </c>
      <c r="W52" s="19">
        <f t="shared" si="135"/>
        <v>0</v>
      </c>
      <c r="X52" s="19">
        <f t="shared" si="135"/>
        <v>0</v>
      </c>
      <c r="Y52" s="19">
        <f t="shared" si="135"/>
        <v>0</v>
      </c>
      <c r="Z52" s="19">
        <f t="shared" si="135"/>
        <v>0</v>
      </c>
      <c r="AA52" s="19">
        <f t="shared" si="135"/>
        <v>0</v>
      </c>
      <c r="AB52" s="19">
        <f t="shared" si="135"/>
        <v>0</v>
      </c>
      <c r="AC52" s="19">
        <f t="shared" si="135"/>
        <v>0</v>
      </c>
      <c r="AD52" s="19">
        <f t="shared" si="135"/>
        <v>0</v>
      </c>
      <c r="AE52" s="19">
        <f t="shared" si="135"/>
        <v>0</v>
      </c>
      <c r="AF52" s="19">
        <f t="shared" si="135"/>
        <v>0</v>
      </c>
      <c r="AG52" s="19">
        <f t="shared" si="136"/>
        <v>0</v>
      </c>
      <c r="AH52" s="19">
        <f t="shared" si="136"/>
        <v>0</v>
      </c>
      <c r="AI52" s="19">
        <f t="shared" si="136"/>
        <v>0</v>
      </c>
      <c r="AJ52" s="19">
        <f t="shared" si="136"/>
        <v>0</v>
      </c>
      <c r="AK52" s="19">
        <f t="shared" si="136"/>
        <v>0</v>
      </c>
      <c r="AL52" s="19">
        <f t="shared" si="136"/>
        <v>0</v>
      </c>
      <c r="AM52" s="19">
        <f t="shared" si="136"/>
        <v>0</v>
      </c>
      <c r="AN52" s="19">
        <f t="shared" si="136"/>
        <v>0</v>
      </c>
      <c r="AO52" s="19">
        <f t="shared" si="136"/>
        <v>0</v>
      </c>
      <c r="AP52" s="19">
        <f t="shared" si="136"/>
        <v>0</v>
      </c>
      <c r="AQ52" s="19">
        <f t="shared" si="137"/>
        <v>0</v>
      </c>
      <c r="AR52" s="19">
        <f t="shared" si="137"/>
        <v>0</v>
      </c>
      <c r="AS52" s="19">
        <f t="shared" si="137"/>
        <v>0</v>
      </c>
      <c r="AT52" s="19">
        <f t="shared" si="137"/>
        <v>0</v>
      </c>
      <c r="AU52" s="19">
        <f t="shared" si="137"/>
        <v>0</v>
      </c>
      <c r="AV52" s="19">
        <f t="shared" si="137"/>
        <v>0</v>
      </c>
      <c r="AW52" s="19">
        <f t="shared" si="137"/>
        <v>0</v>
      </c>
      <c r="AX52" s="19">
        <f t="shared" si="137"/>
        <v>0</v>
      </c>
      <c r="AY52" s="19">
        <f t="shared" si="137"/>
        <v>0</v>
      </c>
      <c r="AZ52" s="19">
        <f t="shared" si="137"/>
        <v>0</v>
      </c>
      <c r="BA52" s="19">
        <f t="shared" si="138"/>
        <v>0</v>
      </c>
      <c r="BB52" s="19">
        <f t="shared" si="138"/>
        <v>0</v>
      </c>
      <c r="BC52" s="19">
        <f t="shared" si="138"/>
        <v>0</v>
      </c>
      <c r="BD52" s="19">
        <f t="shared" si="138"/>
        <v>0</v>
      </c>
      <c r="BE52" s="19">
        <f t="shared" si="138"/>
        <v>0</v>
      </c>
      <c r="BF52" s="19">
        <f t="shared" si="138"/>
        <v>0</v>
      </c>
      <c r="BG52" s="19">
        <f t="shared" si="138"/>
        <v>0</v>
      </c>
      <c r="BH52" s="19">
        <f t="shared" si="138"/>
        <v>0</v>
      </c>
      <c r="BI52" s="19">
        <f t="shared" si="138"/>
        <v>0</v>
      </c>
      <c r="BJ52" s="19">
        <f t="shared" si="138"/>
        <v>0</v>
      </c>
      <c r="BK52" s="19">
        <f t="shared" si="139"/>
        <v>0</v>
      </c>
      <c r="BL52" s="19">
        <f t="shared" si="139"/>
        <v>0</v>
      </c>
      <c r="BM52" s="19">
        <f t="shared" si="139"/>
        <v>0</v>
      </c>
      <c r="BN52" s="19">
        <f t="shared" si="139"/>
        <v>0</v>
      </c>
      <c r="BO52" s="19">
        <f t="shared" si="139"/>
        <v>0</v>
      </c>
      <c r="BP52" s="19">
        <f t="shared" si="139"/>
        <v>0</v>
      </c>
      <c r="BQ52" s="19">
        <f t="shared" si="139"/>
        <v>0</v>
      </c>
      <c r="BR52" s="19">
        <f t="shared" si="139"/>
        <v>0</v>
      </c>
      <c r="BS52" s="19">
        <f t="shared" si="139"/>
        <v>0</v>
      </c>
      <c r="BT52" s="19">
        <f t="shared" si="139"/>
        <v>26550000</v>
      </c>
      <c r="BU52" s="19">
        <f t="shared" si="140"/>
        <v>0</v>
      </c>
      <c r="BV52" s="19">
        <f t="shared" si="140"/>
        <v>26550000</v>
      </c>
      <c r="BW52" s="19">
        <f t="shared" si="140"/>
        <v>0</v>
      </c>
      <c r="BX52" s="19">
        <f t="shared" si="140"/>
        <v>26550000</v>
      </c>
      <c r="BY52" s="19">
        <f t="shared" si="140"/>
        <v>26550000</v>
      </c>
      <c r="BZ52" s="19">
        <f t="shared" si="140"/>
        <v>0</v>
      </c>
      <c r="CA52" s="19">
        <f t="shared" si="140"/>
        <v>26550000</v>
      </c>
      <c r="CB52" s="19">
        <f t="shared" si="140"/>
        <v>0</v>
      </c>
      <c r="CC52" s="19">
        <f t="shared" si="140"/>
        <v>26550000</v>
      </c>
      <c r="CD52" s="103">
        <f t="shared" si="140"/>
        <v>26550000</v>
      </c>
      <c r="CE52" s="20"/>
      <c r="CF52" s="22"/>
      <c r="CG52" s="22"/>
      <c r="CH52" s="23"/>
    </row>
    <row r="53" spans="1:86" s="47" customFormat="1" ht="15.75" customHeight="1">
      <c r="A53" s="42" t="s">
        <v>57</v>
      </c>
      <c r="B53" s="43" t="s">
        <v>58</v>
      </c>
      <c r="C53" s="28">
        <f t="shared" si="133"/>
        <v>0</v>
      </c>
      <c r="D53" s="28">
        <f t="shared" si="133"/>
        <v>0</v>
      </c>
      <c r="E53" s="28">
        <f t="shared" si="133"/>
        <v>0</v>
      </c>
      <c r="F53" s="28">
        <f t="shared" si="133"/>
        <v>0</v>
      </c>
      <c r="G53" s="28">
        <f t="shared" si="133"/>
        <v>0</v>
      </c>
      <c r="H53" s="28">
        <f t="shared" si="133"/>
        <v>0</v>
      </c>
      <c r="I53" s="28">
        <f t="shared" si="133"/>
        <v>0</v>
      </c>
      <c r="J53" s="28">
        <f t="shared" si="133"/>
        <v>0</v>
      </c>
      <c r="K53" s="28">
        <f t="shared" si="133"/>
        <v>0</v>
      </c>
      <c r="L53" s="28">
        <f t="shared" si="133"/>
        <v>0</v>
      </c>
      <c r="M53" s="28">
        <f t="shared" si="134"/>
        <v>0</v>
      </c>
      <c r="N53" s="28">
        <f t="shared" si="134"/>
        <v>0</v>
      </c>
      <c r="O53" s="28">
        <f t="shared" si="134"/>
        <v>0</v>
      </c>
      <c r="P53" s="28">
        <f t="shared" si="134"/>
        <v>0</v>
      </c>
      <c r="Q53" s="28">
        <f t="shared" si="134"/>
        <v>0</v>
      </c>
      <c r="R53" s="28">
        <f t="shared" si="134"/>
        <v>0</v>
      </c>
      <c r="S53" s="28">
        <f t="shared" si="134"/>
        <v>0</v>
      </c>
      <c r="T53" s="28">
        <f t="shared" si="134"/>
        <v>0</v>
      </c>
      <c r="U53" s="28">
        <f t="shared" si="134"/>
        <v>0</v>
      </c>
      <c r="V53" s="28">
        <f t="shared" si="134"/>
        <v>0</v>
      </c>
      <c r="W53" s="28">
        <f t="shared" si="135"/>
        <v>0</v>
      </c>
      <c r="X53" s="28">
        <f t="shared" si="135"/>
        <v>0</v>
      </c>
      <c r="Y53" s="28">
        <f t="shared" si="135"/>
        <v>0</v>
      </c>
      <c r="Z53" s="28">
        <f t="shared" si="135"/>
        <v>0</v>
      </c>
      <c r="AA53" s="28">
        <f t="shared" si="135"/>
        <v>0</v>
      </c>
      <c r="AB53" s="28">
        <f t="shared" si="135"/>
        <v>0</v>
      </c>
      <c r="AC53" s="28">
        <f t="shared" si="135"/>
        <v>0</v>
      </c>
      <c r="AD53" s="28">
        <f t="shared" si="135"/>
        <v>0</v>
      </c>
      <c r="AE53" s="28">
        <f t="shared" si="135"/>
        <v>0</v>
      </c>
      <c r="AF53" s="28">
        <f t="shared" si="135"/>
        <v>0</v>
      </c>
      <c r="AG53" s="28">
        <f t="shared" si="136"/>
        <v>0</v>
      </c>
      <c r="AH53" s="28">
        <f t="shared" si="136"/>
        <v>0</v>
      </c>
      <c r="AI53" s="28">
        <f t="shared" si="136"/>
        <v>0</v>
      </c>
      <c r="AJ53" s="28">
        <f t="shared" si="136"/>
        <v>0</v>
      </c>
      <c r="AK53" s="28">
        <f t="shared" si="136"/>
        <v>0</v>
      </c>
      <c r="AL53" s="28">
        <f t="shared" si="136"/>
        <v>0</v>
      </c>
      <c r="AM53" s="28">
        <f t="shared" si="136"/>
        <v>0</v>
      </c>
      <c r="AN53" s="28">
        <f t="shared" si="136"/>
        <v>0</v>
      </c>
      <c r="AO53" s="28">
        <f t="shared" si="136"/>
        <v>0</v>
      </c>
      <c r="AP53" s="28">
        <f t="shared" si="136"/>
        <v>0</v>
      </c>
      <c r="AQ53" s="28">
        <f t="shared" si="137"/>
        <v>0</v>
      </c>
      <c r="AR53" s="28">
        <f t="shared" si="137"/>
        <v>0</v>
      </c>
      <c r="AS53" s="28">
        <f t="shared" si="137"/>
        <v>0</v>
      </c>
      <c r="AT53" s="28">
        <f t="shared" si="137"/>
        <v>0</v>
      </c>
      <c r="AU53" s="28">
        <f t="shared" si="137"/>
        <v>0</v>
      </c>
      <c r="AV53" s="28">
        <f t="shared" si="137"/>
        <v>0</v>
      </c>
      <c r="AW53" s="28">
        <f t="shared" si="137"/>
        <v>0</v>
      </c>
      <c r="AX53" s="28">
        <f t="shared" si="137"/>
        <v>0</v>
      </c>
      <c r="AY53" s="28">
        <f t="shared" si="137"/>
        <v>0</v>
      </c>
      <c r="AZ53" s="28">
        <f t="shared" si="137"/>
        <v>0</v>
      </c>
      <c r="BA53" s="28">
        <f t="shared" si="138"/>
        <v>0</v>
      </c>
      <c r="BB53" s="28">
        <f t="shared" si="138"/>
        <v>0</v>
      </c>
      <c r="BC53" s="28">
        <f t="shared" si="138"/>
        <v>0</v>
      </c>
      <c r="BD53" s="28">
        <f t="shared" si="138"/>
        <v>0</v>
      </c>
      <c r="BE53" s="28">
        <f t="shared" si="138"/>
        <v>0</v>
      </c>
      <c r="BF53" s="28">
        <f t="shared" si="138"/>
        <v>0</v>
      </c>
      <c r="BG53" s="28">
        <f t="shared" si="138"/>
        <v>0</v>
      </c>
      <c r="BH53" s="28">
        <f t="shared" si="138"/>
        <v>0</v>
      </c>
      <c r="BI53" s="28">
        <f t="shared" si="138"/>
        <v>0</v>
      </c>
      <c r="BJ53" s="28">
        <f t="shared" si="138"/>
        <v>0</v>
      </c>
      <c r="BK53" s="28">
        <f t="shared" si="139"/>
        <v>0</v>
      </c>
      <c r="BL53" s="28">
        <f t="shared" si="139"/>
        <v>0</v>
      </c>
      <c r="BM53" s="28">
        <f t="shared" si="139"/>
        <v>0</v>
      </c>
      <c r="BN53" s="28">
        <f t="shared" si="139"/>
        <v>0</v>
      </c>
      <c r="BO53" s="28">
        <f t="shared" si="139"/>
        <v>0</v>
      </c>
      <c r="BP53" s="28">
        <f t="shared" si="139"/>
        <v>0</v>
      </c>
      <c r="BQ53" s="28">
        <f t="shared" si="139"/>
        <v>0</v>
      </c>
      <c r="BR53" s="28">
        <f t="shared" si="139"/>
        <v>0</v>
      </c>
      <c r="BS53" s="28">
        <f t="shared" si="139"/>
        <v>0</v>
      </c>
      <c r="BT53" s="28">
        <f t="shared" si="139"/>
        <v>26550000</v>
      </c>
      <c r="BU53" s="28">
        <f t="shared" si="140"/>
        <v>0</v>
      </c>
      <c r="BV53" s="28">
        <f t="shared" si="140"/>
        <v>26550000</v>
      </c>
      <c r="BW53" s="28">
        <f t="shared" si="140"/>
        <v>0</v>
      </c>
      <c r="BX53" s="28">
        <f t="shared" si="140"/>
        <v>26550000</v>
      </c>
      <c r="BY53" s="28">
        <f t="shared" si="140"/>
        <v>26550000</v>
      </c>
      <c r="BZ53" s="28">
        <f t="shared" si="140"/>
        <v>0</v>
      </c>
      <c r="CA53" s="28">
        <f t="shared" si="140"/>
        <v>26550000</v>
      </c>
      <c r="CB53" s="28">
        <f t="shared" si="140"/>
        <v>0</v>
      </c>
      <c r="CC53" s="28">
        <f t="shared" si="140"/>
        <v>26550000</v>
      </c>
      <c r="CD53" s="102">
        <f t="shared" si="140"/>
        <v>26550000</v>
      </c>
      <c r="CE53" s="44"/>
      <c r="CF53" s="45"/>
      <c r="CG53" s="45"/>
      <c r="CH53" s="46"/>
    </row>
    <row r="54" spans="1:86" s="40" customFormat="1" ht="15.75" customHeight="1">
      <c r="A54" s="35" t="s">
        <v>73</v>
      </c>
      <c r="B54" s="36" t="s">
        <v>74</v>
      </c>
      <c r="C54" s="29">
        <v>0</v>
      </c>
      <c r="D54" s="29"/>
      <c r="E54" s="29">
        <f>SUM(C54:D54)</f>
        <v>0</v>
      </c>
      <c r="F54" s="29">
        <v>0</v>
      </c>
      <c r="G54" s="29"/>
      <c r="H54" s="90">
        <f>SUM(F54:G54)</f>
        <v>0</v>
      </c>
      <c r="I54" s="29">
        <v>0</v>
      </c>
      <c r="J54" s="29"/>
      <c r="K54" s="90">
        <f>SUM(I54:J54)</f>
        <v>0</v>
      </c>
      <c r="L54" s="29">
        <v>0</v>
      </c>
      <c r="M54" s="29"/>
      <c r="N54" s="90">
        <f>SUM(L54:M54)</f>
        <v>0</v>
      </c>
      <c r="O54" s="29">
        <v>0</v>
      </c>
      <c r="P54" s="29"/>
      <c r="Q54" s="29">
        <f>SUM(O54:P54)</f>
        <v>0</v>
      </c>
      <c r="R54" s="29">
        <v>0</v>
      </c>
      <c r="S54" s="29"/>
      <c r="T54" s="29">
        <f>SUM(R54:S54)</f>
        <v>0</v>
      </c>
      <c r="U54" s="29">
        <v>0</v>
      </c>
      <c r="V54" s="29"/>
      <c r="W54" s="29">
        <f>SUM(U54:V54)</f>
        <v>0</v>
      </c>
      <c r="X54" s="29">
        <v>0</v>
      </c>
      <c r="Y54" s="29"/>
      <c r="Z54" s="29">
        <f>SUM(X54:Y54)</f>
        <v>0</v>
      </c>
      <c r="AA54" s="29">
        <v>0</v>
      </c>
      <c r="AB54" s="29"/>
      <c r="AC54" s="29">
        <f>SUM(AA54:AB54)</f>
        <v>0</v>
      </c>
      <c r="AD54" s="29">
        <v>0</v>
      </c>
      <c r="AE54" s="29"/>
      <c r="AF54" s="29">
        <f>SUM(AD54:AE54)</f>
        <v>0</v>
      </c>
      <c r="AG54" s="29">
        <v>0</v>
      </c>
      <c r="AH54" s="29"/>
      <c r="AI54" s="29">
        <f>SUM(AG54:AH54)</f>
        <v>0</v>
      </c>
      <c r="AJ54" s="29">
        <v>0</v>
      </c>
      <c r="AK54" s="29"/>
      <c r="AL54" s="29">
        <f>SUM(AJ54:AK54)</f>
        <v>0</v>
      </c>
      <c r="AM54" s="29">
        <v>0</v>
      </c>
      <c r="AN54" s="29"/>
      <c r="AO54" s="29">
        <f>SUM(AM54:AN54)</f>
        <v>0</v>
      </c>
      <c r="AP54" s="29">
        <v>0</v>
      </c>
      <c r="AQ54" s="29"/>
      <c r="AR54" s="29">
        <f>SUM(AP54:AQ54)</f>
        <v>0</v>
      </c>
      <c r="AS54" s="29">
        <v>0</v>
      </c>
      <c r="AT54" s="29"/>
      <c r="AU54" s="29">
        <f>SUM(AS54:AT54)</f>
        <v>0</v>
      </c>
      <c r="AV54" s="29">
        <v>0</v>
      </c>
      <c r="AW54" s="29"/>
      <c r="AX54" s="29">
        <f>SUM(AV54:AW54)</f>
        <v>0</v>
      </c>
      <c r="AY54" s="29">
        <v>0</v>
      </c>
      <c r="AZ54" s="29"/>
      <c r="BA54" s="29">
        <f>SUM(AY54:AZ54)</f>
        <v>0</v>
      </c>
      <c r="BB54" s="29">
        <v>0</v>
      </c>
      <c r="BC54" s="29"/>
      <c r="BD54" s="29">
        <f>SUM(BB54:BC54)</f>
        <v>0</v>
      </c>
      <c r="BE54" s="29">
        <v>0</v>
      </c>
      <c r="BF54" s="29"/>
      <c r="BG54" s="29">
        <f>SUM(BE54:BF54)</f>
        <v>0</v>
      </c>
      <c r="BH54" s="29">
        <v>0</v>
      </c>
      <c r="BI54" s="29"/>
      <c r="BJ54" s="29">
        <f>SUM(BH54:BI54)</f>
        <v>0</v>
      </c>
      <c r="BK54" s="29">
        <f>SUM(C54,F54,I54,L54,O54,R54,U54,X54,AA54,AD54,AG54,AJ54,AM54,AP54,AS54,AV54,AY54,BB54,BE54,BH54)</f>
        <v>0</v>
      </c>
      <c r="BL54" s="29">
        <f>SUM(D54,G54,J54,M54,P54,S54,V54,Y54,AB54,AE54,AH54,AK54,AN54,AQ54,AT54,AW54,AZ54,BC54,BF54,BI54)</f>
        <v>0</v>
      </c>
      <c r="BM54" s="29">
        <f>SUM(BK54:BL54)</f>
        <v>0</v>
      </c>
      <c r="BN54" s="29"/>
      <c r="BO54" s="29"/>
      <c r="BP54" s="29">
        <f>SUM(BN54:BO54)</f>
        <v>0</v>
      </c>
      <c r="BQ54" s="29">
        <f>SUM(BK54+BN54)</f>
        <v>0</v>
      </c>
      <c r="BR54" s="29">
        <f>SUM(BL54+BO54)</f>
        <v>0</v>
      </c>
      <c r="BS54" s="29">
        <f>SUM(BQ54+BR54)</f>
        <v>0</v>
      </c>
      <c r="BT54" s="29">
        <v>26550000</v>
      </c>
      <c r="BU54" s="29"/>
      <c r="BV54" s="29">
        <f>SUM(BT54:BU54)</f>
        <v>26550000</v>
      </c>
      <c r="BW54" s="29"/>
      <c r="BX54" s="29">
        <f>SUM(BV54+BW54)</f>
        <v>26550000</v>
      </c>
      <c r="BY54" s="29">
        <f>SUM(BQ54+BT54)</f>
        <v>26550000</v>
      </c>
      <c r="BZ54" s="29">
        <f>BR54+BU54</f>
        <v>0</v>
      </c>
      <c r="CA54" s="29">
        <f>SUM(BY54:BZ54)</f>
        <v>26550000</v>
      </c>
      <c r="CB54" s="29">
        <f>SUM(BW54)</f>
        <v>0</v>
      </c>
      <c r="CC54" s="29">
        <f>SUM(CA54+CB54)</f>
        <v>26550000</v>
      </c>
      <c r="CD54" s="101">
        <v>26550000</v>
      </c>
      <c r="CE54" s="21">
        <f>CD54-CA54</f>
        <v>0</v>
      </c>
      <c r="CF54" s="38"/>
      <c r="CG54" s="38"/>
      <c r="CH54" s="39"/>
    </row>
    <row r="55" spans="1:83" ht="24" customHeight="1">
      <c r="A55" s="117" t="s">
        <v>117</v>
      </c>
      <c r="B55" s="117"/>
      <c r="C55" s="85">
        <f aca="true" t="shared" si="141" ref="C55:AH55">SUM(C4)</f>
        <v>4751500</v>
      </c>
      <c r="D55" s="85">
        <f t="shared" si="141"/>
        <v>0</v>
      </c>
      <c r="E55" s="85">
        <f t="shared" si="141"/>
        <v>4751500</v>
      </c>
      <c r="F55" s="85">
        <f t="shared" si="141"/>
        <v>983200</v>
      </c>
      <c r="G55" s="85">
        <f t="shared" si="141"/>
        <v>0</v>
      </c>
      <c r="H55" s="85">
        <f t="shared" si="141"/>
        <v>983200</v>
      </c>
      <c r="I55" s="85">
        <f t="shared" si="141"/>
        <v>1644100</v>
      </c>
      <c r="J55" s="85">
        <f t="shared" si="141"/>
        <v>0</v>
      </c>
      <c r="K55" s="85">
        <f t="shared" si="141"/>
        <v>1644100</v>
      </c>
      <c r="L55" s="85">
        <f t="shared" si="141"/>
        <v>1399300</v>
      </c>
      <c r="M55" s="85">
        <f t="shared" si="141"/>
        <v>0</v>
      </c>
      <c r="N55" s="85">
        <f t="shared" si="141"/>
        <v>1399300</v>
      </c>
      <c r="O55" s="85">
        <f t="shared" si="141"/>
        <v>898600</v>
      </c>
      <c r="P55" s="85">
        <f t="shared" si="141"/>
        <v>0</v>
      </c>
      <c r="Q55" s="85">
        <f t="shared" si="141"/>
        <v>898600</v>
      </c>
      <c r="R55" s="85">
        <f t="shared" si="141"/>
        <v>975800</v>
      </c>
      <c r="S55" s="85">
        <f t="shared" si="141"/>
        <v>0</v>
      </c>
      <c r="T55" s="85">
        <f t="shared" si="141"/>
        <v>975800</v>
      </c>
      <c r="U55" s="85">
        <f t="shared" si="141"/>
        <v>855100</v>
      </c>
      <c r="V55" s="85">
        <f t="shared" si="141"/>
        <v>0</v>
      </c>
      <c r="W55" s="85">
        <f t="shared" si="141"/>
        <v>855100</v>
      </c>
      <c r="X55" s="85">
        <f t="shared" si="141"/>
        <v>2613700</v>
      </c>
      <c r="Y55" s="85">
        <f t="shared" si="141"/>
        <v>0</v>
      </c>
      <c r="Z55" s="85">
        <f t="shared" si="141"/>
        <v>2613700</v>
      </c>
      <c r="AA55" s="85">
        <f t="shared" si="141"/>
        <v>973500</v>
      </c>
      <c r="AB55" s="85">
        <f t="shared" si="141"/>
        <v>0</v>
      </c>
      <c r="AC55" s="85">
        <f t="shared" si="141"/>
        <v>973500</v>
      </c>
      <c r="AD55" s="85">
        <f t="shared" si="141"/>
        <v>806700</v>
      </c>
      <c r="AE55" s="85">
        <f t="shared" si="141"/>
        <v>0</v>
      </c>
      <c r="AF55" s="85">
        <f t="shared" si="141"/>
        <v>806700</v>
      </c>
      <c r="AG55" s="85">
        <f t="shared" si="141"/>
        <v>575300</v>
      </c>
      <c r="AH55" s="85">
        <f t="shared" si="141"/>
        <v>0</v>
      </c>
      <c r="AI55" s="85">
        <f aca="true" t="shared" si="142" ref="AI55:BN55">SUM(AI4)</f>
        <v>575300</v>
      </c>
      <c r="AJ55" s="85">
        <f t="shared" si="142"/>
        <v>1501164</v>
      </c>
      <c r="AK55" s="85">
        <f t="shared" si="142"/>
        <v>0</v>
      </c>
      <c r="AL55" s="85">
        <f t="shared" si="142"/>
        <v>1501164</v>
      </c>
      <c r="AM55" s="85">
        <f t="shared" si="142"/>
        <v>1647700</v>
      </c>
      <c r="AN55" s="85">
        <f t="shared" si="142"/>
        <v>0</v>
      </c>
      <c r="AO55" s="85">
        <f t="shared" si="142"/>
        <v>1647700</v>
      </c>
      <c r="AP55" s="85">
        <f t="shared" si="142"/>
        <v>1919100</v>
      </c>
      <c r="AQ55" s="85">
        <f t="shared" si="142"/>
        <v>0</v>
      </c>
      <c r="AR55" s="85">
        <f t="shared" si="142"/>
        <v>1919100</v>
      </c>
      <c r="AS55" s="85">
        <f t="shared" si="142"/>
        <v>1696300</v>
      </c>
      <c r="AT55" s="85">
        <f t="shared" si="142"/>
        <v>0</v>
      </c>
      <c r="AU55" s="85">
        <f t="shared" si="142"/>
        <v>1696300</v>
      </c>
      <c r="AV55" s="85">
        <f t="shared" si="142"/>
        <v>2460500</v>
      </c>
      <c r="AW55" s="85">
        <f t="shared" si="142"/>
        <v>0</v>
      </c>
      <c r="AX55" s="85">
        <f t="shared" si="142"/>
        <v>2460500</v>
      </c>
      <c r="AY55" s="85">
        <f t="shared" si="142"/>
        <v>3621800</v>
      </c>
      <c r="AZ55" s="85">
        <f t="shared" si="142"/>
        <v>0</v>
      </c>
      <c r="BA55" s="85">
        <f t="shared" si="142"/>
        <v>3621800</v>
      </c>
      <c r="BB55" s="85">
        <f t="shared" si="142"/>
        <v>2152300</v>
      </c>
      <c r="BC55" s="85">
        <f t="shared" si="142"/>
        <v>0</v>
      </c>
      <c r="BD55" s="85">
        <f t="shared" si="142"/>
        <v>2152300</v>
      </c>
      <c r="BE55" s="85">
        <f t="shared" si="142"/>
        <v>1931900</v>
      </c>
      <c r="BF55" s="85">
        <f t="shared" si="142"/>
        <v>0</v>
      </c>
      <c r="BG55" s="85">
        <f t="shared" si="142"/>
        <v>1931900</v>
      </c>
      <c r="BH55" s="85">
        <f t="shared" si="142"/>
        <v>758500</v>
      </c>
      <c r="BI55" s="85">
        <f t="shared" si="142"/>
        <v>0</v>
      </c>
      <c r="BJ55" s="85">
        <f t="shared" si="142"/>
        <v>758500</v>
      </c>
      <c r="BK55" s="85">
        <f t="shared" si="142"/>
        <v>34166064</v>
      </c>
      <c r="BL55" s="85">
        <f t="shared" si="142"/>
        <v>0</v>
      </c>
      <c r="BM55" s="85">
        <f t="shared" si="142"/>
        <v>34166064</v>
      </c>
      <c r="BN55" s="85">
        <f t="shared" si="142"/>
        <v>605400</v>
      </c>
      <c r="BO55" s="85">
        <f aca="true" t="shared" si="143" ref="BO55:CD55">SUM(BO4)</f>
        <v>0</v>
      </c>
      <c r="BP55" s="85">
        <f t="shared" si="143"/>
        <v>605400</v>
      </c>
      <c r="BQ55" s="85">
        <f t="shared" si="143"/>
        <v>34771464</v>
      </c>
      <c r="BR55" s="85">
        <f t="shared" si="143"/>
        <v>0</v>
      </c>
      <c r="BS55" s="85">
        <f t="shared" si="143"/>
        <v>34771464</v>
      </c>
      <c r="BT55" s="85">
        <f t="shared" si="143"/>
        <v>712499176</v>
      </c>
      <c r="BU55" s="85">
        <f t="shared" si="143"/>
        <v>0</v>
      </c>
      <c r="BV55" s="85">
        <f t="shared" si="143"/>
        <v>712499176</v>
      </c>
      <c r="BW55" s="85">
        <f t="shared" si="143"/>
        <v>20711000</v>
      </c>
      <c r="BX55" s="85">
        <f t="shared" si="143"/>
        <v>733210176</v>
      </c>
      <c r="BY55" s="85">
        <f t="shared" si="143"/>
        <v>747270640</v>
      </c>
      <c r="BZ55" s="85">
        <f t="shared" si="143"/>
        <v>0</v>
      </c>
      <c r="CA55" s="85">
        <f t="shared" si="143"/>
        <v>747270640</v>
      </c>
      <c r="CB55" s="85">
        <f t="shared" si="143"/>
        <v>20711000</v>
      </c>
      <c r="CC55" s="85">
        <f t="shared" si="143"/>
        <v>767981640</v>
      </c>
      <c r="CD55" s="104">
        <f t="shared" si="143"/>
        <v>747270640</v>
      </c>
      <c r="CE55" s="51"/>
    </row>
    <row r="56" spans="7:19" ht="12.75" customHeight="1">
      <c r="G56" s="91"/>
      <c r="H56" s="91"/>
      <c r="J56" s="91"/>
      <c r="K56" s="91"/>
      <c r="M56" s="91"/>
      <c r="S56" s="91"/>
    </row>
    <row r="57" spans="4:11" ht="12.75" customHeight="1">
      <c r="D57" s="95"/>
      <c r="G57" s="91"/>
      <c r="H57" s="91"/>
      <c r="J57" s="91"/>
      <c r="K57" s="91"/>
    </row>
    <row r="58" spans="7:11" ht="12.75" customHeight="1">
      <c r="G58" s="91"/>
      <c r="H58" s="91"/>
      <c r="J58" s="91"/>
      <c r="K58" s="91"/>
    </row>
    <row r="59" spans="7:8" ht="12.75" customHeight="1">
      <c r="G59" s="91"/>
      <c r="H59" s="91"/>
    </row>
    <row r="60" ht="12.75" customHeight="1"/>
    <row r="61" ht="12.75" customHeight="1"/>
    <row r="62" ht="12.75" customHeight="1"/>
    <row r="63" ht="12.75" customHeight="1"/>
    <row r="64" ht="12.75" customHeight="1"/>
  </sheetData>
  <sheetProtection selectLockedCells="1" selectUnlockedCells="1"/>
  <mergeCells count="29">
    <mergeCell ref="BT2:BX2"/>
    <mergeCell ref="BY2:CC2"/>
    <mergeCell ref="A3:B3"/>
    <mergeCell ref="A4:B4"/>
    <mergeCell ref="A55:B55"/>
    <mergeCell ref="BB2:BD2"/>
    <mergeCell ref="BE2:BG2"/>
    <mergeCell ref="BH2:BJ2"/>
    <mergeCell ref="BK2:BM2"/>
    <mergeCell ref="BN2:BP2"/>
    <mergeCell ref="BQ2:BS2"/>
    <mergeCell ref="AJ2:AL2"/>
    <mergeCell ref="AM2:AO2"/>
    <mergeCell ref="AP2:AR2"/>
    <mergeCell ref="AS2:AU2"/>
    <mergeCell ref="AV2:AX2"/>
    <mergeCell ref="AY2:BA2"/>
    <mergeCell ref="R2:T2"/>
    <mergeCell ref="U2:W2"/>
    <mergeCell ref="X2:Z2"/>
    <mergeCell ref="AA2:AC2"/>
    <mergeCell ref="AD2:AF2"/>
    <mergeCell ref="AG2:AI2"/>
    <mergeCell ref="A2:B2"/>
    <mergeCell ref="C2:E2"/>
    <mergeCell ref="F2:H2"/>
    <mergeCell ref="I2:K2"/>
    <mergeCell ref="L2:N2"/>
    <mergeCell ref="O2:Q2"/>
  </mergeCells>
  <printOptions/>
  <pageMargins left="0.984251968503937" right="0" top="0.9448818897637796" bottom="0.15748031496062992" header="0.31496062992125984" footer="0.5118110236220472"/>
  <pageSetup horizontalDpi="300" verticalDpi="300" orientation="landscape" paperSize="8" scale="73" r:id="rId1"/>
  <headerFooter alignWithMargins="0">
    <oddHeader>&amp;C&amp;12
Pregled planiranih sredstava za 2023.g. po ustrojstvenim jedinicama i prema izvorima financiranja za A553131 Administracija i upravljanje financiranja 11, 31 i 43 po ekonomskoj klasifikaciji&amp;RPrilog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60" zoomScalePageLayoutView="0" workbookViewId="0" topLeftCell="A1">
      <selection activeCell="C31" sqref="C31:C36"/>
    </sheetView>
  </sheetViews>
  <sheetFormatPr defaultColWidth="9.140625" defaultRowHeight="12.75"/>
  <cols>
    <col min="1" max="1" width="8.7109375" style="52" customWidth="1"/>
    <col min="2" max="2" width="49.42187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51.75" customHeight="1">
      <c r="A1" s="121" t="s">
        <v>133</v>
      </c>
      <c r="B1" s="121"/>
      <c r="C1" s="121"/>
      <c r="D1" s="121"/>
      <c r="E1" s="121"/>
    </row>
    <row r="2" spans="1:5" ht="36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30" customHeight="1">
      <c r="A3" s="119" t="s">
        <v>29</v>
      </c>
      <c r="B3" s="119"/>
      <c r="C3" s="56">
        <f>SUM(C4,C48)</f>
        <v>973500</v>
      </c>
      <c r="D3" s="56">
        <f>SUM(D4,D48)</f>
        <v>0</v>
      </c>
      <c r="E3" s="56">
        <f>SUM(E4,E48)</f>
        <v>973500</v>
      </c>
    </row>
    <row r="4" spans="1:5" ht="24.75" customHeight="1">
      <c r="A4" s="57" t="s">
        <v>30</v>
      </c>
      <c r="B4" s="58" t="s">
        <v>31</v>
      </c>
      <c r="C4" s="59">
        <f>SUM(C5,C6,C11,C18,C27,C29,C37,C42,C44,C46)</f>
        <v>973500</v>
      </c>
      <c r="D4" s="59">
        <f>SUM(D5,D6,D11,D18,D27,D29,D37,D42,D44,D46)</f>
        <v>0</v>
      </c>
      <c r="E4" s="59">
        <f>SUM(E5,E6,E11,E18,E27,E29,E37,E42,E44,E46)</f>
        <v>973500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18400</v>
      </c>
      <c r="D6" s="62">
        <f>SUM(D7:D10)</f>
        <v>0</v>
      </c>
      <c r="E6" s="62">
        <f>SUM(E7:E10)</f>
        <v>18400</v>
      </c>
    </row>
    <row r="7" spans="1:5" ht="19.5" customHeight="1">
      <c r="A7" s="65" t="s">
        <v>35</v>
      </c>
      <c r="B7" s="66" t="s">
        <v>36</v>
      </c>
      <c r="C7" s="67">
        <f>MUP!AA8</f>
        <v>15000</v>
      </c>
      <c r="D7" s="67">
        <f>MUP!AB8</f>
        <v>0</v>
      </c>
      <c r="E7" s="67">
        <f>MUP!AC8</f>
        <v>15000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MUP!AA10</f>
        <v>3400</v>
      </c>
      <c r="D9" s="67">
        <f>MUP!AB10</f>
        <v>0</v>
      </c>
      <c r="E9" s="67">
        <f>MUP!AC10</f>
        <v>3400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553100</v>
      </c>
      <c r="D11" s="71">
        <f>SUM(D12:D17)</f>
        <v>0</v>
      </c>
      <c r="E11" s="71">
        <f>SUM(E12:E17)</f>
        <v>553100</v>
      </c>
    </row>
    <row r="12" spans="1:5" ht="19.5" customHeight="1">
      <c r="A12" s="65" t="s">
        <v>45</v>
      </c>
      <c r="B12" s="66" t="s">
        <v>46</v>
      </c>
      <c r="C12" s="67">
        <f>MUP!AA13</f>
        <v>45000</v>
      </c>
      <c r="D12" s="67">
        <f>MUP!AB13</f>
        <v>0</v>
      </c>
      <c r="E12" s="67">
        <f>MUP!AC13</f>
        <v>45000</v>
      </c>
    </row>
    <row r="13" spans="1:5" ht="19.5" customHeight="1">
      <c r="A13" s="72" t="s">
        <v>47</v>
      </c>
      <c r="B13" s="73" t="s">
        <v>48</v>
      </c>
      <c r="C13" s="67">
        <f>MUP!AA14</f>
        <v>8200</v>
      </c>
      <c r="D13" s="67">
        <f>MUP!AB14</f>
        <v>0</v>
      </c>
      <c r="E13" s="67">
        <f>MUP!AC14</f>
        <v>8200</v>
      </c>
    </row>
    <row r="14" spans="1:5" ht="19.5" customHeight="1">
      <c r="A14" s="72" t="s">
        <v>49</v>
      </c>
      <c r="B14" s="73" t="s">
        <v>50</v>
      </c>
      <c r="C14" s="67">
        <f>MUP!AA15</f>
        <v>440000</v>
      </c>
      <c r="D14" s="67">
        <f>MUP!AB15</f>
        <v>0</v>
      </c>
      <c r="E14" s="67">
        <f>MUP!AC15</f>
        <v>440000</v>
      </c>
    </row>
    <row r="15" spans="1:5" ht="19.5" customHeight="1">
      <c r="A15" s="72" t="s">
        <v>51</v>
      </c>
      <c r="B15" s="74" t="s">
        <v>52</v>
      </c>
      <c r="C15" s="67">
        <f>MUP!AA16</f>
        <v>24000</v>
      </c>
      <c r="D15" s="67">
        <f>MUP!AB16</f>
        <v>0</v>
      </c>
      <c r="E15" s="67">
        <f>MUP!AC16</f>
        <v>24000</v>
      </c>
    </row>
    <row r="16" spans="1:5" ht="19.5" customHeight="1">
      <c r="A16" s="65" t="s">
        <v>53</v>
      </c>
      <c r="B16" s="66" t="s">
        <v>54</v>
      </c>
      <c r="C16" s="67">
        <f>MUP!AA17</f>
        <v>35900</v>
      </c>
      <c r="D16" s="67">
        <f>MUP!AB17</f>
        <v>0</v>
      </c>
      <c r="E16" s="67">
        <f>MUP!AC17</f>
        <v>35900</v>
      </c>
    </row>
    <row r="17" spans="1:5" ht="19.5" customHeight="1" hidden="1">
      <c r="A17" s="65" t="s">
        <v>55</v>
      </c>
      <c r="B17" s="66" t="s">
        <v>56</v>
      </c>
      <c r="C17" s="67">
        <f>MUP!AA18</f>
        <v>0</v>
      </c>
      <c r="D17" s="67">
        <f>MUP!AB18</f>
        <v>0</v>
      </c>
      <c r="E17" s="67">
        <f>MUP!AC18</f>
        <v>0</v>
      </c>
    </row>
    <row r="18" spans="1:5" ht="19.5" customHeight="1">
      <c r="A18" s="69" t="s">
        <v>57</v>
      </c>
      <c r="B18" s="70" t="s">
        <v>58</v>
      </c>
      <c r="C18" s="71">
        <f>SUM(C19:C26)</f>
        <v>388900</v>
      </c>
      <c r="D18" s="71">
        <f>SUM(D19:D26)</f>
        <v>0</v>
      </c>
      <c r="E18" s="71">
        <f>SUM(E19:E26)</f>
        <v>388900</v>
      </c>
    </row>
    <row r="19" spans="1:5" ht="19.5" customHeight="1">
      <c r="A19" s="65" t="s">
        <v>59</v>
      </c>
      <c r="B19" s="66" t="s">
        <v>60</v>
      </c>
      <c r="C19" s="67">
        <f>MUP!AA20</f>
        <v>50000</v>
      </c>
      <c r="D19" s="67">
        <f>MUP!AB20</f>
        <v>0</v>
      </c>
      <c r="E19" s="67">
        <f>MUP!AC20</f>
        <v>50000</v>
      </c>
    </row>
    <row r="20" spans="1:5" ht="19.5" customHeight="1">
      <c r="A20" s="65" t="s">
        <v>61</v>
      </c>
      <c r="B20" s="66" t="s">
        <v>62</v>
      </c>
      <c r="C20" s="67">
        <f>MUP!AA21</f>
        <v>200000</v>
      </c>
      <c r="D20" s="67">
        <f>MUP!AB21</f>
        <v>0</v>
      </c>
      <c r="E20" s="67">
        <f>MUP!AC21</f>
        <v>200000</v>
      </c>
    </row>
    <row r="21" spans="1:5" ht="19.5" customHeight="1">
      <c r="A21" s="65" t="s">
        <v>63</v>
      </c>
      <c r="B21" s="66" t="s">
        <v>64</v>
      </c>
      <c r="C21" s="67">
        <f>MUP!AA22</f>
        <v>1600</v>
      </c>
      <c r="D21" s="67">
        <f>MUP!AB22</f>
        <v>0</v>
      </c>
      <c r="E21" s="67">
        <f>MUP!AC22</f>
        <v>1600</v>
      </c>
    </row>
    <row r="22" spans="1:5" ht="19.5" customHeight="1">
      <c r="A22" s="65" t="s">
        <v>65</v>
      </c>
      <c r="B22" s="66" t="s">
        <v>66</v>
      </c>
      <c r="C22" s="67">
        <f>MUP!AA23</f>
        <v>65300</v>
      </c>
      <c r="D22" s="67">
        <f>MUP!AB23</f>
        <v>0</v>
      </c>
      <c r="E22" s="67">
        <f>MUP!AC23</f>
        <v>65300</v>
      </c>
    </row>
    <row r="23" spans="1:5" ht="19.5" customHeight="1">
      <c r="A23" s="65" t="s">
        <v>67</v>
      </c>
      <c r="B23" s="66" t="s">
        <v>68</v>
      </c>
      <c r="C23" s="67">
        <f>MUP!AA24</f>
        <v>2000</v>
      </c>
      <c r="D23" s="67">
        <f>MUP!AB24</f>
        <v>0</v>
      </c>
      <c r="E23" s="67">
        <f>MUP!AC24</f>
        <v>2000</v>
      </c>
    </row>
    <row r="24" spans="1:5" ht="19.5" customHeight="1">
      <c r="A24" s="65" t="s">
        <v>69</v>
      </c>
      <c r="B24" s="66" t="s">
        <v>70</v>
      </c>
      <c r="C24" s="67">
        <f>MUP!AA25</f>
        <v>5000</v>
      </c>
      <c r="D24" s="67">
        <f>MUP!AB25</f>
        <v>0</v>
      </c>
      <c r="E24" s="67">
        <f>MUP!AC25</f>
        <v>5000</v>
      </c>
    </row>
    <row r="25" spans="1:5" ht="19.5" customHeight="1">
      <c r="A25" s="65" t="s">
        <v>71</v>
      </c>
      <c r="B25" s="66" t="s">
        <v>72</v>
      </c>
      <c r="C25" s="67">
        <f>MUP!AA26</f>
        <v>10000</v>
      </c>
      <c r="D25" s="67">
        <f>MUP!AB26</f>
        <v>0</v>
      </c>
      <c r="E25" s="67">
        <f>MUP!AC26</f>
        <v>10000</v>
      </c>
    </row>
    <row r="26" spans="1:5" ht="19.5" customHeight="1">
      <c r="A26" s="65" t="s">
        <v>73</v>
      </c>
      <c r="B26" s="66" t="s">
        <v>74</v>
      </c>
      <c r="C26" s="67">
        <f>MUP!AA27</f>
        <v>55000</v>
      </c>
      <c r="D26" s="67">
        <f>MUP!AB27</f>
        <v>0</v>
      </c>
      <c r="E26" s="67">
        <f>MUP!AC27</f>
        <v>55000</v>
      </c>
    </row>
    <row r="27" spans="1:5" ht="30" hidden="1">
      <c r="A27" s="69" t="s">
        <v>75</v>
      </c>
      <c r="B27" s="75" t="s">
        <v>76</v>
      </c>
      <c r="C27" s="71">
        <f>SUM(C28)</f>
        <v>0</v>
      </c>
      <c r="D27" s="71">
        <f>SUM(D28)</f>
        <v>0</v>
      </c>
      <c r="E27" s="71">
        <f>SUM(E28)</f>
        <v>0</v>
      </c>
    </row>
    <row r="28" spans="1:5" ht="19.5" customHeight="1" hidden="1">
      <c r="A28" s="65" t="s">
        <v>77</v>
      </c>
      <c r="B28" s="76" t="s">
        <v>76</v>
      </c>
      <c r="C28" s="67">
        <v>0</v>
      </c>
      <c r="D28" s="67"/>
      <c r="E28" s="67">
        <f>SUM(C28:D28)</f>
        <v>0</v>
      </c>
    </row>
    <row r="29" spans="1:5" ht="19.5" customHeight="1">
      <c r="A29" s="69" t="s">
        <v>78</v>
      </c>
      <c r="B29" s="77" t="s">
        <v>79</v>
      </c>
      <c r="C29" s="71">
        <f>SUM(C30:C36)</f>
        <v>12800</v>
      </c>
      <c r="D29" s="71">
        <f>SUM(D30:D36)</f>
        <v>0</v>
      </c>
      <c r="E29" s="71">
        <f>SUM(E30:E36)</f>
        <v>12800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MUP!AA32</f>
        <v>9500</v>
      </c>
      <c r="D31" s="67">
        <f>MUP!AB32</f>
        <v>0</v>
      </c>
      <c r="E31" s="67">
        <f>MUP!AC32</f>
        <v>9500</v>
      </c>
    </row>
    <row r="32" spans="1:5" ht="19.5" customHeight="1">
      <c r="A32" s="65" t="s">
        <v>84</v>
      </c>
      <c r="B32" s="66" t="s">
        <v>85</v>
      </c>
      <c r="C32" s="67">
        <f>MUP!AA33</f>
        <v>500</v>
      </c>
      <c r="D32" s="67">
        <f>MUP!AB33</f>
        <v>0</v>
      </c>
      <c r="E32" s="67">
        <f>MUP!AC33</f>
        <v>500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 hidden="1">
      <c r="A34" s="65" t="s">
        <v>88</v>
      </c>
      <c r="B34" s="66" t="s">
        <v>89</v>
      </c>
      <c r="C34" s="67">
        <v>0</v>
      </c>
      <c r="D34" s="67"/>
      <c r="E34" s="67">
        <f>SUM(C34:D34)</f>
        <v>0</v>
      </c>
    </row>
    <row r="35" spans="1:5" ht="19.5" customHeight="1" hidden="1">
      <c r="A35" s="65" t="s">
        <v>90</v>
      </c>
      <c r="B35" s="66" t="s">
        <v>91</v>
      </c>
      <c r="C35" s="67">
        <v>0</v>
      </c>
      <c r="D35" s="67"/>
      <c r="E35" s="67">
        <f>SUM(C35:D35)</f>
        <v>0</v>
      </c>
    </row>
    <row r="36" spans="1:5" ht="19.5" customHeight="1">
      <c r="A36" s="65" t="s">
        <v>92</v>
      </c>
      <c r="B36" s="66" t="s">
        <v>79</v>
      </c>
      <c r="C36" s="67">
        <f>MUP!AA37</f>
        <v>2800</v>
      </c>
      <c r="D36" s="67">
        <f>MUP!AB37</f>
        <v>0</v>
      </c>
      <c r="E36" s="67">
        <f>MUP!AC37</f>
        <v>2800</v>
      </c>
    </row>
    <row r="37" spans="1:5" ht="19.5" customHeight="1">
      <c r="A37" s="69" t="s">
        <v>93</v>
      </c>
      <c r="B37" s="70" t="s">
        <v>94</v>
      </c>
      <c r="C37" s="71">
        <f>SUM(C38:C41)</f>
        <v>300</v>
      </c>
      <c r="D37" s="71">
        <f>SUM(D38:D41)</f>
        <v>0</v>
      </c>
      <c r="E37" s="71">
        <f>SUM(E38:E41)</f>
        <v>300</v>
      </c>
    </row>
    <row r="38" spans="1:5" ht="19.5" customHeight="1" hidden="1">
      <c r="A38" s="65" t="s">
        <v>95</v>
      </c>
      <c r="B38" s="66" t="s">
        <v>96</v>
      </c>
      <c r="C38" s="67">
        <v>0</v>
      </c>
      <c r="D38" s="67"/>
      <c r="E38" s="67">
        <f>SUM(C38:D38)</f>
        <v>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MUP!AA41</f>
        <v>300</v>
      </c>
      <c r="D40" s="67">
        <f>MUP!AB41</f>
        <v>0</v>
      </c>
      <c r="E40" s="67">
        <f>MUP!AC41</f>
        <v>300</v>
      </c>
    </row>
    <row r="41" spans="1:5" ht="19.5" customHeight="1">
      <c r="A41" s="65" t="s">
        <v>101</v>
      </c>
      <c r="B41" s="66" t="s">
        <v>102</v>
      </c>
      <c r="C41" s="67">
        <f>MUP!AA42</f>
        <v>0</v>
      </c>
      <c r="D41" s="67">
        <f>MUP!AB42</f>
        <v>0</v>
      </c>
      <c r="E41" s="67">
        <f>MUP!AC42</f>
        <v>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9.5" customHeight="1" hidden="1">
      <c r="A48" s="57" t="s">
        <v>114</v>
      </c>
      <c r="B48" s="58" t="s">
        <v>115</v>
      </c>
      <c r="C48" s="59">
        <f aca="true" t="shared" si="0" ref="C48:E49">SUM(C49)</f>
        <v>0</v>
      </c>
      <c r="D48" s="59">
        <f t="shared" si="0"/>
        <v>0</v>
      </c>
      <c r="E48" s="59">
        <f t="shared" si="0"/>
        <v>0</v>
      </c>
    </row>
    <row r="49" spans="1:5" ht="19.5" customHeight="1" hidden="1">
      <c r="A49" s="69" t="s">
        <v>43</v>
      </c>
      <c r="B49" s="70" t="s">
        <v>44</v>
      </c>
      <c r="C49" s="71">
        <f t="shared" si="0"/>
        <v>0</v>
      </c>
      <c r="D49" s="71">
        <f t="shared" si="0"/>
        <v>0</v>
      </c>
      <c r="E49" s="71">
        <f t="shared" si="0"/>
        <v>0</v>
      </c>
    </row>
    <row r="50" spans="1:5" ht="19.5" customHeight="1" hidden="1">
      <c r="A50" s="65" t="s">
        <v>47</v>
      </c>
      <c r="B50" s="78" t="s">
        <v>48</v>
      </c>
      <c r="C50" s="67">
        <v>0</v>
      </c>
      <c r="D50" s="67"/>
      <c r="E50" s="67">
        <f>SUM(C50:D50)</f>
        <v>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973500</v>
      </c>
      <c r="D52" s="83">
        <f>SUM(D3)</f>
        <v>0</v>
      </c>
      <c r="E52" s="83">
        <f>SUM(E3)</f>
        <v>973500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15748031496062992" top="0.4724409448818898" bottom="0.984251968503937" header="0.5118110236220472" footer="0.5118110236220472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60" zoomScalePageLayoutView="0" workbookViewId="0" topLeftCell="A1">
      <selection activeCell="C31" sqref="C31:C36"/>
    </sheetView>
  </sheetViews>
  <sheetFormatPr defaultColWidth="9.140625" defaultRowHeight="12.75"/>
  <cols>
    <col min="1" max="1" width="8.7109375" style="52" customWidth="1"/>
    <col min="2" max="2" width="51.0039062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51.75" customHeight="1">
      <c r="A1" s="121" t="s">
        <v>134</v>
      </c>
      <c r="B1" s="121"/>
      <c r="C1" s="121"/>
      <c r="D1" s="121"/>
      <c r="E1" s="121"/>
    </row>
    <row r="2" spans="1:5" ht="31.5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25.5" customHeight="1">
      <c r="A3" s="119" t="s">
        <v>29</v>
      </c>
      <c r="B3" s="119"/>
      <c r="C3" s="56">
        <f>SUM(C4,C48)</f>
        <v>806700</v>
      </c>
      <c r="D3" s="56">
        <f>SUM(D4,D48)</f>
        <v>0</v>
      </c>
      <c r="E3" s="56">
        <f>SUM(E4,E48)</f>
        <v>806700</v>
      </c>
    </row>
    <row r="4" spans="1:5" ht="20.25" customHeight="1">
      <c r="A4" s="57" t="s">
        <v>30</v>
      </c>
      <c r="B4" s="58" t="s">
        <v>31</v>
      </c>
      <c r="C4" s="59">
        <f>SUM(C5,C6,C11,C18,C27,C29,C37,C42,C44,C46)</f>
        <v>803700</v>
      </c>
      <c r="D4" s="59">
        <f>SUM(D5,D6,D11,D18,D27,D29,D37,D42,D44,D46)</f>
        <v>0</v>
      </c>
      <c r="E4" s="59">
        <f>SUM(E5,E6,E11,E18,E27,E29,E37,E42,E44,E46)</f>
        <v>803700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12200</v>
      </c>
      <c r="D6" s="62">
        <f>SUM(D7:D10)</f>
        <v>0</v>
      </c>
      <c r="E6" s="62">
        <f>SUM(E7:E10)</f>
        <v>12200</v>
      </c>
    </row>
    <row r="7" spans="1:5" ht="19.5" customHeight="1">
      <c r="A7" s="65" t="s">
        <v>35</v>
      </c>
      <c r="B7" s="66" t="s">
        <v>36</v>
      </c>
      <c r="C7" s="67">
        <f>MUP!AD8</f>
        <v>9000</v>
      </c>
      <c r="D7" s="67">
        <f>MUP!AE8</f>
        <v>0</v>
      </c>
      <c r="E7" s="67">
        <f>MUP!AF8</f>
        <v>9000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MUP!AD10</f>
        <v>3200</v>
      </c>
      <c r="D9" s="67">
        <f>MUP!AE10</f>
        <v>0</v>
      </c>
      <c r="E9" s="67">
        <f>MUP!AF10</f>
        <v>3200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432800</v>
      </c>
      <c r="D11" s="71">
        <f>SUM(D12:D17)</f>
        <v>0</v>
      </c>
      <c r="E11" s="71">
        <f>SUM(E12:E17)</f>
        <v>432800</v>
      </c>
    </row>
    <row r="12" spans="1:5" ht="19.5" customHeight="1">
      <c r="A12" s="65" t="s">
        <v>45</v>
      </c>
      <c r="B12" s="66" t="s">
        <v>46</v>
      </c>
      <c r="C12" s="67">
        <f>MUP!AD13</f>
        <v>29000</v>
      </c>
      <c r="D12" s="67">
        <f>MUP!AE13</f>
        <v>0</v>
      </c>
      <c r="E12" s="67">
        <f>MUP!AF13</f>
        <v>29000</v>
      </c>
    </row>
    <row r="13" spans="1:5" ht="19.5" customHeight="1">
      <c r="A13" s="72" t="s">
        <v>47</v>
      </c>
      <c r="B13" s="73" t="s">
        <v>48</v>
      </c>
      <c r="C13" s="67">
        <f>MUP!AD14</f>
        <v>300</v>
      </c>
      <c r="D13" s="67">
        <f>MUP!AE14</f>
        <v>0</v>
      </c>
      <c r="E13" s="67">
        <f>MUP!AF14</f>
        <v>300</v>
      </c>
    </row>
    <row r="14" spans="1:5" ht="19.5" customHeight="1">
      <c r="A14" s="72" t="s">
        <v>49</v>
      </c>
      <c r="B14" s="73" t="s">
        <v>50</v>
      </c>
      <c r="C14" s="67">
        <f>MUP!AD15</f>
        <v>350000</v>
      </c>
      <c r="D14" s="67">
        <f>MUP!AE15</f>
        <v>0</v>
      </c>
      <c r="E14" s="67">
        <f>MUP!AF15</f>
        <v>350000</v>
      </c>
    </row>
    <row r="15" spans="1:5" ht="19.5" customHeight="1">
      <c r="A15" s="72" t="s">
        <v>51</v>
      </c>
      <c r="B15" s="74" t="s">
        <v>52</v>
      </c>
      <c r="C15" s="67">
        <f>MUP!AD16</f>
        <v>20000</v>
      </c>
      <c r="D15" s="67">
        <f>MUP!AE16</f>
        <v>0</v>
      </c>
      <c r="E15" s="67">
        <f>MUP!AF16</f>
        <v>20000</v>
      </c>
    </row>
    <row r="16" spans="1:5" ht="19.5" customHeight="1">
      <c r="A16" s="65" t="s">
        <v>53</v>
      </c>
      <c r="B16" s="66" t="s">
        <v>54</v>
      </c>
      <c r="C16" s="67">
        <f>MUP!AD17</f>
        <v>32100</v>
      </c>
      <c r="D16" s="67">
        <f>MUP!AE17</f>
        <v>0</v>
      </c>
      <c r="E16" s="67">
        <f>MUP!AF17</f>
        <v>32100</v>
      </c>
    </row>
    <row r="17" spans="1:5" ht="19.5" customHeight="1">
      <c r="A17" s="65" t="s">
        <v>55</v>
      </c>
      <c r="B17" s="66" t="s">
        <v>56</v>
      </c>
      <c r="C17" s="67">
        <f>MUP!AD18</f>
        <v>1400</v>
      </c>
      <c r="D17" s="67">
        <f>MUP!AE18</f>
        <v>0</v>
      </c>
      <c r="E17" s="67">
        <f>MUP!AF18</f>
        <v>1400</v>
      </c>
    </row>
    <row r="18" spans="1:5" ht="19.5" customHeight="1">
      <c r="A18" s="69" t="s">
        <v>57</v>
      </c>
      <c r="B18" s="70" t="s">
        <v>58</v>
      </c>
      <c r="C18" s="71">
        <f>SUM(C19:C26)</f>
        <v>338400</v>
      </c>
      <c r="D18" s="71">
        <f>SUM(D19:D26)</f>
        <v>0</v>
      </c>
      <c r="E18" s="71">
        <f>SUM(E19:E26)</f>
        <v>338400</v>
      </c>
    </row>
    <row r="19" spans="1:5" ht="19.5" customHeight="1">
      <c r="A19" s="65" t="s">
        <v>59</v>
      </c>
      <c r="B19" s="66" t="s">
        <v>60</v>
      </c>
      <c r="C19" s="67">
        <f>MUP!AD20</f>
        <v>22000</v>
      </c>
      <c r="D19" s="67">
        <f>MUP!AE20</f>
        <v>0</v>
      </c>
      <c r="E19" s="67">
        <f>MUP!AF20</f>
        <v>22000</v>
      </c>
    </row>
    <row r="20" spans="1:5" ht="19.5" customHeight="1">
      <c r="A20" s="65" t="s">
        <v>61</v>
      </c>
      <c r="B20" s="66" t="s">
        <v>62</v>
      </c>
      <c r="C20" s="67">
        <f>MUP!AD21</f>
        <v>160000</v>
      </c>
      <c r="D20" s="67">
        <f>MUP!AE21</f>
        <v>0</v>
      </c>
      <c r="E20" s="67">
        <f>MUP!AF21</f>
        <v>160000</v>
      </c>
    </row>
    <row r="21" spans="1:5" ht="19.5" customHeight="1">
      <c r="A21" s="65" t="s">
        <v>63</v>
      </c>
      <c r="B21" s="66" t="s">
        <v>64</v>
      </c>
      <c r="C21" s="67">
        <f>MUP!AD22</f>
        <v>2500</v>
      </c>
      <c r="D21" s="67">
        <f>MUP!AE22</f>
        <v>0</v>
      </c>
      <c r="E21" s="67">
        <f>MUP!AF22</f>
        <v>2500</v>
      </c>
    </row>
    <row r="22" spans="1:5" ht="19.5" customHeight="1">
      <c r="A22" s="65" t="s">
        <v>65</v>
      </c>
      <c r="B22" s="66" t="s">
        <v>66</v>
      </c>
      <c r="C22" s="67">
        <f>MUP!AD23</f>
        <v>39600</v>
      </c>
      <c r="D22" s="67">
        <f>MUP!AE23</f>
        <v>0</v>
      </c>
      <c r="E22" s="67">
        <f>MUP!AF23</f>
        <v>39600</v>
      </c>
    </row>
    <row r="23" spans="1:5" ht="19.5" customHeight="1">
      <c r="A23" s="65" t="s">
        <v>67</v>
      </c>
      <c r="B23" s="66" t="s">
        <v>68</v>
      </c>
      <c r="C23" s="67">
        <f>MUP!AD24</f>
        <v>2900</v>
      </c>
      <c r="D23" s="67">
        <f>MUP!AE24</f>
        <v>0</v>
      </c>
      <c r="E23" s="67">
        <f>MUP!AF24</f>
        <v>2900</v>
      </c>
    </row>
    <row r="24" spans="1:5" ht="19.5" customHeight="1">
      <c r="A24" s="65" t="s">
        <v>69</v>
      </c>
      <c r="B24" s="66" t="s">
        <v>70</v>
      </c>
      <c r="C24" s="67">
        <f>MUP!AD25</f>
        <v>11400</v>
      </c>
      <c r="D24" s="67">
        <f>MUP!AE25</f>
        <v>0</v>
      </c>
      <c r="E24" s="67">
        <f>MUP!AF25</f>
        <v>11400</v>
      </c>
    </row>
    <row r="25" spans="1:5" ht="19.5" customHeight="1">
      <c r="A25" s="65" t="s">
        <v>71</v>
      </c>
      <c r="B25" s="66" t="s">
        <v>72</v>
      </c>
      <c r="C25" s="67">
        <f>MUP!AD26</f>
        <v>25000</v>
      </c>
      <c r="D25" s="67">
        <f>MUP!AE26</f>
        <v>0</v>
      </c>
      <c r="E25" s="67">
        <f>MUP!AF26</f>
        <v>25000</v>
      </c>
    </row>
    <row r="26" spans="1:5" ht="19.5" customHeight="1">
      <c r="A26" s="65" t="s">
        <v>73</v>
      </c>
      <c r="B26" s="66" t="s">
        <v>74</v>
      </c>
      <c r="C26" s="67">
        <f>MUP!AD27</f>
        <v>75000</v>
      </c>
      <c r="D26" s="67">
        <f>MUP!AE27</f>
        <v>0</v>
      </c>
      <c r="E26" s="67">
        <f>MUP!AF27</f>
        <v>75000</v>
      </c>
    </row>
    <row r="27" spans="1:5" ht="30">
      <c r="A27" s="69" t="s">
        <v>75</v>
      </c>
      <c r="B27" s="75" t="s">
        <v>76</v>
      </c>
      <c r="C27" s="71">
        <f>SUM(C28)</f>
        <v>1400</v>
      </c>
      <c r="D27" s="71">
        <f>SUM(D28)</f>
        <v>0</v>
      </c>
      <c r="E27" s="71">
        <f>SUM(E28)</f>
        <v>1400</v>
      </c>
    </row>
    <row r="28" spans="1:5" ht="19.5" customHeight="1">
      <c r="A28" s="65" t="s">
        <v>77</v>
      </c>
      <c r="B28" s="76" t="s">
        <v>76</v>
      </c>
      <c r="C28" s="67">
        <f>MUP!AD29</f>
        <v>1400</v>
      </c>
      <c r="D28" s="67">
        <f>MUP!AE29</f>
        <v>0</v>
      </c>
      <c r="E28" s="67">
        <f>MUP!AF29</f>
        <v>1400</v>
      </c>
    </row>
    <row r="29" spans="1:5" ht="19.5" customHeight="1">
      <c r="A29" s="69" t="s">
        <v>78</v>
      </c>
      <c r="B29" s="77" t="s">
        <v>79</v>
      </c>
      <c r="C29" s="71">
        <f>SUM(C30:C36)</f>
        <v>14100</v>
      </c>
      <c r="D29" s="71">
        <f>SUM(D30:D36)</f>
        <v>0</v>
      </c>
      <c r="E29" s="71">
        <f>SUM(E30:E36)</f>
        <v>14100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MUP!AD32</f>
        <v>9300</v>
      </c>
      <c r="D31" s="67">
        <f>MUP!AE32</f>
        <v>0</v>
      </c>
      <c r="E31" s="67">
        <f>MUP!AF32</f>
        <v>9300</v>
      </c>
    </row>
    <row r="32" spans="1:5" ht="19.5" customHeight="1">
      <c r="A32" s="65" t="s">
        <v>84</v>
      </c>
      <c r="B32" s="66" t="s">
        <v>85</v>
      </c>
      <c r="C32" s="67">
        <f>MUP!AD33</f>
        <v>500</v>
      </c>
      <c r="D32" s="67">
        <f>MUP!AE33</f>
        <v>0</v>
      </c>
      <c r="E32" s="67">
        <f>MUP!AF33</f>
        <v>500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>
      <c r="A34" s="65" t="s">
        <v>88</v>
      </c>
      <c r="B34" s="66" t="s">
        <v>89</v>
      </c>
      <c r="C34" s="67">
        <f>MUP!AD35</f>
        <v>400</v>
      </c>
      <c r="D34" s="67">
        <f>MUP!AE35</f>
        <v>0</v>
      </c>
      <c r="E34" s="67">
        <f>MUP!AF35</f>
        <v>400</v>
      </c>
    </row>
    <row r="35" spans="1:5" ht="19.5" customHeight="1">
      <c r="A35" s="65" t="s">
        <v>90</v>
      </c>
      <c r="B35" s="66" t="s">
        <v>91</v>
      </c>
      <c r="C35" s="67">
        <f>MUP!AD36</f>
        <v>2000</v>
      </c>
      <c r="D35" s="67">
        <f>MUP!AE36</f>
        <v>0</v>
      </c>
      <c r="E35" s="67">
        <f>MUP!AF36</f>
        <v>2000</v>
      </c>
    </row>
    <row r="36" spans="1:5" ht="19.5" customHeight="1">
      <c r="A36" s="65" t="s">
        <v>92</v>
      </c>
      <c r="B36" s="66" t="s">
        <v>79</v>
      </c>
      <c r="C36" s="67">
        <f>MUP!AD37</f>
        <v>1900</v>
      </c>
      <c r="D36" s="67">
        <f>MUP!AE37</f>
        <v>0</v>
      </c>
      <c r="E36" s="67">
        <f>MUP!AF37</f>
        <v>1900</v>
      </c>
    </row>
    <row r="37" spans="1:5" ht="19.5" customHeight="1">
      <c r="A37" s="69" t="s">
        <v>93</v>
      </c>
      <c r="B37" s="70" t="s">
        <v>94</v>
      </c>
      <c r="C37" s="71">
        <f>SUM(C38:C41)</f>
        <v>4800</v>
      </c>
      <c r="D37" s="71">
        <f>SUM(D38:D41)</f>
        <v>0</v>
      </c>
      <c r="E37" s="71">
        <f>SUM(E38:E41)</f>
        <v>4800</v>
      </c>
    </row>
    <row r="38" spans="1:5" ht="19.5" customHeight="1" hidden="1">
      <c r="A38" s="65" t="s">
        <v>95</v>
      </c>
      <c r="B38" s="66" t="s">
        <v>96</v>
      </c>
      <c r="C38" s="67">
        <v>0</v>
      </c>
      <c r="D38" s="67"/>
      <c r="E38" s="67">
        <f>SUM(C38:D38)</f>
        <v>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MUP!AD41</f>
        <v>1400</v>
      </c>
      <c r="D40" s="67">
        <f>MUP!AE41</f>
        <v>0</v>
      </c>
      <c r="E40" s="67">
        <f>MUP!AF41</f>
        <v>1400</v>
      </c>
    </row>
    <row r="41" spans="1:5" ht="19.5" customHeight="1">
      <c r="A41" s="65" t="s">
        <v>101</v>
      </c>
      <c r="B41" s="66" t="s">
        <v>102</v>
      </c>
      <c r="C41" s="67">
        <f>MUP!AD42</f>
        <v>3400</v>
      </c>
      <c r="D41" s="67">
        <f>MUP!AE42</f>
        <v>0</v>
      </c>
      <c r="E41" s="67">
        <f>MUP!AF42</f>
        <v>3400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8.75" customHeight="1">
      <c r="A48" s="57" t="s">
        <v>114</v>
      </c>
      <c r="B48" s="58" t="s">
        <v>115</v>
      </c>
      <c r="C48" s="59">
        <f aca="true" t="shared" si="0" ref="C48:E49">SUM(C49)</f>
        <v>3000</v>
      </c>
      <c r="D48" s="59">
        <f t="shared" si="0"/>
        <v>0</v>
      </c>
      <c r="E48" s="59">
        <f t="shared" si="0"/>
        <v>3000</v>
      </c>
    </row>
    <row r="49" spans="1:5" ht="17.25" customHeight="1">
      <c r="A49" s="69" t="s">
        <v>43</v>
      </c>
      <c r="B49" s="70" t="s">
        <v>44</v>
      </c>
      <c r="C49" s="71">
        <f t="shared" si="0"/>
        <v>3000</v>
      </c>
      <c r="D49" s="71">
        <f t="shared" si="0"/>
        <v>0</v>
      </c>
      <c r="E49" s="71">
        <f t="shared" si="0"/>
        <v>3000</v>
      </c>
    </row>
    <row r="50" spans="1:5" ht="19.5" customHeight="1">
      <c r="A50" s="65" t="s">
        <v>47</v>
      </c>
      <c r="B50" s="82" t="s">
        <v>48</v>
      </c>
      <c r="C50" s="67">
        <f>MUP!AD51</f>
        <v>3000</v>
      </c>
      <c r="D50" s="67">
        <f>MUP!AE51</f>
        <v>0</v>
      </c>
      <c r="E50" s="67">
        <f>MUP!AF51</f>
        <v>3000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806700</v>
      </c>
      <c r="D52" s="83">
        <f>SUM(D3)</f>
        <v>0</v>
      </c>
      <c r="E52" s="83">
        <f>SUM(E3)</f>
        <v>806700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11811023622047245" top="0.5118110236220472" bottom="0.5905511811023623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60" zoomScalePageLayoutView="0" workbookViewId="0" topLeftCell="A1">
      <selection activeCell="C31" sqref="C31:C36"/>
    </sheetView>
  </sheetViews>
  <sheetFormatPr defaultColWidth="9.140625" defaultRowHeight="12.75"/>
  <cols>
    <col min="1" max="1" width="8.7109375" style="52" customWidth="1"/>
    <col min="2" max="2" width="51.14062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51.75" customHeight="1">
      <c r="A1" s="121" t="s">
        <v>135</v>
      </c>
      <c r="B1" s="121"/>
      <c r="C1" s="121"/>
      <c r="D1" s="121"/>
      <c r="E1" s="121"/>
    </row>
    <row r="2" spans="1:5" ht="36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30" customHeight="1">
      <c r="A3" s="119" t="s">
        <v>29</v>
      </c>
      <c r="B3" s="119"/>
      <c r="C3" s="56">
        <f>SUM(C4,C48)</f>
        <v>575300</v>
      </c>
      <c r="D3" s="56">
        <f>SUM(D4,D48)</f>
        <v>0</v>
      </c>
      <c r="E3" s="56">
        <f>SUM(E4,E48)</f>
        <v>575300</v>
      </c>
    </row>
    <row r="4" spans="1:5" ht="24.75" customHeight="1">
      <c r="A4" s="57" t="s">
        <v>30</v>
      </c>
      <c r="B4" s="58" t="s">
        <v>31</v>
      </c>
      <c r="C4" s="59">
        <f>SUM(C5,C6,C11,C18,C27,C29,C37,C42,C44,C46)</f>
        <v>575300</v>
      </c>
      <c r="D4" s="59">
        <f>SUM(D5,D6,D11,D18,D27,D29,D37,D42,D44,D46)</f>
        <v>0</v>
      </c>
      <c r="E4" s="59">
        <f>SUM(E5,E6,E11,E18,E27,E29,E37,E42,E44,E46)</f>
        <v>575300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10700</v>
      </c>
      <c r="D6" s="62">
        <f>SUM(D7:D10)</f>
        <v>0</v>
      </c>
      <c r="E6" s="62">
        <f>SUM(E7:E10)</f>
        <v>10700</v>
      </c>
    </row>
    <row r="7" spans="1:5" ht="19.5" customHeight="1">
      <c r="A7" s="65" t="s">
        <v>35</v>
      </c>
      <c r="B7" s="66" t="s">
        <v>36</v>
      </c>
      <c r="C7" s="67">
        <f>MUP!AG8</f>
        <v>10000</v>
      </c>
      <c r="D7" s="67">
        <f>MUP!AH8</f>
        <v>0</v>
      </c>
      <c r="E7" s="67">
        <f>MUP!AI8</f>
        <v>10000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MUP!AG10</f>
        <v>700</v>
      </c>
      <c r="D9" s="67">
        <f>MUP!AH10</f>
        <v>0</v>
      </c>
      <c r="E9" s="67">
        <f>MUP!AI10</f>
        <v>700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317000</v>
      </c>
      <c r="D11" s="71">
        <f>SUM(D12:D17)</f>
        <v>0</v>
      </c>
      <c r="E11" s="71">
        <f>SUM(E12:E17)</f>
        <v>317000</v>
      </c>
    </row>
    <row r="12" spans="1:5" ht="19.5" customHeight="1">
      <c r="A12" s="65" t="s">
        <v>45</v>
      </c>
      <c r="B12" s="66" t="s">
        <v>46</v>
      </c>
      <c r="C12" s="67">
        <f>MUP!AG13</f>
        <v>30000</v>
      </c>
      <c r="D12" s="67">
        <f>MUP!AH13</f>
        <v>0</v>
      </c>
      <c r="E12" s="67">
        <f>MUP!AI13</f>
        <v>30000</v>
      </c>
    </row>
    <row r="13" spans="1:5" ht="19.5" customHeight="1">
      <c r="A13" s="72" t="s">
        <v>47</v>
      </c>
      <c r="B13" s="73" t="s">
        <v>48</v>
      </c>
      <c r="C13" s="67">
        <f>MUP!AG14</f>
        <v>900</v>
      </c>
      <c r="D13" s="67">
        <f>MUP!AH14</f>
        <v>0</v>
      </c>
      <c r="E13" s="67">
        <f>MUP!AI14</f>
        <v>900</v>
      </c>
    </row>
    <row r="14" spans="1:5" ht="19.5" customHeight="1">
      <c r="A14" s="72" t="s">
        <v>49</v>
      </c>
      <c r="B14" s="73" t="s">
        <v>50</v>
      </c>
      <c r="C14" s="67">
        <f>MUP!AG15</f>
        <v>250000</v>
      </c>
      <c r="D14" s="67">
        <f>MUP!AH15</f>
        <v>0</v>
      </c>
      <c r="E14" s="67">
        <f>MUP!AI15</f>
        <v>250000</v>
      </c>
    </row>
    <row r="15" spans="1:5" ht="19.5" customHeight="1">
      <c r="A15" s="72" t="s">
        <v>51</v>
      </c>
      <c r="B15" s="74" t="s">
        <v>52</v>
      </c>
      <c r="C15" s="67">
        <f>MUP!AG16</f>
        <v>15000</v>
      </c>
      <c r="D15" s="67">
        <f>MUP!AH16</f>
        <v>0</v>
      </c>
      <c r="E15" s="67">
        <f>MUP!AI16</f>
        <v>15000</v>
      </c>
    </row>
    <row r="16" spans="1:5" ht="19.5" customHeight="1">
      <c r="A16" s="65" t="s">
        <v>53</v>
      </c>
      <c r="B16" s="66" t="s">
        <v>54</v>
      </c>
      <c r="C16" s="67">
        <f>MUP!AG17</f>
        <v>20800</v>
      </c>
      <c r="D16" s="67">
        <f>MUP!AH17</f>
        <v>0</v>
      </c>
      <c r="E16" s="67">
        <f>MUP!AI17</f>
        <v>20800</v>
      </c>
    </row>
    <row r="17" spans="1:5" ht="19.5" customHeight="1">
      <c r="A17" s="65" t="s">
        <v>55</v>
      </c>
      <c r="B17" s="66" t="s">
        <v>56</v>
      </c>
      <c r="C17" s="67">
        <f>MUP!AG18</f>
        <v>300</v>
      </c>
      <c r="D17" s="67">
        <f>MUP!AH18</f>
        <v>0</v>
      </c>
      <c r="E17" s="67">
        <f>MUP!AI18</f>
        <v>300</v>
      </c>
    </row>
    <row r="18" spans="1:5" ht="19.5" customHeight="1">
      <c r="A18" s="69" t="s">
        <v>57</v>
      </c>
      <c r="B18" s="70" t="s">
        <v>58</v>
      </c>
      <c r="C18" s="71">
        <f>SUM(C19:C26)</f>
        <v>240400</v>
      </c>
      <c r="D18" s="71">
        <f>SUM(D19:D26)</f>
        <v>0</v>
      </c>
      <c r="E18" s="71">
        <f>SUM(E19:E26)</f>
        <v>240400</v>
      </c>
    </row>
    <row r="19" spans="1:5" ht="19.5" customHeight="1">
      <c r="A19" s="65" t="s">
        <v>59</v>
      </c>
      <c r="B19" s="66" t="s">
        <v>60</v>
      </c>
      <c r="C19" s="67">
        <f>MUP!AG20</f>
        <v>16000</v>
      </c>
      <c r="D19" s="67">
        <f>MUP!AH20</f>
        <v>0</v>
      </c>
      <c r="E19" s="67">
        <f>MUP!AI20</f>
        <v>16000</v>
      </c>
    </row>
    <row r="20" spans="1:5" ht="19.5" customHeight="1">
      <c r="A20" s="65" t="s">
        <v>61</v>
      </c>
      <c r="B20" s="66" t="s">
        <v>62</v>
      </c>
      <c r="C20" s="67">
        <f>MUP!AG21</f>
        <v>120000</v>
      </c>
      <c r="D20" s="67">
        <f>MUP!AH21</f>
        <v>0</v>
      </c>
      <c r="E20" s="67">
        <f>MUP!AI21</f>
        <v>120000</v>
      </c>
    </row>
    <row r="21" spans="1:5" ht="19.5" customHeight="1">
      <c r="A21" s="65" t="s">
        <v>63</v>
      </c>
      <c r="B21" s="66" t="s">
        <v>64</v>
      </c>
      <c r="C21" s="67">
        <f>MUP!AG22</f>
        <v>1300</v>
      </c>
      <c r="D21" s="67">
        <f>MUP!AH22</f>
        <v>0</v>
      </c>
      <c r="E21" s="67">
        <f>MUP!AI22</f>
        <v>1300</v>
      </c>
    </row>
    <row r="22" spans="1:5" ht="19.5" customHeight="1">
      <c r="A22" s="65" t="s">
        <v>65</v>
      </c>
      <c r="B22" s="66" t="s">
        <v>66</v>
      </c>
      <c r="C22" s="67">
        <f>MUP!AG23</f>
        <v>16400</v>
      </c>
      <c r="D22" s="67">
        <f>MUP!AH23</f>
        <v>0</v>
      </c>
      <c r="E22" s="67">
        <f>MUP!AI23</f>
        <v>16400</v>
      </c>
    </row>
    <row r="23" spans="1:5" ht="19.5" customHeight="1" hidden="1">
      <c r="A23" s="65" t="s">
        <v>67</v>
      </c>
      <c r="B23" s="66" t="s">
        <v>68</v>
      </c>
      <c r="C23" s="67">
        <v>0</v>
      </c>
      <c r="D23" s="67"/>
      <c r="E23" s="67">
        <f>SUM(C23:D23)</f>
        <v>0</v>
      </c>
    </row>
    <row r="24" spans="1:5" ht="19.5" customHeight="1">
      <c r="A24" s="65" t="s">
        <v>69</v>
      </c>
      <c r="B24" s="66" t="s">
        <v>70</v>
      </c>
      <c r="C24" s="67">
        <f>MUP!AG25</f>
        <v>600</v>
      </c>
      <c r="D24" s="67">
        <f>MUP!AH25</f>
        <v>0</v>
      </c>
      <c r="E24" s="67">
        <f>MUP!AI25</f>
        <v>600</v>
      </c>
    </row>
    <row r="25" spans="1:5" ht="19.5" customHeight="1">
      <c r="A25" s="65" t="s">
        <v>71</v>
      </c>
      <c r="B25" s="66" t="s">
        <v>72</v>
      </c>
      <c r="C25" s="67">
        <f>MUP!AG26</f>
        <v>33100</v>
      </c>
      <c r="D25" s="67">
        <f>MUP!AH26</f>
        <v>0</v>
      </c>
      <c r="E25" s="67">
        <f>MUP!AI26</f>
        <v>33100</v>
      </c>
    </row>
    <row r="26" spans="1:5" ht="19.5" customHeight="1">
      <c r="A26" s="65" t="s">
        <v>73</v>
      </c>
      <c r="B26" s="66" t="s">
        <v>74</v>
      </c>
      <c r="C26" s="67">
        <f>MUP!AG27</f>
        <v>53000</v>
      </c>
      <c r="D26" s="67">
        <f>MUP!AH27</f>
        <v>0</v>
      </c>
      <c r="E26" s="67">
        <f>MUP!AI27</f>
        <v>53000</v>
      </c>
    </row>
    <row r="27" spans="1:5" ht="30">
      <c r="A27" s="69" t="s">
        <v>75</v>
      </c>
      <c r="B27" s="75" t="s">
        <v>76</v>
      </c>
      <c r="C27" s="71">
        <f>SUM(C28)</f>
        <v>200</v>
      </c>
      <c r="D27" s="71">
        <f>SUM(D28)</f>
        <v>0</v>
      </c>
      <c r="E27" s="71">
        <f>SUM(E28)</f>
        <v>200</v>
      </c>
    </row>
    <row r="28" spans="1:5" ht="19.5" customHeight="1">
      <c r="A28" s="65" t="s">
        <v>77</v>
      </c>
      <c r="B28" s="76" t="s">
        <v>76</v>
      </c>
      <c r="C28" s="67">
        <f>MUP!AG29</f>
        <v>200</v>
      </c>
      <c r="D28" s="67">
        <f>MUP!AH29</f>
        <v>0</v>
      </c>
      <c r="E28" s="67">
        <f>MUP!AI29</f>
        <v>200</v>
      </c>
    </row>
    <row r="29" spans="1:5" ht="19.5" customHeight="1">
      <c r="A29" s="69" t="s">
        <v>78</v>
      </c>
      <c r="B29" s="77" t="s">
        <v>79</v>
      </c>
      <c r="C29" s="71">
        <f>SUM(C30:C36)</f>
        <v>6700</v>
      </c>
      <c r="D29" s="71">
        <f>SUM(D30:D36)</f>
        <v>0</v>
      </c>
      <c r="E29" s="71">
        <f>SUM(E30:E36)</f>
        <v>6700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MUP!AG32</f>
        <v>3400</v>
      </c>
      <c r="D31" s="67">
        <f>MUP!AH32</f>
        <v>0</v>
      </c>
      <c r="E31" s="67">
        <f>MUP!AI32</f>
        <v>3400</v>
      </c>
    </row>
    <row r="32" spans="1:5" ht="19.5" customHeight="1">
      <c r="A32" s="65" t="s">
        <v>84</v>
      </c>
      <c r="B32" s="66" t="s">
        <v>85</v>
      </c>
      <c r="C32" s="67">
        <f>MUP!AG33</f>
        <v>500</v>
      </c>
      <c r="D32" s="67">
        <f>MUP!AH33</f>
        <v>0</v>
      </c>
      <c r="E32" s="67">
        <f>MUP!AI33</f>
        <v>500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>
      <c r="A34" s="65" t="s">
        <v>88</v>
      </c>
      <c r="B34" s="66" t="s">
        <v>89</v>
      </c>
      <c r="C34" s="67">
        <f>MUP!AG35</f>
        <v>100</v>
      </c>
      <c r="D34" s="67">
        <f>MUP!AH35</f>
        <v>0</v>
      </c>
      <c r="E34" s="67">
        <f>MUP!AI35</f>
        <v>100</v>
      </c>
    </row>
    <row r="35" spans="1:5" ht="19.5" customHeight="1">
      <c r="A35" s="65" t="s">
        <v>90</v>
      </c>
      <c r="B35" s="66" t="s">
        <v>91</v>
      </c>
      <c r="C35" s="67">
        <f>MUP!AG36</f>
        <v>100</v>
      </c>
      <c r="D35" s="67">
        <f>MUP!AH36</f>
        <v>0</v>
      </c>
      <c r="E35" s="67">
        <f>MUP!AI36</f>
        <v>100</v>
      </c>
    </row>
    <row r="36" spans="1:5" ht="19.5" customHeight="1">
      <c r="A36" s="65" t="s">
        <v>92</v>
      </c>
      <c r="B36" s="66" t="s">
        <v>79</v>
      </c>
      <c r="C36" s="67">
        <f>MUP!AG37</f>
        <v>2600</v>
      </c>
      <c r="D36" s="67">
        <f>MUP!AH37</f>
        <v>0</v>
      </c>
      <c r="E36" s="67">
        <f>MUP!AI37</f>
        <v>2600</v>
      </c>
    </row>
    <row r="37" spans="1:5" ht="19.5" customHeight="1">
      <c r="A37" s="69" t="s">
        <v>93</v>
      </c>
      <c r="B37" s="70" t="s">
        <v>94</v>
      </c>
      <c r="C37" s="71">
        <f>SUM(C38:C41)</f>
        <v>300</v>
      </c>
      <c r="D37" s="71">
        <f>SUM(D38:D41)</f>
        <v>0</v>
      </c>
      <c r="E37" s="71">
        <f>SUM(E38:E41)</f>
        <v>300</v>
      </c>
    </row>
    <row r="38" spans="1:5" ht="19.5" customHeight="1" hidden="1">
      <c r="A38" s="65" t="s">
        <v>95</v>
      </c>
      <c r="B38" s="66" t="s">
        <v>96</v>
      </c>
      <c r="C38" s="67">
        <v>0</v>
      </c>
      <c r="D38" s="67"/>
      <c r="E38" s="67">
        <f>SUM(C38:D38)</f>
        <v>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MUP!AG41</f>
        <v>100</v>
      </c>
      <c r="D40" s="67">
        <f>MUP!AH41</f>
        <v>0</v>
      </c>
      <c r="E40" s="67">
        <f>MUP!AI41</f>
        <v>100</v>
      </c>
    </row>
    <row r="41" spans="1:5" ht="19.5" customHeight="1">
      <c r="A41" s="65" t="s">
        <v>101</v>
      </c>
      <c r="B41" s="66" t="s">
        <v>102</v>
      </c>
      <c r="C41" s="67">
        <f>MUP!AG42</f>
        <v>200</v>
      </c>
      <c r="D41" s="67">
        <f>MUP!AH42</f>
        <v>0</v>
      </c>
      <c r="E41" s="67">
        <f>MUP!AI42</f>
        <v>200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9.5" customHeight="1" hidden="1">
      <c r="A48" s="57" t="s">
        <v>114</v>
      </c>
      <c r="B48" s="58" t="s">
        <v>115</v>
      </c>
      <c r="C48" s="59">
        <f aca="true" t="shared" si="0" ref="C48:E49">SUM(C49)</f>
        <v>0</v>
      </c>
      <c r="D48" s="59">
        <f t="shared" si="0"/>
        <v>0</v>
      </c>
      <c r="E48" s="59">
        <f t="shared" si="0"/>
        <v>0</v>
      </c>
    </row>
    <row r="49" spans="1:5" ht="19.5" customHeight="1" hidden="1">
      <c r="A49" s="69" t="s">
        <v>43</v>
      </c>
      <c r="B49" s="70" t="s">
        <v>44</v>
      </c>
      <c r="C49" s="71">
        <f t="shared" si="0"/>
        <v>0</v>
      </c>
      <c r="D49" s="71">
        <f t="shared" si="0"/>
        <v>0</v>
      </c>
      <c r="E49" s="71">
        <f t="shared" si="0"/>
        <v>0</v>
      </c>
    </row>
    <row r="50" spans="1:5" ht="19.5" customHeight="1" hidden="1">
      <c r="A50" s="65" t="s">
        <v>47</v>
      </c>
      <c r="B50" s="78" t="s">
        <v>48</v>
      </c>
      <c r="C50" s="67">
        <v>0</v>
      </c>
      <c r="D50" s="67"/>
      <c r="E50" s="67">
        <f>SUM(C50:D50)</f>
        <v>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575300</v>
      </c>
      <c r="D52" s="83">
        <f>SUM(D3)</f>
        <v>0</v>
      </c>
      <c r="E52" s="83">
        <f>SUM(E3)</f>
        <v>575300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11811023622047245" top="0.4724409448818898" bottom="0.98425196850393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2"/>
  <sheetViews>
    <sheetView zoomScale="60" zoomScaleNormal="60" zoomScalePageLayoutView="0" workbookViewId="0" topLeftCell="A1">
      <selection activeCell="C31" sqref="C31:C36"/>
    </sheetView>
  </sheetViews>
  <sheetFormatPr defaultColWidth="9.140625" defaultRowHeight="12.75"/>
  <cols>
    <col min="1" max="1" width="8.7109375" style="52" customWidth="1"/>
    <col min="2" max="2" width="51.0039062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51.75" customHeight="1">
      <c r="A1" s="121" t="s">
        <v>136</v>
      </c>
      <c r="B1" s="121"/>
      <c r="C1" s="121"/>
      <c r="D1" s="121"/>
      <c r="E1" s="121"/>
    </row>
    <row r="2" spans="1:5" ht="31.5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21" customHeight="1">
      <c r="A3" s="119" t="s">
        <v>29</v>
      </c>
      <c r="B3" s="119"/>
      <c r="C3" s="56">
        <f>SUM(C4,C48)</f>
        <v>1501164</v>
      </c>
      <c r="D3" s="56">
        <f>SUM(D4,D48)</f>
        <v>0</v>
      </c>
      <c r="E3" s="56">
        <f>SUM(E4,E48)</f>
        <v>1501164</v>
      </c>
    </row>
    <row r="4" spans="1:5" ht="19.5" customHeight="1">
      <c r="A4" s="57" t="s">
        <v>30</v>
      </c>
      <c r="B4" s="58" t="s">
        <v>31</v>
      </c>
      <c r="C4" s="59">
        <f>SUM(C5,C6,C11,C18,C27,C29,C37,C42,C44,C46)</f>
        <v>1431164</v>
      </c>
      <c r="D4" s="59">
        <f>SUM(D5,D6,D11,D18,D27,D29,D37,D42,D44,D46)</f>
        <v>0</v>
      </c>
      <c r="E4" s="59">
        <f>SUM(E5,E6,E11,E18,E27,E29,E37,E42,E44,E46)</f>
        <v>1431164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19300</v>
      </c>
      <c r="D6" s="62">
        <f>SUM(D7:D10)</f>
        <v>0</v>
      </c>
      <c r="E6" s="62">
        <f>SUM(E7:E10)</f>
        <v>19300</v>
      </c>
    </row>
    <row r="7" spans="1:5" ht="19.5" customHeight="1">
      <c r="A7" s="65" t="s">
        <v>35</v>
      </c>
      <c r="B7" s="66" t="s">
        <v>36</v>
      </c>
      <c r="C7" s="67">
        <f>MUP!AJ8</f>
        <v>18000</v>
      </c>
      <c r="D7" s="67">
        <f>MUP!AK8</f>
        <v>0</v>
      </c>
      <c r="E7" s="67">
        <f>MUP!AL8</f>
        <v>18000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MUP!AJ10</f>
        <v>1300</v>
      </c>
      <c r="D9" s="67">
        <f>MUP!AK10</f>
        <v>0</v>
      </c>
      <c r="E9" s="67">
        <f>MUP!AL10</f>
        <v>1300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797600</v>
      </c>
      <c r="D11" s="71">
        <f>SUM(D12:D17)</f>
        <v>0</v>
      </c>
      <c r="E11" s="71">
        <f>SUM(E12:E17)</f>
        <v>797600</v>
      </c>
    </row>
    <row r="12" spans="1:5" ht="19.5" customHeight="1">
      <c r="A12" s="65" t="s">
        <v>45</v>
      </c>
      <c r="B12" s="66" t="s">
        <v>46</v>
      </c>
      <c r="C12" s="67">
        <f>MUP!AJ13</f>
        <v>65000</v>
      </c>
      <c r="D12" s="67">
        <f>MUP!AK13</f>
        <v>0</v>
      </c>
      <c r="E12" s="67">
        <f>MUP!AL13</f>
        <v>65000</v>
      </c>
    </row>
    <row r="13" spans="1:5" ht="19.5" customHeight="1">
      <c r="A13" s="72" t="s">
        <v>47</v>
      </c>
      <c r="B13" s="73" t="s">
        <v>48</v>
      </c>
      <c r="C13" s="67">
        <f>MUP!AJ14</f>
        <v>11000</v>
      </c>
      <c r="D13" s="67">
        <f>MUP!AK14</f>
        <v>0</v>
      </c>
      <c r="E13" s="67">
        <f>MUP!AL14</f>
        <v>11000</v>
      </c>
    </row>
    <row r="14" spans="1:5" ht="19.5" customHeight="1">
      <c r="A14" s="72" t="s">
        <v>49</v>
      </c>
      <c r="B14" s="73" t="s">
        <v>50</v>
      </c>
      <c r="C14" s="67">
        <f>MUP!AJ15</f>
        <v>650000</v>
      </c>
      <c r="D14" s="67">
        <f>MUP!AK15</f>
        <v>0</v>
      </c>
      <c r="E14" s="67">
        <f>MUP!AL15</f>
        <v>650000</v>
      </c>
    </row>
    <row r="15" spans="1:5" ht="19.5" customHeight="1">
      <c r="A15" s="72" t="s">
        <v>51</v>
      </c>
      <c r="B15" s="74" t="s">
        <v>52</v>
      </c>
      <c r="C15" s="67">
        <f>MUP!AJ16</f>
        <v>25000</v>
      </c>
      <c r="D15" s="67">
        <f>MUP!AK16</f>
        <v>0</v>
      </c>
      <c r="E15" s="67">
        <f>MUP!AL16</f>
        <v>25000</v>
      </c>
    </row>
    <row r="16" spans="1:5" ht="19.5" customHeight="1">
      <c r="A16" s="65" t="s">
        <v>53</v>
      </c>
      <c r="B16" s="66" t="s">
        <v>54</v>
      </c>
      <c r="C16" s="67">
        <f>MUP!AJ17</f>
        <v>46000</v>
      </c>
      <c r="D16" s="67">
        <f>MUP!AK17</f>
        <v>0</v>
      </c>
      <c r="E16" s="67">
        <f>MUP!AL17</f>
        <v>46000</v>
      </c>
    </row>
    <row r="17" spans="1:5" ht="19.5" customHeight="1">
      <c r="A17" s="65" t="s">
        <v>55</v>
      </c>
      <c r="B17" s="66" t="s">
        <v>56</v>
      </c>
      <c r="C17" s="67">
        <f>MUP!AJ18</f>
        <v>600</v>
      </c>
      <c r="D17" s="67">
        <f>MUP!AK18</f>
        <v>0</v>
      </c>
      <c r="E17" s="67">
        <f>MUP!AL18</f>
        <v>600</v>
      </c>
    </row>
    <row r="18" spans="1:5" ht="19.5" customHeight="1">
      <c r="A18" s="69" t="s">
        <v>57</v>
      </c>
      <c r="B18" s="70" t="s">
        <v>58</v>
      </c>
      <c r="C18" s="71">
        <f>SUM(C19:C26)</f>
        <v>585500</v>
      </c>
      <c r="D18" s="71">
        <f>SUM(D19:D26)</f>
        <v>0</v>
      </c>
      <c r="E18" s="71">
        <f>SUM(E19:E26)</f>
        <v>585500</v>
      </c>
    </row>
    <row r="19" spans="1:5" ht="19.5" customHeight="1">
      <c r="A19" s="65" t="s">
        <v>59</v>
      </c>
      <c r="B19" s="66" t="s">
        <v>60</v>
      </c>
      <c r="C19" s="67">
        <f>MUP!AJ20</f>
        <v>65000</v>
      </c>
      <c r="D19" s="67">
        <f>MUP!AK20</f>
        <v>0</v>
      </c>
      <c r="E19" s="67">
        <f>MUP!AL20</f>
        <v>65000</v>
      </c>
    </row>
    <row r="20" spans="1:5" ht="19.5" customHeight="1">
      <c r="A20" s="65" t="s">
        <v>61</v>
      </c>
      <c r="B20" s="66" t="s">
        <v>62</v>
      </c>
      <c r="C20" s="67">
        <f>MUP!AJ21</f>
        <v>350000</v>
      </c>
      <c r="D20" s="67">
        <f>MUP!AK21</f>
        <v>0</v>
      </c>
      <c r="E20" s="67">
        <f>MUP!AL21</f>
        <v>350000</v>
      </c>
    </row>
    <row r="21" spans="1:5" ht="19.5" customHeight="1">
      <c r="A21" s="65" t="s">
        <v>63</v>
      </c>
      <c r="B21" s="66" t="s">
        <v>64</v>
      </c>
      <c r="C21" s="67">
        <f>MUP!AJ22</f>
        <v>2300</v>
      </c>
      <c r="D21" s="67">
        <f>MUP!AK22</f>
        <v>0</v>
      </c>
      <c r="E21" s="67">
        <f>MUP!AL22</f>
        <v>2300</v>
      </c>
    </row>
    <row r="22" spans="1:5" ht="19.5" customHeight="1">
      <c r="A22" s="65" t="s">
        <v>65</v>
      </c>
      <c r="B22" s="66" t="s">
        <v>66</v>
      </c>
      <c r="C22" s="67">
        <f>MUP!AJ23</f>
        <v>71000</v>
      </c>
      <c r="D22" s="67">
        <f>MUP!AK23</f>
        <v>0</v>
      </c>
      <c r="E22" s="67">
        <f>MUP!AL23</f>
        <v>71000</v>
      </c>
    </row>
    <row r="23" spans="1:5" ht="19.5" customHeight="1">
      <c r="A23" s="65" t="s">
        <v>67</v>
      </c>
      <c r="B23" s="66" t="s">
        <v>68</v>
      </c>
      <c r="C23" s="67">
        <f>MUP!AJ24</f>
        <v>1500</v>
      </c>
      <c r="D23" s="67">
        <f>MUP!AK24</f>
        <v>0</v>
      </c>
      <c r="E23" s="67">
        <f>MUP!AL24</f>
        <v>1500</v>
      </c>
    </row>
    <row r="24" spans="1:5" ht="19.5" customHeight="1">
      <c r="A24" s="65" t="s">
        <v>69</v>
      </c>
      <c r="B24" s="66" t="s">
        <v>70</v>
      </c>
      <c r="C24" s="67">
        <f>MUP!AJ25</f>
        <v>5700</v>
      </c>
      <c r="D24" s="67">
        <f>MUP!AK25</f>
        <v>0</v>
      </c>
      <c r="E24" s="67">
        <f>MUP!AL25</f>
        <v>5700</v>
      </c>
    </row>
    <row r="25" spans="1:5" ht="19.5" customHeight="1">
      <c r="A25" s="65" t="s">
        <v>71</v>
      </c>
      <c r="B25" s="66" t="s">
        <v>72</v>
      </c>
      <c r="C25" s="67">
        <f>MUP!AJ26</f>
        <v>30000</v>
      </c>
      <c r="D25" s="67">
        <f>MUP!AK26</f>
        <v>0</v>
      </c>
      <c r="E25" s="67">
        <f>MUP!AL26</f>
        <v>30000</v>
      </c>
    </row>
    <row r="26" spans="1:5" ht="19.5" customHeight="1">
      <c r="A26" s="65" t="s">
        <v>73</v>
      </c>
      <c r="B26" s="66" t="s">
        <v>74</v>
      </c>
      <c r="C26" s="67">
        <f>MUP!AJ27</f>
        <v>60000</v>
      </c>
      <c r="D26" s="67">
        <f>MUP!AK27</f>
        <v>0</v>
      </c>
      <c r="E26" s="67">
        <f>MUP!AL27</f>
        <v>60000</v>
      </c>
    </row>
    <row r="27" spans="1:5" ht="30">
      <c r="A27" s="69" t="s">
        <v>75</v>
      </c>
      <c r="B27" s="75" t="s">
        <v>76</v>
      </c>
      <c r="C27" s="71">
        <f>SUM(C28)</f>
        <v>664</v>
      </c>
      <c r="D27" s="71">
        <f>SUM(D28)</f>
        <v>0</v>
      </c>
      <c r="E27" s="71">
        <f>SUM(E28)</f>
        <v>664</v>
      </c>
    </row>
    <row r="28" spans="1:5" ht="19.5" customHeight="1">
      <c r="A28" s="65" t="s">
        <v>77</v>
      </c>
      <c r="B28" s="76" t="s">
        <v>76</v>
      </c>
      <c r="C28" s="67">
        <f>MUP!AJ29</f>
        <v>664</v>
      </c>
      <c r="D28" s="67">
        <f>MUP!AK29</f>
        <v>0</v>
      </c>
      <c r="E28" s="67">
        <f>MUP!AL29</f>
        <v>664</v>
      </c>
    </row>
    <row r="29" spans="1:5" ht="19.5" customHeight="1">
      <c r="A29" s="69" t="s">
        <v>78</v>
      </c>
      <c r="B29" s="77" t="s">
        <v>79</v>
      </c>
      <c r="C29" s="71">
        <f>SUM(C30:C36)</f>
        <v>26300</v>
      </c>
      <c r="D29" s="71">
        <f>SUM(D30:D36)</f>
        <v>0</v>
      </c>
      <c r="E29" s="71">
        <f>SUM(E30:E36)</f>
        <v>26300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MUP!AJ32</f>
        <v>20000</v>
      </c>
      <c r="D31" s="67">
        <f>MUP!AK32</f>
        <v>0</v>
      </c>
      <c r="E31" s="67">
        <f>MUP!AL32</f>
        <v>20000</v>
      </c>
    </row>
    <row r="32" spans="1:5" ht="19.5" customHeight="1">
      <c r="A32" s="65" t="s">
        <v>84</v>
      </c>
      <c r="B32" s="66" t="s">
        <v>85</v>
      </c>
      <c r="C32" s="67">
        <f>MUP!AJ33</f>
        <v>1000</v>
      </c>
      <c r="D32" s="67">
        <f>MUP!AK33</f>
        <v>0</v>
      </c>
      <c r="E32" s="67">
        <f>MUP!AL33</f>
        <v>1000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>
      <c r="A34" s="65" t="s">
        <v>88</v>
      </c>
      <c r="B34" s="66" t="s">
        <v>89</v>
      </c>
      <c r="C34" s="67">
        <f>MUP!AJ35</f>
        <v>200</v>
      </c>
      <c r="D34" s="67">
        <f>MUP!AK35</f>
        <v>0</v>
      </c>
      <c r="E34" s="67">
        <f>MUP!AL35</f>
        <v>200</v>
      </c>
    </row>
    <row r="35" spans="1:5" ht="19.5" customHeight="1">
      <c r="A35" s="65" t="s">
        <v>90</v>
      </c>
      <c r="B35" s="66" t="s">
        <v>91</v>
      </c>
      <c r="C35" s="67">
        <f>MUP!AJ36</f>
        <v>3100</v>
      </c>
      <c r="D35" s="67">
        <f>MUP!AK36</f>
        <v>0</v>
      </c>
      <c r="E35" s="67">
        <f>MUP!AL36</f>
        <v>3100</v>
      </c>
    </row>
    <row r="36" spans="1:5" ht="19.5" customHeight="1">
      <c r="A36" s="65" t="s">
        <v>92</v>
      </c>
      <c r="B36" s="66" t="s">
        <v>79</v>
      </c>
      <c r="C36" s="67">
        <f>MUP!AJ37</f>
        <v>2000</v>
      </c>
      <c r="D36" s="67">
        <f>MUP!AK37</f>
        <v>0</v>
      </c>
      <c r="E36" s="67">
        <f>MUP!AL37</f>
        <v>2000</v>
      </c>
    </row>
    <row r="37" spans="1:5" ht="19.5" customHeight="1">
      <c r="A37" s="69" t="s">
        <v>93</v>
      </c>
      <c r="B37" s="70" t="s">
        <v>94</v>
      </c>
      <c r="C37" s="71">
        <f>SUM(C38:C41)</f>
        <v>1800</v>
      </c>
      <c r="D37" s="71">
        <f>SUM(D38:D41)</f>
        <v>0</v>
      </c>
      <c r="E37" s="71">
        <f>SUM(E38:E41)</f>
        <v>1800</v>
      </c>
    </row>
    <row r="38" spans="1:5" ht="19.5" customHeight="1" hidden="1">
      <c r="A38" s="65" t="s">
        <v>95</v>
      </c>
      <c r="B38" s="66" t="s">
        <v>96</v>
      </c>
      <c r="C38" s="67">
        <v>0</v>
      </c>
      <c r="D38" s="67"/>
      <c r="E38" s="67">
        <f>SUM(C38:D38)</f>
        <v>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MUP!AJ41</f>
        <v>1200</v>
      </c>
      <c r="D40" s="67">
        <f>MUP!AK41</f>
        <v>0</v>
      </c>
      <c r="E40" s="67">
        <f>MUP!AL41</f>
        <v>1200</v>
      </c>
    </row>
    <row r="41" spans="1:5" ht="19.5" customHeight="1">
      <c r="A41" s="65" t="s">
        <v>101</v>
      </c>
      <c r="B41" s="66" t="s">
        <v>102</v>
      </c>
      <c r="C41" s="67">
        <f>MUP!AJ42</f>
        <v>600</v>
      </c>
      <c r="D41" s="67">
        <f>MUP!AK42</f>
        <v>0</v>
      </c>
      <c r="E41" s="67">
        <f>MUP!AL42</f>
        <v>600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9.5" customHeight="1">
      <c r="A48" s="57" t="s">
        <v>114</v>
      </c>
      <c r="B48" s="58" t="s">
        <v>115</v>
      </c>
      <c r="C48" s="59">
        <f aca="true" t="shared" si="0" ref="C48:E49">SUM(C49)</f>
        <v>70000</v>
      </c>
      <c r="D48" s="59">
        <f t="shared" si="0"/>
        <v>0</v>
      </c>
      <c r="E48" s="59">
        <f t="shared" si="0"/>
        <v>70000</v>
      </c>
    </row>
    <row r="49" spans="1:5" ht="19.5" customHeight="1">
      <c r="A49" s="69" t="s">
        <v>43</v>
      </c>
      <c r="B49" s="70" t="s">
        <v>44</v>
      </c>
      <c r="C49" s="71">
        <f t="shared" si="0"/>
        <v>70000</v>
      </c>
      <c r="D49" s="71">
        <f t="shared" si="0"/>
        <v>0</v>
      </c>
      <c r="E49" s="71">
        <f t="shared" si="0"/>
        <v>70000</v>
      </c>
    </row>
    <row r="50" spans="1:5" ht="19.5" customHeight="1">
      <c r="A50" s="65" t="s">
        <v>47</v>
      </c>
      <c r="B50" s="82" t="s">
        <v>48</v>
      </c>
      <c r="C50" s="67">
        <f>MUP!AJ51</f>
        <v>70000</v>
      </c>
      <c r="D50" s="67">
        <f>MUP!AK51</f>
        <v>0</v>
      </c>
      <c r="E50" s="67">
        <f>MUP!AL51</f>
        <v>70000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1501164</v>
      </c>
      <c r="D52" s="83">
        <f>SUM(D3)</f>
        <v>0</v>
      </c>
      <c r="E52" s="83">
        <f>SUM(E3)</f>
        <v>1501164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1968503937007874" top="0.4724409448818898" bottom="0.5905511811023623" header="0.5118110236220472" footer="0.5118110236220472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60" zoomScalePageLayoutView="0" workbookViewId="0" topLeftCell="A1">
      <selection activeCell="C31" sqref="C31:C36"/>
    </sheetView>
  </sheetViews>
  <sheetFormatPr defaultColWidth="9.140625" defaultRowHeight="12.75"/>
  <cols>
    <col min="1" max="1" width="8.7109375" style="52" customWidth="1"/>
    <col min="2" max="2" width="50.710937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45" customHeight="1">
      <c r="A1" s="121" t="s">
        <v>137</v>
      </c>
      <c r="B1" s="121"/>
      <c r="C1" s="121"/>
      <c r="D1" s="121"/>
      <c r="E1" s="121"/>
    </row>
    <row r="2" spans="1:5" ht="36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21.75" customHeight="1">
      <c r="A3" s="119" t="s">
        <v>29</v>
      </c>
      <c r="B3" s="119"/>
      <c r="C3" s="56">
        <f>SUM(C4,C48)</f>
        <v>1647700</v>
      </c>
      <c r="D3" s="56">
        <f>SUM(D4,D48)</f>
        <v>0</v>
      </c>
      <c r="E3" s="56">
        <f>SUM(E4,E48)</f>
        <v>1647700</v>
      </c>
    </row>
    <row r="4" spans="1:5" ht="17.25" customHeight="1">
      <c r="A4" s="57" t="s">
        <v>30</v>
      </c>
      <c r="B4" s="58" t="s">
        <v>31</v>
      </c>
      <c r="C4" s="59">
        <f>SUM(C5,C6,C11,C18,C27,C29,C37,C42,C44,C46)</f>
        <v>1587700</v>
      </c>
      <c r="D4" s="59">
        <f>SUM(D5,D6,D11,D18,D27,D29,D37,D42,D44,D46)</f>
        <v>0</v>
      </c>
      <c r="E4" s="59">
        <f>SUM(E5,E6,E11,E18,E27,E29,E37,E42,E44,E46)</f>
        <v>1587700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26000</v>
      </c>
      <c r="D6" s="62">
        <f>SUM(D7:D10)</f>
        <v>0</v>
      </c>
      <c r="E6" s="62">
        <f>SUM(E7:E10)</f>
        <v>26000</v>
      </c>
    </row>
    <row r="7" spans="1:5" ht="19.5" customHeight="1">
      <c r="A7" s="65" t="s">
        <v>35</v>
      </c>
      <c r="B7" s="66" t="s">
        <v>36</v>
      </c>
      <c r="C7" s="67">
        <f>MUP!AM8</f>
        <v>22000</v>
      </c>
      <c r="D7" s="67">
        <f>MUP!AN8</f>
        <v>0</v>
      </c>
      <c r="E7" s="67">
        <f>MUP!AO8</f>
        <v>22000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MUP!AM10</f>
        <v>4000</v>
      </c>
      <c r="D9" s="67">
        <f>MUP!AN10</f>
        <v>0</v>
      </c>
      <c r="E9" s="67">
        <f>MUP!AO10</f>
        <v>4000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946800</v>
      </c>
      <c r="D11" s="71">
        <f>SUM(D12:D17)</f>
        <v>0</v>
      </c>
      <c r="E11" s="71">
        <f>SUM(E12:E17)</f>
        <v>946800</v>
      </c>
    </row>
    <row r="12" spans="1:5" ht="19.5" customHeight="1">
      <c r="A12" s="65" t="s">
        <v>45</v>
      </c>
      <c r="B12" s="66" t="s">
        <v>46</v>
      </c>
      <c r="C12" s="67">
        <f>MUP!AM13</f>
        <v>65000</v>
      </c>
      <c r="D12" s="67">
        <f>MUP!AN13</f>
        <v>0</v>
      </c>
      <c r="E12" s="67">
        <f>MUP!AO13</f>
        <v>65000</v>
      </c>
    </row>
    <row r="13" spans="1:5" ht="19.5" customHeight="1">
      <c r="A13" s="72" t="s">
        <v>47</v>
      </c>
      <c r="B13" s="73" t="s">
        <v>48</v>
      </c>
      <c r="C13" s="67">
        <f>MUP!AM14</f>
        <v>5600</v>
      </c>
      <c r="D13" s="67">
        <f>MUP!AN14</f>
        <v>0</v>
      </c>
      <c r="E13" s="67">
        <f>MUP!AO14</f>
        <v>5600</v>
      </c>
    </row>
    <row r="14" spans="1:5" ht="19.5" customHeight="1">
      <c r="A14" s="72" t="s">
        <v>49</v>
      </c>
      <c r="B14" s="73" t="s">
        <v>50</v>
      </c>
      <c r="C14" s="67">
        <f>MUP!AM15</f>
        <v>800000</v>
      </c>
      <c r="D14" s="67">
        <f>MUP!AN15</f>
        <v>0</v>
      </c>
      <c r="E14" s="67">
        <f>MUP!AO15</f>
        <v>800000</v>
      </c>
    </row>
    <row r="15" spans="1:5" ht="19.5" customHeight="1">
      <c r="A15" s="72" t="s">
        <v>51</v>
      </c>
      <c r="B15" s="74" t="s">
        <v>52</v>
      </c>
      <c r="C15" s="67">
        <f>MUP!AM16</f>
        <v>33000</v>
      </c>
      <c r="D15" s="67">
        <f>MUP!AN16</f>
        <v>0</v>
      </c>
      <c r="E15" s="67">
        <f>MUP!AO16</f>
        <v>33000</v>
      </c>
    </row>
    <row r="16" spans="1:5" ht="19.5" customHeight="1">
      <c r="A16" s="65" t="s">
        <v>53</v>
      </c>
      <c r="B16" s="66" t="s">
        <v>54</v>
      </c>
      <c r="C16" s="67">
        <f>MUP!AM17</f>
        <v>43000</v>
      </c>
      <c r="D16" s="67">
        <f>MUP!AN17</f>
        <v>0</v>
      </c>
      <c r="E16" s="67">
        <f>MUP!AO17</f>
        <v>43000</v>
      </c>
    </row>
    <row r="17" spans="1:5" ht="19.5" customHeight="1">
      <c r="A17" s="65" t="s">
        <v>55</v>
      </c>
      <c r="B17" s="66" t="s">
        <v>56</v>
      </c>
      <c r="C17" s="67">
        <f>MUP!AM18</f>
        <v>200</v>
      </c>
      <c r="D17" s="67">
        <f>MUP!AN18</f>
        <v>0</v>
      </c>
      <c r="E17" s="67">
        <f>MUP!AO18</f>
        <v>200</v>
      </c>
    </row>
    <row r="18" spans="1:5" ht="19.5" customHeight="1">
      <c r="A18" s="69" t="s">
        <v>57</v>
      </c>
      <c r="B18" s="70" t="s">
        <v>58</v>
      </c>
      <c r="C18" s="71">
        <f>SUM(C19:C26)</f>
        <v>576900</v>
      </c>
      <c r="D18" s="71">
        <f>SUM(D19:D26)</f>
        <v>0</v>
      </c>
      <c r="E18" s="71">
        <f>SUM(E19:E26)</f>
        <v>576900</v>
      </c>
    </row>
    <row r="19" spans="1:5" ht="19.5" customHeight="1">
      <c r="A19" s="65" t="s">
        <v>59</v>
      </c>
      <c r="B19" s="66" t="s">
        <v>60</v>
      </c>
      <c r="C19" s="67">
        <f>MUP!AM20</f>
        <v>55000</v>
      </c>
      <c r="D19" s="67">
        <f>MUP!AN20</f>
        <v>0</v>
      </c>
      <c r="E19" s="67">
        <f>MUP!AO20</f>
        <v>55000</v>
      </c>
    </row>
    <row r="20" spans="1:5" ht="19.5" customHeight="1">
      <c r="A20" s="65" t="s">
        <v>61</v>
      </c>
      <c r="B20" s="66" t="s">
        <v>62</v>
      </c>
      <c r="C20" s="67">
        <f>MUP!AM21</f>
        <v>330000</v>
      </c>
      <c r="D20" s="67">
        <f>MUP!AN21</f>
        <v>0</v>
      </c>
      <c r="E20" s="67">
        <f>MUP!AO21</f>
        <v>330000</v>
      </c>
    </row>
    <row r="21" spans="1:5" ht="19.5" customHeight="1">
      <c r="A21" s="65" t="s">
        <v>63</v>
      </c>
      <c r="B21" s="66" t="s">
        <v>64</v>
      </c>
      <c r="C21" s="67">
        <f>MUP!AM22</f>
        <v>5000</v>
      </c>
      <c r="D21" s="67">
        <f>MUP!AN22</f>
        <v>0</v>
      </c>
      <c r="E21" s="67">
        <f>MUP!AO22</f>
        <v>5000</v>
      </c>
    </row>
    <row r="22" spans="1:5" ht="19.5" customHeight="1">
      <c r="A22" s="65" t="s">
        <v>65</v>
      </c>
      <c r="B22" s="66" t="s">
        <v>66</v>
      </c>
      <c r="C22" s="67">
        <f>MUP!AM23</f>
        <v>112000</v>
      </c>
      <c r="D22" s="67">
        <f>MUP!AN23</f>
        <v>0</v>
      </c>
      <c r="E22" s="67">
        <f>MUP!AO23</f>
        <v>112000</v>
      </c>
    </row>
    <row r="23" spans="1:5" ht="19.5" customHeight="1">
      <c r="A23" s="65" t="s">
        <v>67</v>
      </c>
      <c r="B23" s="66" t="s">
        <v>68</v>
      </c>
      <c r="C23" s="67">
        <f>MUP!AM24</f>
        <v>1400</v>
      </c>
      <c r="D23" s="67">
        <f>MUP!AN24</f>
        <v>0</v>
      </c>
      <c r="E23" s="67">
        <f>MUP!AO24</f>
        <v>1400</v>
      </c>
    </row>
    <row r="24" spans="1:5" ht="19.5" customHeight="1">
      <c r="A24" s="65" t="s">
        <v>69</v>
      </c>
      <c r="B24" s="66" t="s">
        <v>70</v>
      </c>
      <c r="C24" s="67">
        <f>MUP!AM25</f>
        <v>3500</v>
      </c>
      <c r="D24" s="67">
        <f>MUP!AN25</f>
        <v>0</v>
      </c>
      <c r="E24" s="67">
        <f>MUP!AO25</f>
        <v>3500</v>
      </c>
    </row>
    <row r="25" spans="1:5" ht="19.5" customHeight="1">
      <c r="A25" s="65" t="s">
        <v>71</v>
      </c>
      <c r="B25" s="66" t="s">
        <v>72</v>
      </c>
      <c r="C25" s="67">
        <f>MUP!AM26</f>
        <v>25000</v>
      </c>
      <c r="D25" s="67">
        <f>MUP!AN26</f>
        <v>0</v>
      </c>
      <c r="E25" s="67">
        <f>MUP!AO26</f>
        <v>25000</v>
      </c>
    </row>
    <row r="26" spans="1:5" ht="19.5" customHeight="1">
      <c r="A26" s="65" t="s">
        <v>73</v>
      </c>
      <c r="B26" s="66" t="s">
        <v>74</v>
      </c>
      <c r="C26" s="67">
        <f>MUP!AM27</f>
        <v>45000</v>
      </c>
      <c r="D26" s="67">
        <f>MUP!AN27</f>
        <v>0</v>
      </c>
      <c r="E26" s="67">
        <f>MUP!AO27</f>
        <v>45000</v>
      </c>
    </row>
    <row r="27" spans="1:5" ht="30">
      <c r="A27" s="69" t="s">
        <v>75</v>
      </c>
      <c r="B27" s="75" t="s">
        <v>76</v>
      </c>
      <c r="C27" s="71">
        <f>SUM(C28)</f>
        <v>1300</v>
      </c>
      <c r="D27" s="71">
        <f>SUM(D28)</f>
        <v>0</v>
      </c>
      <c r="E27" s="71">
        <f>SUM(E28)</f>
        <v>1300</v>
      </c>
    </row>
    <row r="28" spans="1:5" ht="19.5" customHeight="1">
      <c r="A28" s="65" t="s">
        <v>77</v>
      </c>
      <c r="B28" s="76" t="s">
        <v>76</v>
      </c>
      <c r="C28" s="67">
        <f>MUP!AM29</f>
        <v>1300</v>
      </c>
      <c r="D28" s="67">
        <f>MUP!AN29</f>
        <v>0</v>
      </c>
      <c r="E28" s="67">
        <f>MUP!AO29</f>
        <v>1300</v>
      </c>
    </row>
    <row r="29" spans="1:5" ht="19.5" customHeight="1">
      <c r="A29" s="69" t="s">
        <v>78</v>
      </c>
      <c r="B29" s="77" t="s">
        <v>79</v>
      </c>
      <c r="C29" s="71">
        <f>SUM(C30:C36)</f>
        <v>32700</v>
      </c>
      <c r="D29" s="71">
        <f>SUM(D30:D36)</f>
        <v>0</v>
      </c>
      <c r="E29" s="71">
        <f>SUM(E30:E36)</f>
        <v>32700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MUP!AM32</f>
        <v>16000</v>
      </c>
      <c r="D31" s="67">
        <f>MUP!AN32</f>
        <v>0</v>
      </c>
      <c r="E31" s="67">
        <f>MUP!AO32</f>
        <v>16000</v>
      </c>
    </row>
    <row r="32" spans="1:5" ht="19.5" customHeight="1">
      <c r="A32" s="65" t="s">
        <v>84</v>
      </c>
      <c r="B32" s="66" t="s">
        <v>85</v>
      </c>
      <c r="C32" s="67">
        <f>MUP!AM33</f>
        <v>1000</v>
      </c>
      <c r="D32" s="67">
        <f>MUP!AN33</f>
        <v>0</v>
      </c>
      <c r="E32" s="67">
        <f>MUP!AO33</f>
        <v>1000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>
      <c r="A34" s="65" t="s">
        <v>88</v>
      </c>
      <c r="B34" s="66" t="s">
        <v>89</v>
      </c>
      <c r="C34" s="67">
        <f>MUP!AM35</f>
        <v>400</v>
      </c>
      <c r="D34" s="67">
        <f>MUP!AN35</f>
        <v>0</v>
      </c>
      <c r="E34" s="67">
        <f>MUP!AO35</f>
        <v>400</v>
      </c>
    </row>
    <row r="35" spans="1:5" ht="19.5" customHeight="1">
      <c r="A35" s="65" t="s">
        <v>90</v>
      </c>
      <c r="B35" s="66" t="s">
        <v>91</v>
      </c>
      <c r="C35" s="67">
        <f>MUP!AM36</f>
        <v>7900</v>
      </c>
      <c r="D35" s="67">
        <f>MUP!AN36</f>
        <v>0</v>
      </c>
      <c r="E35" s="67">
        <f>MUP!AO36</f>
        <v>7900</v>
      </c>
    </row>
    <row r="36" spans="1:5" ht="19.5" customHeight="1">
      <c r="A36" s="65" t="s">
        <v>92</v>
      </c>
      <c r="B36" s="66" t="s">
        <v>79</v>
      </c>
      <c r="C36" s="67">
        <f>MUP!AM37</f>
        <v>7400</v>
      </c>
      <c r="D36" s="67">
        <f>MUP!AN37</f>
        <v>0</v>
      </c>
      <c r="E36" s="67">
        <f>MUP!AO37</f>
        <v>7400</v>
      </c>
    </row>
    <row r="37" spans="1:5" ht="19.5" customHeight="1">
      <c r="A37" s="69" t="s">
        <v>93</v>
      </c>
      <c r="B37" s="70" t="s">
        <v>94</v>
      </c>
      <c r="C37" s="71">
        <f>SUM(C38:C41)</f>
        <v>4000</v>
      </c>
      <c r="D37" s="71">
        <f>SUM(D38:D41)</f>
        <v>0</v>
      </c>
      <c r="E37" s="71">
        <f>SUM(E38:E41)</f>
        <v>4000</v>
      </c>
    </row>
    <row r="38" spans="1:5" ht="19.5" customHeight="1" hidden="1">
      <c r="A38" s="65" t="s">
        <v>95</v>
      </c>
      <c r="B38" s="66" t="s">
        <v>96</v>
      </c>
      <c r="C38" s="67">
        <v>0</v>
      </c>
      <c r="D38" s="67"/>
      <c r="E38" s="67">
        <f>SUM(C38:D38)</f>
        <v>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MUP!AM41</f>
        <v>1000</v>
      </c>
      <c r="D40" s="67">
        <f>MUP!AN41</f>
        <v>0</v>
      </c>
      <c r="E40" s="67">
        <f>MUP!AO41</f>
        <v>1000</v>
      </c>
    </row>
    <row r="41" spans="1:5" ht="19.5" customHeight="1">
      <c r="A41" s="65" t="s">
        <v>101</v>
      </c>
      <c r="B41" s="66" t="s">
        <v>102</v>
      </c>
      <c r="C41" s="67">
        <f>MUP!AM42</f>
        <v>3000</v>
      </c>
      <c r="D41" s="67">
        <f>MUP!AN42</f>
        <v>0</v>
      </c>
      <c r="E41" s="67">
        <f>MUP!AO42</f>
        <v>3000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9.5" customHeight="1">
      <c r="A48" s="57" t="s">
        <v>114</v>
      </c>
      <c r="B48" s="58" t="s">
        <v>115</v>
      </c>
      <c r="C48" s="59">
        <f aca="true" t="shared" si="0" ref="C48:E49">SUM(C49)</f>
        <v>60000</v>
      </c>
      <c r="D48" s="59">
        <f t="shared" si="0"/>
        <v>0</v>
      </c>
      <c r="E48" s="59">
        <f t="shared" si="0"/>
        <v>60000</v>
      </c>
    </row>
    <row r="49" spans="1:5" ht="19.5" customHeight="1">
      <c r="A49" s="69" t="s">
        <v>43</v>
      </c>
      <c r="B49" s="70" t="s">
        <v>44</v>
      </c>
      <c r="C49" s="71">
        <f t="shared" si="0"/>
        <v>60000</v>
      </c>
      <c r="D49" s="71">
        <f t="shared" si="0"/>
        <v>0</v>
      </c>
      <c r="E49" s="71">
        <f t="shared" si="0"/>
        <v>60000</v>
      </c>
    </row>
    <row r="50" spans="1:5" ht="19.5" customHeight="1">
      <c r="A50" s="65" t="s">
        <v>47</v>
      </c>
      <c r="B50" s="78" t="s">
        <v>48</v>
      </c>
      <c r="C50" s="67">
        <f>MUP!AM51</f>
        <v>60000</v>
      </c>
      <c r="D50" s="67">
        <f>MUP!AN51</f>
        <v>0</v>
      </c>
      <c r="E50" s="67">
        <f>MUP!AO51</f>
        <v>60000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1647700</v>
      </c>
      <c r="D52" s="83">
        <f>SUM(D3)</f>
        <v>0</v>
      </c>
      <c r="E52" s="83">
        <f>SUM(E3)</f>
        <v>1647700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1968503937007874" top="0.4724409448818898" bottom="0.5905511811023623" header="0.5118110236220472" footer="0.5118110236220472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2"/>
  <sheetViews>
    <sheetView zoomScale="60" zoomScaleNormal="60" zoomScalePageLayoutView="0" workbookViewId="0" topLeftCell="A1">
      <selection activeCell="C31" sqref="C31:C36"/>
    </sheetView>
  </sheetViews>
  <sheetFormatPr defaultColWidth="9.140625" defaultRowHeight="12.75"/>
  <cols>
    <col min="1" max="1" width="8.7109375" style="52" customWidth="1"/>
    <col min="2" max="2" width="50.851562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45" customHeight="1">
      <c r="A1" s="121" t="s">
        <v>138</v>
      </c>
      <c r="B1" s="121"/>
      <c r="C1" s="121"/>
      <c r="D1" s="121"/>
      <c r="E1" s="121"/>
    </row>
    <row r="2" spans="1:5" ht="34.5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25.5" customHeight="1">
      <c r="A3" s="119" t="s">
        <v>29</v>
      </c>
      <c r="B3" s="119"/>
      <c r="C3" s="56">
        <f>SUM(C4,C48)</f>
        <v>1919100</v>
      </c>
      <c r="D3" s="56">
        <f>SUM(D4,D48)</f>
        <v>0</v>
      </c>
      <c r="E3" s="56">
        <f>SUM(E4,E48)</f>
        <v>1919100</v>
      </c>
    </row>
    <row r="4" spans="1:5" ht="22.5" customHeight="1">
      <c r="A4" s="57" t="s">
        <v>30</v>
      </c>
      <c r="B4" s="58" t="s">
        <v>31</v>
      </c>
      <c r="C4" s="59">
        <f>SUM(C5,C6,C11,C18,C27,C29,C37,C42,C44,C46)</f>
        <v>1809100</v>
      </c>
      <c r="D4" s="59">
        <f>SUM(D5,D6,D11,D18,D27,D29,D37,D42,D44,D46)</f>
        <v>0</v>
      </c>
      <c r="E4" s="59">
        <f>SUM(E5,E6,E11,E18,E27,E29,E37,E42,E44,E46)</f>
        <v>1809100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28200</v>
      </c>
      <c r="D6" s="62">
        <f>SUM(D7:D10)</f>
        <v>0</v>
      </c>
      <c r="E6" s="62">
        <f>SUM(E7:E10)</f>
        <v>28200</v>
      </c>
    </row>
    <row r="7" spans="1:5" ht="19.5" customHeight="1">
      <c r="A7" s="65" t="s">
        <v>35</v>
      </c>
      <c r="B7" s="66" t="s">
        <v>36</v>
      </c>
      <c r="C7" s="67">
        <f>MUP!AP8</f>
        <v>25000</v>
      </c>
      <c r="D7" s="67">
        <f>MUP!AQ8</f>
        <v>0</v>
      </c>
      <c r="E7" s="67">
        <f>MUP!AR8</f>
        <v>25000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MUP!AP10</f>
        <v>3200</v>
      </c>
      <c r="D9" s="67">
        <f>MUP!AQ10</f>
        <v>0</v>
      </c>
      <c r="E9" s="67">
        <f>MUP!AR10</f>
        <v>3200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1052800</v>
      </c>
      <c r="D11" s="71">
        <f>SUM(D12:D17)</f>
        <v>0</v>
      </c>
      <c r="E11" s="71">
        <f>SUM(E12:E17)</f>
        <v>1052800</v>
      </c>
    </row>
    <row r="12" spans="1:5" ht="19.5" customHeight="1">
      <c r="A12" s="65" t="s">
        <v>45</v>
      </c>
      <c r="B12" s="66" t="s">
        <v>46</v>
      </c>
      <c r="C12" s="67">
        <f>MUP!AP13</f>
        <v>103000</v>
      </c>
      <c r="D12" s="67">
        <f>MUP!AQ13</f>
        <v>0</v>
      </c>
      <c r="E12" s="67">
        <f>MUP!AR13</f>
        <v>103000</v>
      </c>
    </row>
    <row r="13" spans="1:5" ht="19.5" customHeight="1">
      <c r="A13" s="72" t="s">
        <v>47</v>
      </c>
      <c r="B13" s="73" t="s">
        <v>48</v>
      </c>
      <c r="C13" s="67">
        <f>MUP!AP14</f>
        <v>12700</v>
      </c>
      <c r="D13" s="67">
        <f>MUP!AQ14</f>
        <v>0</v>
      </c>
      <c r="E13" s="67">
        <f>MUP!AR14</f>
        <v>12700</v>
      </c>
    </row>
    <row r="14" spans="1:5" ht="19.5" customHeight="1">
      <c r="A14" s="72" t="s">
        <v>49</v>
      </c>
      <c r="B14" s="73" t="s">
        <v>50</v>
      </c>
      <c r="C14" s="67">
        <f>MUP!AP15</f>
        <v>800000</v>
      </c>
      <c r="D14" s="67">
        <f>MUP!AQ15</f>
        <v>0</v>
      </c>
      <c r="E14" s="67">
        <f>MUP!AR15</f>
        <v>800000</v>
      </c>
    </row>
    <row r="15" spans="1:5" ht="19.5" customHeight="1">
      <c r="A15" s="72" t="s">
        <v>51</v>
      </c>
      <c r="B15" s="74" t="s">
        <v>52</v>
      </c>
      <c r="C15" s="67">
        <f>MUP!AP16</f>
        <v>75000</v>
      </c>
      <c r="D15" s="67">
        <f>MUP!AQ16</f>
        <v>0</v>
      </c>
      <c r="E15" s="67">
        <f>MUP!AR16</f>
        <v>75000</v>
      </c>
    </row>
    <row r="16" spans="1:5" ht="19.5" customHeight="1">
      <c r="A16" s="65" t="s">
        <v>53</v>
      </c>
      <c r="B16" s="66" t="s">
        <v>54</v>
      </c>
      <c r="C16" s="67">
        <f>MUP!AP17</f>
        <v>55400</v>
      </c>
      <c r="D16" s="67">
        <f>MUP!AQ17</f>
        <v>0</v>
      </c>
      <c r="E16" s="67">
        <f>MUP!AR17</f>
        <v>55400</v>
      </c>
    </row>
    <row r="17" spans="1:5" ht="19.5" customHeight="1">
      <c r="A17" s="65" t="s">
        <v>55</v>
      </c>
      <c r="B17" s="66" t="s">
        <v>56</v>
      </c>
      <c r="C17" s="67">
        <f>MUP!AP18</f>
        <v>6700</v>
      </c>
      <c r="D17" s="67">
        <f>MUP!AQ18</f>
        <v>0</v>
      </c>
      <c r="E17" s="67">
        <f>MUP!AR18</f>
        <v>6700</v>
      </c>
    </row>
    <row r="18" spans="1:5" ht="19.5" customHeight="1">
      <c r="A18" s="69" t="s">
        <v>57</v>
      </c>
      <c r="B18" s="70" t="s">
        <v>58</v>
      </c>
      <c r="C18" s="71">
        <f>SUM(C19:C26)</f>
        <v>697300</v>
      </c>
      <c r="D18" s="71">
        <f>SUM(D19:D26)</f>
        <v>0</v>
      </c>
      <c r="E18" s="71">
        <f>SUM(E19:E26)</f>
        <v>697300</v>
      </c>
    </row>
    <row r="19" spans="1:5" ht="19.5" customHeight="1">
      <c r="A19" s="65" t="s">
        <v>59</v>
      </c>
      <c r="B19" s="66" t="s">
        <v>60</v>
      </c>
      <c r="C19" s="67">
        <f>MUP!AP20</f>
        <v>60000</v>
      </c>
      <c r="D19" s="67">
        <f>MUP!AQ20</f>
        <v>0</v>
      </c>
      <c r="E19" s="67">
        <f>MUP!AR20</f>
        <v>60000</v>
      </c>
    </row>
    <row r="20" spans="1:5" ht="19.5" customHeight="1">
      <c r="A20" s="65" t="s">
        <v>61</v>
      </c>
      <c r="B20" s="66" t="s">
        <v>62</v>
      </c>
      <c r="C20" s="67">
        <f>MUP!AP21</f>
        <v>250000</v>
      </c>
      <c r="D20" s="67">
        <f>MUP!AQ21</f>
        <v>0</v>
      </c>
      <c r="E20" s="67">
        <f>MUP!AR21</f>
        <v>250000</v>
      </c>
    </row>
    <row r="21" spans="1:5" ht="19.5" customHeight="1">
      <c r="A21" s="65" t="s">
        <v>63</v>
      </c>
      <c r="B21" s="66" t="s">
        <v>64</v>
      </c>
      <c r="C21" s="67">
        <f>MUP!AP22</f>
        <v>6600</v>
      </c>
      <c r="D21" s="67">
        <f>MUP!AQ22</f>
        <v>0</v>
      </c>
      <c r="E21" s="67">
        <f>MUP!AR22</f>
        <v>6600</v>
      </c>
    </row>
    <row r="22" spans="1:5" ht="19.5" customHeight="1">
      <c r="A22" s="65" t="s">
        <v>65</v>
      </c>
      <c r="B22" s="66" t="s">
        <v>66</v>
      </c>
      <c r="C22" s="67">
        <f>MUP!AP23</f>
        <v>106500</v>
      </c>
      <c r="D22" s="67">
        <f>MUP!AQ23</f>
        <v>0</v>
      </c>
      <c r="E22" s="67">
        <f>MUP!AR23</f>
        <v>106500</v>
      </c>
    </row>
    <row r="23" spans="1:5" ht="19.5" customHeight="1">
      <c r="A23" s="65" t="s">
        <v>67</v>
      </c>
      <c r="B23" s="66" t="s">
        <v>68</v>
      </c>
      <c r="C23" s="67">
        <f>MUP!AP24</f>
        <v>9400</v>
      </c>
      <c r="D23" s="67">
        <f>MUP!AQ24</f>
        <v>0</v>
      </c>
      <c r="E23" s="67">
        <f>MUP!AR24</f>
        <v>9400</v>
      </c>
    </row>
    <row r="24" spans="1:5" ht="19.5" customHeight="1">
      <c r="A24" s="65" t="s">
        <v>69</v>
      </c>
      <c r="B24" s="66" t="s">
        <v>70</v>
      </c>
      <c r="C24" s="67">
        <f>MUP!AP25</f>
        <v>4800</v>
      </c>
      <c r="D24" s="67">
        <f>MUP!AQ25</f>
        <v>0</v>
      </c>
      <c r="E24" s="67">
        <f>MUP!AR25</f>
        <v>4800</v>
      </c>
    </row>
    <row r="25" spans="1:5" ht="19.5" customHeight="1">
      <c r="A25" s="65" t="s">
        <v>71</v>
      </c>
      <c r="B25" s="66" t="s">
        <v>72</v>
      </c>
      <c r="C25" s="67">
        <f>MUP!AP26</f>
        <v>160000</v>
      </c>
      <c r="D25" s="67">
        <f>MUP!AQ26</f>
        <v>0</v>
      </c>
      <c r="E25" s="67">
        <f>MUP!AR26</f>
        <v>160000</v>
      </c>
    </row>
    <row r="26" spans="1:5" ht="19.5" customHeight="1">
      <c r="A26" s="65" t="s">
        <v>73</v>
      </c>
      <c r="B26" s="66" t="s">
        <v>74</v>
      </c>
      <c r="C26" s="67">
        <f>MUP!AP27</f>
        <v>100000</v>
      </c>
      <c r="D26" s="67">
        <f>MUP!AQ27</f>
        <v>0</v>
      </c>
      <c r="E26" s="67">
        <f>MUP!AR27</f>
        <v>100000</v>
      </c>
    </row>
    <row r="27" spans="1:5" ht="30">
      <c r="A27" s="69" t="s">
        <v>75</v>
      </c>
      <c r="B27" s="75" t="s">
        <v>76</v>
      </c>
      <c r="C27" s="71">
        <f>SUM(C28)</f>
        <v>1400</v>
      </c>
      <c r="D27" s="71">
        <f>SUM(D28)</f>
        <v>0</v>
      </c>
      <c r="E27" s="71">
        <f>SUM(E28)</f>
        <v>1400</v>
      </c>
    </row>
    <row r="28" spans="1:5" ht="19.5" customHeight="1">
      <c r="A28" s="65" t="s">
        <v>77</v>
      </c>
      <c r="B28" s="76" t="s">
        <v>76</v>
      </c>
      <c r="C28" s="67">
        <f>MUP!AP29</f>
        <v>1400</v>
      </c>
      <c r="D28" s="67">
        <f>MUP!AQ29</f>
        <v>0</v>
      </c>
      <c r="E28" s="67">
        <f>MUP!AR29</f>
        <v>1400</v>
      </c>
    </row>
    <row r="29" spans="1:5" ht="19.5" customHeight="1">
      <c r="A29" s="69" t="s">
        <v>78</v>
      </c>
      <c r="B29" s="77" t="s">
        <v>79</v>
      </c>
      <c r="C29" s="71">
        <f>SUM(C30:C36)</f>
        <v>26200</v>
      </c>
      <c r="D29" s="71">
        <f>SUM(D30:D36)</f>
        <v>0</v>
      </c>
      <c r="E29" s="71">
        <f>SUM(E30:E36)</f>
        <v>26200</v>
      </c>
    </row>
    <row r="30" spans="1:5" ht="19.5" customHeight="1" hidden="1">
      <c r="A30" s="65" t="s">
        <v>80</v>
      </c>
      <c r="B30" s="76" t="s">
        <v>81</v>
      </c>
      <c r="C30" s="67"/>
      <c r="D30" s="67"/>
      <c r="E30" s="67"/>
    </row>
    <row r="31" spans="1:5" ht="19.5" customHeight="1">
      <c r="A31" s="65" t="s">
        <v>82</v>
      </c>
      <c r="B31" s="66" t="s">
        <v>83</v>
      </c>
      <c r="C31" s="67">
        <f>MUP!AP32</f>
        <v>14600</v>
      </c>
      <c r="D31" s="67">
        <f>MUP!AQ32</f>
        <v>0</v>
      </c>
      <c r="E31" s="67">
        <f>MUP!AR32</f>
        <v>14600</v>
      </c>
    </row>
    <row r="32" spans="1:5" ht="19.5" customHeight="1">
      <c r="A32" s="65" t="s">
        <v>84</v>
      </c>
      <c r="B32" s="66" t="s">
        <v>85</v>
      </c>
      <c r="C32" s="67">
        <f>MUP!AP33</f>
        <v>1000</v>
      </c>
      <c r="D32" s="67">
        <f>MUP!AQ33</f>
        <v>0</v>
      </c>
      <c r="E32" s="67">
        <f>MUP!AR33</f>
        <v>1000</v>
      </c>
    </row>
    <row r="33" spans="1:5" ht="19.5" customHeight="1" hidden="1">
      <c r="A33" s="65" t="s">
        <v>86</v>
      </c>
      <c r="B33" s="66" t="s">
        <v>87</v>
      </c>
      <c r="C33" s="67"/>
      <c r="D33" s="67"/>
      <c r="E33" s="67"/>
    </row>
    <row r="34" spans="1:5" ht="19.5" customHeight="1">
      <c r="A34" s="65" t="s">
        <v>88</v>
      </c>
      <c r="B34" s="66" t="s">
        <v>89</v>
      </c>
      <c r="C34" s="67">
        <f>MUP!AP35</f>
        <v>300</v>
      </c>
      <c r="D34" s="67">
        <f>MUP!AQ35</f>
        <v>0</v>
      </c>
      <c r="E34" s="67">
        <f>MUP!AR35</f>
        <v>300</v>
      </c>
    </row>
    <row r="35" spans="1:5" ht="19.5" customHeight="1">
      <c r="A35" s="65" t="s">
        <v>90</v>
      </c>
      <c r="B35" s="66" t="s">
        <v>91</v>
      </c>
      <c r="C35" s="67">
        <f>MUP!AP36</f>
        <v>1000</v>
      </c>
      <c r="D35" s="67">
        <f>MUP!AQ36</f>
        <v>0</v>
      </c>
      <c r="E35" s="67">
        <f>MUP!AR36</f>
        <v>1000</v>
      </c>
    </row>
    <row r="36" spans="1:5" ht="19.5" customHeight="1">
      <c r="A36" s="65" t="s">
        <v>92</v>
      </c>
      <c r="B36" s="66" t="s">
        <v>79</v>
      </c>
      <c r="C36" s="67">
        <f>MUP!AP37</f>
        <v>9300</v>
      </c>
      <c r="D36" s="67">
        <f>MUP!AQ37</f>
        <v>0</v>
      </c>
      <c r="E36" s="67">
        <f>MUP!AR37</f>
        <v>9300</v>
      </c>
    </row>
    <row r="37" spans="1:5" ht="19.5" customHeight="1">
      <c r="A37" s="69" t="s">
        <v>93</v>
      </c>
      <c r="B37" s="70" t="s">
        <v>94</v>
      </c>
      <c r="C37" s="71">
        <f>SUM(C38:C41)</f>
        <v>3200</v>
      </c>
      <c r="D37" s="71">
        <f>SUM(D38:D41)</f>
        <v>0</v>
      </c>
      <c r="E37" s="71">
        <f>SUM(E38:E41)</f>
        <v>3200</v>
      </c>
    </row>
    <row r="38" spans="1:5" ht="19.5" customHeight="1" hidden="1">
      <c r="A38" s="65" t="s">
        <v>95</v>
      </c>
      <c r="B38" s="66" t="s">
        <v>96</v>
      </c>
      <c r="C38" s="67">
        <v>0</v>
      </c>
      <c r="D38" s="67"/>
      <c r="E38" s="67">
        <f>SUM(C38:D38)</f>
        <v>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MUP!AP41</f>
        <v>1000</v>
      </c>
      <c r="D40" s="67">
        <f>MUP!AQ41</f>
        <v>0</v>
      </c>
      <c r="E40" s="67">
        <f>MUP!AR41</f>
        <v>1000</v>
      </c>
    </row>
    <row r="41" spans="1:5" ht="19.5" customHeight="1">
      <c r="A41" s="65" t="s">
        <v>101</v>
      </c>
      <c r="B41" s="66" t="s">
        <v>102</v>
      </c>
      <c r="C41" s="67">
        <f>MUP!AP42</f>
        <v>2200</v>
      </c>
      <c r="D41" s="67">
        <f>MUP!AQ42</f>
        <v>0</v>
      </c>
      <c r="E41" s="67">
        <f>MUP!AR42</f>
        <v>2200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9.5" customHeight="1">
      <c r="A48" s="57" t="s">
        <v>114</v>
      </c>
      <c r="B48" s="58" t="s">
        <v>115</v>
      </c>
      <c r="C48" s="59">
        <f aca="true" t="shared" si="0" ref="C48:E49">SUM(C49)</f>
        <v>110000</v>
      </c>
      <c r="D48" s="59">
        <f t="shared" si="0"/>
        <v>0</v>
      </c>
      <c r="E48" s="59">
        <f t="shared" si="0"/>
        <v>110000</v>
      </c>
    </row>
    <row r="49" spans="1:5" ht="19.5" customHeight="1">
      <c r="A49" s="69" t="s">
        <v>43</v>
      </c>
      <c r="B49" s="70" t="s">
        <v>44</v>
      </c>
      <c r="C49" s="71">
        <f t="shared" si="0"/>
        <v>110000</v>
      </c>
      <c r="D49" s="71">
        <f t="shared" si="0"/>
        <v>0</v>
      </c>
      <c r="E49" s="71">
        <f t="shared" si="0"/>
        <v>110000</v>
      </c>
    </row>
    <row r="50" spans="1:5" ht="19.5" customHeight="1">
      <c r="A50" s="65" t="s">
        <v>47</v>
      </c>
      <c r="B50" s="82" t="s">
        <v>48</v>
      </c>
      <c r="C50" s="67">
        <f>MUP!AP51</f>
        <v>110000</v>
      </c>
      <c r="D50" s="67">
        <f>MUP!AQ51</f>
        <v>0</v>
      </c>
      <c r="E50" s="67">
        <f>MUP!AR51</f>
        <v>110000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1919100</v>
      </c>
      <c r="D52" s="83">
        <f>SUM(D3)</f>
        <v>0</v>
      </c>
      <c r="E52" s="83">
        <f>SUM(E3)</f>
        <v>1919100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1968503937007874" top="0.4724409448818898" bottom="0.3937007874015748" header="0.5118110236220472" footer="0.5118110236220472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60" zoomScalePageLayoutView="0" workbookViewId="0" topLeftCell="A1">
      <selection activeCell="C31" sqref="C31:C36"/>
    </sheetView>
  </sheetViews>
  <sheetFormatPr defaultColWidth="9.140625" defaultRowHeight="12.75"/>
  <cols>
    <col min="1" max="1" width="8.7109375" style="52" customWidth="1"/>
    <col min="2" max="2" width="51.0039062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51.75" customHeight="1">
      <c r="A1" s="121" t="s">
        <v>139</v>
      </c>
      <c r="B1" s="121"/>
      <c r="C1" s="121"/>
      <c r="D1" s="121"/>
      <c r="E1" s="121"/>
    </row>
    <row r="2" spans="1:5" ht="36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30" customHeight="1">
      <c r="A3" s="119" t="s">
        <v>29</v>
      </c>
      <c r="B3" s="119"/>
      <c r="C3" s="56">
        <f>SUM(C4,C48)</f>
        <v>1696300</v>
      </c>
      <c r="D3" s="56">
        <f>SUM(D4,D48)</f>
        <v>0</v>
      </c>
      <c r="E3" s="56">
        <f>SUM(E4,E48)</f>
        <v>1696300</v>
      </c>
    </row>
    <row r="4" spans="1:5" ht="24.75" customHeight="1">
      <c r="A4" s="57" t="s">
        <v>30</v>
      </c>
      <c r="B4" s="58" t="s">
        <v>31</v>
      </c>
      <c r="C4" s="59">
        <f>SUM(C5,C6,C11,C18,C27,C29,C37,C42,C44,C46)</f>
        <v>1656300</v>
      </c>
      <c r="D4" s="59">
        <f>SUM(D5,D6,D11,D18,D27,D29,D37,D42,D44,D46)</f>
        <v>0</v>
      </c>
      <c r="E4" s="59">
        <f>SUM(E5,E6,E11,E18,E27,E29,E37,E42,E44,E46)</f>
        <v>1656300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26100</v>
      </c>
      <c r="D6" s="62">
        <f>SUM(D7:D10)</f>
        <v>0</v>
      </c>
      <c r="E6" s="62">
        <f>SUM(E7:E10)</f>
        <v>26100</v>
      </c>
    </row>
    <row r="7" spans="1:5" ht="19.5" customHeight="1">
      <c r="A7" s="65" t="s">
        <v>35</v>
      </c>
      <c r="B7" s="66" t="s">
        <v>36</v>
      </c>
      <c r="C7" s="67">
        <f>MUP!AS8</f>
        <v>25000</v>
      </c>
      <c r="D7" s="67">
        <f>MUP!AT8</f>
        <v>0</v>
      </c>
      <c r="E7" s="67">
        <f>MUP!AU8</f>
        <v>25000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MUP!AS10</f>
        <v>1100</v>
      </c>
      <c r="D9" s="67">
        <f>MUP!AT10</f>
        <v>0</v>
      </c>
      <c r="E9" s="67">
        <f>MUP!AU10</f>
        <v>1100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763800</v>
      </c>
      <c r="D11" s="71">
        <f>SUM(D12:D17)</f>
        <v>0</v>
      </c>
      <c r="E11" s="71">
        <f>SUM(E12:E17)</f>
        <v>763800</v>
      </c>
    </row>
    <row r="12" spans="1:5" ht="19.5" customHeight="1">
      <c r="A12" s="65" t="s">
        <v>45</v>
      </c>
      <c r="B12" s="66" t="s">
        <v>46</v>
      </c>
      <c r="C12" s="67">
        <f>MUP!AS13</f>
        <v>60000</v>
      </c>
      <c r="D12" s="67">
        <f>MUP!AT13</f>
        <v>0</v>
      </c>
      <c r="E12" s="67">
        <f>MUP!AU13</f>
        <v>60000</v>
      </c>
    </row>
    <row r="13" spans="1:5" ht="19.5" customHeight="1">
      <c r="A13" s="72" t="s">
        <v>47</v>
      </c>
      <c r="B13" s="73" t="s">
        <v>48</v>
      </c>
      <c r="C13" s="67">
        <f>MUP!AS14</f>
        <v>10700</v>
      </c>
      <c r="D13" s="67">
        <f>MUP!AT14</f>
        <v>0</v>
      </c>
      <c r="E13" s="67">
        <f>MUP!AU14</f>
        <v>10700</v>
      </c>
    </row>
    <row r="14" spans="1:5" ht="19.5" customHeight="1">
      <c r="A14" s="72" t="s">
        <v>49</v>
      </c>
      <c r="B14" s="73" t="s">
        <v>50</v>
      </c>
      <c r="C14" s="67">
        <f>MUP!AS15</f>
        <v>580000</v>
      </c>
      <c r="D14" s="67">
        <f>MUP!AT15</f>
        <v>0</v>
      </c>
      <c r="E14" s="67">
        <f>MUP!AU15</f>
        <v>580000</v>
      </c>
    </row>
    <row r="15" spans="1:5" ht="19.5" customHeight="1">
      <c r="A15" s="72" t="s">
        <v>51</v>
      </c>
      <c r="B15" s="74" t="s">
        <v>52</v>
      </c>
      <c r="C15" s="67">
        <f>MUP!AS16</f>
        <v>58000</v>
      </c>
      <c r="D15" s="67">
        <f>MUP!AT16</f>
        <v>0</v>
      </c>
      <c r="E15" s="67">
        <f>MUP!AU16</f>
        <v>58000</v>
      </c>
    </row>
    <row r="16" spans="1:5" ht="19.5" customHeight="1">
      <c r="A16" s="65" t="s">
        <v>53</v>
      </c>
      <c r="B16" s="66" t="s">
        <v>54</v>
      </c>
      <c r="C16" s="67">
        <f>MUP!AS17</f>
        <v>55100</v>
      </c>
      <c r="D16" s="67">
        <f>MUP!AT17</f>
        <v>0</v>
      </c>
      <c r="E16" s="67">
        <f>MUP!AU17</f>
        <v>55100</v>
      </c>
    </row>
    <row r="17" spans="1:5" ht="19.5" customHeight="1" hidden="1">
      <c r="A17" s="65" t="s">
        <v>55</v>
      </c>
      <c r="B17" s="66" t="s">
        <v>56</v>
      </c>
      <c r="C17" s="67">
        <v>0</v>
      </c>
      <c r="D17" s="67"/>
      <c r="E17" s="67">
        <f>SUM(C17:D17)</f>
        <v>0</v>
      </c>
    </row>
    <row r="18" spans="1:5" ht="19.5" customHeight="1">
      <c r="A18" s="69" t="s">
        <v>57</v>
      </c>
      <c r="B18" s="70" t="s">
        <v>58</v>
      </c>
      <c r="C18" s="71">
        <f>SUM(C19:C26)</f>
        <v>810200</v>
      </c>
      <c r="D18" s="71">
        <f>SUM(D19:D26)</f>
        <v>0</v>
      </c>
      <c r="E18" s="71">
        <f>SUM(E19:E26)</f>
        <v>810200</v>
      </c>
    </row>
    <row r="19" spans="1:5" ht="19.5" customHeight="1">
      <c r="A19" s="65" t="s">
        <v>59</v>
      </c>
      <c r="B19" s="66" t="s">
        <v>60</v>
      </c>
      <c r="C19" s="67">
        <f>MUP!AS20</f>
        <v>40000</v>
      </c>
      <c r="D19" s="67">
        <f>MUP!AT20</f>
        <v>0</v>
      </c>
      <c r="E19" s="67">
        <f>MUP!AU20</f>
        <v>40000</v>
      </c>
    </row>
    <row r="20" spans="1:5" ht="19.5" customHeight="1">
      <c r="A20" s="65" t="s">
        <v>61</v>
      </c>
      <c r="B20" s="66" t="s">
        <v>62</v>
      </c>
      <c r="C20" s="67">
        <f>MUP!AS21</f>
        <v>500000</v>
      </c>
      <c r="D20" s="67">
        <f>MUP!AT21</f>
        <v>0</v>
      </c>
      <c r="E20" s="67">
        <f>MUP!AU21</f>
        <v>500000</v>
      </c>
    </row>
    <row r="21" spans="1:5" ht="19.5" customHeight="1">
      <c r="A21" s="65" t="s">
        <v>63</v>
      </c>
      <c r="B21" s="66" t="s">
        <v>64</v>
      </c>
      <c r="C21" s="67">
        <f>MUP!AS22</f>
        <v>3300</v>
      </c>
      <c r="D21" s="67">
        <f>MUP!AT22</f>
        <v>0</v>
      </c>
      <c r="E21" s="67">
        <f>MUP!AU22</f>
        <v>3300</v>
      </c>
    </row>
    <row r="22" spans="1:5" ht="19.5" customHeight="1">
      <c r="A22" s="65" t="s">
        <v>65</v>
      </c>
      <c r="B22" s="66" t="s">
        <v>66</v>
      </c>
      <c r="C22" s="67">
        <f>MUP!AS23</f>
        <v>105000</v>
      </c>
      <c r="D22" s="67">
        <f>MUP!AT23</f>
        <v>0</v>
      </c>
      <c r="E22" s="67">
        <f>MUP!AU23</f>
        <v>105000</v>
      </c>
    </row>
    <row r="23" spans="1:5" ht="19.5" customHeight="1">
      <c r="A23" s="65" t="s">
        <v>67</v>
      </c>
      <c r="B23" s="66" t="s">
        <v>68</v>
      </c>
      <c r="C23" s="67">
        <f>MUP!AS24</f>
        <v>100</v>
      </c>
      <c r="D23" s="67">
        <f>MUP!AT24</f>
        <v>0</v>
      </c>
      <c r="E23" s="67">
        <f>MUP!AU24</f>
        <v>100</v>
      </c>
    </row>
    <row r="24" spans="1:5" ht="19.5" customHeight="1">
      <c r="A24" s="65" t="s">
        <v>69</v>
      </c>
      <c r="B24" s="66" t="s">
        <v>70</v>
      </c>
      <c r="C24" s="67">
        <f>MUP!AS25</f>
        <v>6800</v>
      </c>
      <c r="D24" s="67">
        <f>MUP!AT25</f>
        <v>0</v>
      </c>
      <c r="E24" s="67">
        <f>MUP!AU25</f>
        <v>6800</v>
      </c>
    </row>
    <row r="25" spans="1:5" ht="19.5" customHeight="1">
      <c r="A25" s="65" t="s">
        <v>71</v>
      </c>
      <c r="B25" s="66" t="s">
        <v>72</v>
      </c>
      <c r="C25" s="67">
        <f>MUP!AS26</f>
        <v>45000</v>
      </c>
      <c r="D25" s="67">
        <f>MUP!AT26</f>
        <v>0</v>
      </c>
      <c r="E25" s="67">
        <f>MUP!AU26</f>
        <v>45000</v>
      </c>
    </row>
    <row r="26" spans="1:5" ht="19.5" customHeight="1">
      <c r="A26" s="65" t="s">
        <v>73</v>
      </c>
      <c r="B26" s="66" t="s">
        <v>74</v>
      </c>
      <c r="C26" s="67">
        <f>MUP!AS27</f>
        <v>110000</v>
      </c>
      <c r="D26" s="67">
        <f>MUP!AT27</f>
        <v>0</v>
      </c>
      <c r="E26" s="67">
        <f>MUP!AU27</f>
        <v>110000</v>
      </c>
    </row>
    <row r="27" spans="1:5" ht="30">
      <c r="A27" s="69" t="s">
        <v>75</v>
      </c>
      <c r="B27" s="75" t="s">
        <v>76</v>
      </c>
      <c r="C27" s="71">
        <f>SUM(C28)</f>
        <v>300</v>
      </c>
      <c r="D27" s="71">
        <f>SUM(D28)</f>
        <v>0</v>
      </c>
      <c r="E27" s="71">
        <f>SUM(E28)</f>
        <v>300</v>
      </c>
    </row>
    <row r="28" spans="1:5" ht="19.5" customHeight="1">
      <c r="A28" s="65" t="s">
        <v>77</v>
      </c>
      <c r="B28" s="76" t="s">
        <v>76</v>
      </c>
      <c r="C28" s="67">
        <f>MUP!AS29</f>
        <v>300</v>
      </c>
      <c r="D28" s="67">
        <f>MUP!AT29</f>
        <v>0</v>
      </c>
      <c r="E28" s="67">
        <f>MUP!AU29</f>
        <v>300</v>
      </c>
    </row>
    <row r="29" spans="1:5" ht="19.5" customHeight="1">
      <c r="A29" s="69" t="s">
        <v>78</v>
      </c>
      <c r="B29" s="77" t="s">
        <v>79</v>
      </c>
      <c r="C29" s="71">
        <f>SUM(C30:C36)</f>
        <v>54900</v>
      </c>
      <c r="D29" s="71">
        <f>SUM(D30:D36)</f>
        <v>0</v>
      </c>
      <c r="E29" s="71">
        <f>SUM(E30:E36)</f>
        <v>54900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MUP!AS32</f>
        <v>6600</v>
      </c>
      <c r="D31" s="67">
        <f>MUP!AT32</f>
        <v>0</v>
      </c>
      <c r="E31" s="67">
        <f>MUP!AU32</f>
        <v>6600</v>
      </c>
    </row>
    <row r="32" spans="1:5" ht="19.5" customHeight="1">
      <c r="A32" s="65" t="s">
        <v>84</v>
      </c>
      <c r="B32" s="66" t="s">
        <v>85</v>
      </c>
      <c r="C32" s="67">
        <f>MUP!AS33</f>
        <v>1200</v>
      </c>
      <c r="D32" s="67">
        <f>MUP!AT33</f>
        <v>0</v>
      </c>
      <c r="E32" s="67">
        <f>MUP!AU33</f>
        <v>1200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>
      <c r="A34" s="65" t="s">
        <v>88</v>
      </c>
      <c r="B34" s="66" t="s">
        <v>89</v>
      </c>
      <c r="C34" s="67">
        <f>MUP!AS35</f>
        <v>400</v>
      </c>
      <c r="D34" s="67">
        <f>MUP!AT35</f>
        <v>0</v>
      </c>
      <c r="E34" s="67">
        <f>MUP!AU35</f>
        <v>400</v>
      </c>
    </row>
    <row r="35" spans="1:5" ht="19.5" customHeight="1">
      <c r="A35" s="65" t="s">
        <v>90</v>
      </c>
      <c r="B35" s="66" t="s">
        <v>91</v>
      </c>
      <c r="C35" s="67">
        <f>MUP!AS36</f>
        <v>40000</v>
      </c>
      <c r="D35" s="67">
        <f>MUP!AT36</f>
        <v>0</v>
      </c>
      <c r="E35" s="67">
        <f>MUP!AU36</f>
        <v>40000</v>
      </c>
    </row>
    <row r="36" spans="1:5" ht="19.5" customHeight="1">
      <c r="A36" s="65" t="s">
        <v>92</v>
      </c>
      <c r="B36" s="66" t="s">
        <v>79</v>
      </c>
      <c r="C36" s="67">
        <f>MUP!AS37</f>
        <v>6700</v>
      </c>
      <c r="D36" s="67">
        <f>MUP!AT37</f>
        <v>0</v>
      </c>
      <c r="E36" s="67">
        <f>MUP!AU37</f>
        <v>6700</v>
      </c>
    </row>
    <row r="37" spans="1:5" ht="19.5" customHeight="1">
      <c r="A37" s="69" t="s">
        <v>93</v>
      </c>
      <c r="B37" s="70" t="s">
        <v>94</v>
      </c>
      <c r="C37" s="71">
        <f>SUM(C38:C41)</f>
        <v>1000</v>
      </c>
      <c r="D37" s="71">
        <f>SUM(D38:D41)</f>
        <v>0</v>
      </c>
      <c r="E37" s="71">
        <f>SUM(E38:E41)</f>
        <v>1000</v>
      </c>
    </row>
    <row r="38" spans="1:5" ht="19.5" customHeight="1" hidden="1">
      <c r="A38" s="65" t="s">
        <v>95</v>
      </c>
      <c r="B38" s="66" t="s">
        <v>96</v>
      </c>
      <c r="C38" s="67">
        <v>0</v>
      </c>
      <c r="D38" s="67"/>
      <c r="E38" s="67">
        <f>SUM(C38:D38)</f>
        <v>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MUP!AS41</f>
        <v>500</v>
      </c>
      <c r="D40" s="67">
        <f>MUP!AT41</f>
        <v>0</v>
      </c>
      <c r="E40" s="67">
        <f>MUP!AU41</f>
        <v>500</v>
      </c>
    </row>
    <row r="41" spans="1:5" ht="19.5" customHeight="1">
      <c r="A41" s="65" t="s">
        <v>101</v>
      </c>
      <c r="B41" s="66" t="s">
        <v>102</v>
      </c>
      <c r="C41" s="67">
        <f>MUP!AS42</f>
        <v>500</v>
      </c>
      <c r="D41" s="67">
        <f>MUP!AT42</f>
        <v>0</v>
      </c>
      <c r="E41" s="67">
        <f>MUP!AU42</f>
        <v>500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9.5" customHeight="1">
      <c r="A48" s="57" t="s">
        <v>114</v>
      </c>
      <c r="B48" s="58" t="s">
        <v>115</v>
      </c>
      <c r="C48" s="59">
        <f aca="true" t="shared" si="0" ref="C48:E49">SUM(C49)</f>
        <v>40000</v>
      </c>
      <c r="D48" s="59">
        <f t="shared" si="0"/>
        <v>0</v>
      </c>
      <c r="E48" s="59">
        <f t="shared" si="0"/>
        <v>40000</v>
      </c>
    </row>
    <row r="49" spans="1:5" ht="19.5" customHeight="1">
      <c r="A49" s="69" t="s">
        <v>43</v>
      </c>
      <c r="B49" s="70" t="s">
        <v>44</v>
      </c>
      <c r="C49" s="71">
        <f t="shared" si="0"/>
        <v>40000</v>
      </c>
      <c r="D49" s="71">
        <f t="shared" si="0"/>
        <v>0</v>
      </c>
      <c r="E49" s="71">
        <f t="shared" si="0"/>
        <v>40000</v>
      </c>
    </row>
    <row r="50" spans="1:5" ht="19.5" customHeight="1">
      <c r="A50" s="65" t="s">
        <v>47</v>
      </c>
      <c r="B50" s="78" t="s">
        <v>48</v>
      </c>
      <c r="C50" s="67">
        <f>MUP!AS51</f>
        <v>40000</v>
      </c>
      <c r="D50" s="67">
        <f>MUP!AT51</f>
        <v>0</v>
      </c>
      <c r="E50" s="67">
        <f>MUP!AU51</f>
        <v>40000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1696300</v>
      </c>
      <c r="D52" s="83">
        <f>SUM(D3)</f>
        <v>0</v>
      </c>
      <c r="E52" s="83">
        <f>SUM(E3)</f>
        <v>1696300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1968503937007874" top="0.4724409448818898" bottom="0.5905511811023623" header="0.5118110236220472" footer="0.5118110236220472"/>
  <pageSetup horizontalDpi="300" verticalDpi="3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60" zoomScalePageLayoutView="0" workbookViewId="0" topLeftCell="A1">
      <selection activeCell="C31" sqref="C31:C36"/>
    </sheetView>
  </sheetViews>
  <sheetFormatPr defaultColWidth="9.140625" defaultRowHeight="12.75"/>
  <cols>
    <col min="1" max="1" width="8.7109375" style="52" customWidth="1"/>
    <col min="2" max="2" width="50.5742187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51.75" customHeight="1">
      <c r="A1" s="121" t="s">
        <v>140</v>
      </c>
      <c r="B1" s="121"/>
      <c r="C1" s="121"/>
      <c r="D1" s="121"/>
      <c r="E1" s="121"/>
    </row>
    <row r="2" spans="1:5" ht="36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30" customHeight="1">
      <c r="A3" s="119" t="s">
        <v>29</v>
      </c>
      <c r="B3" s="119"/>
      <c r="C3" s="56">
        <f>SUM(C4,C48)</f>
        <v>2460500</v>
      </c>
      <c r="D3" s="56">
        <f>SUM(D4,D48)</f>
        <v>0</v>
      </c>
      <c r="E3" s="56">
        <f>SUM(E4,E48)</f>
        <v>2460500</v>
      </c>
    </row>
    <row r="4" spans="1:5" ht="24.75" customHeight="1">
      <c r="A4" s="57" t="s">
        <v>30</v>
      </c>
      <c r="B4" s="58" t="s">
        <v>31</v>
      </c>
      <c r="C4" s="59">
        <f>SUM(C5,C6,C11,C18,C27,C29,C37,C42,C44,C46)</f>
        <v>2460500</v>
      </c>
      <c r="D4" s="59">
        <f>SUM(D5,D6,D11,D18,D27,D29,D37,D42,D44,D46)</f>
        <v>0</v>
      </c>
      <c r="E4" s="59">
        <f>SUM(E5,E6,E11,E18,E27,E29,E37,E42,E44,E46)</f>
        <v>2460500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19000</v>
      </c>
      <c r="D6" s="62">
        <f>SUM(D7:D10)</f>
        <v>0</v>
      </c>
      <c r="E6" s="62">
        <f>SUM(E7:E10)</f>
        <v>19000</v>
      </c>
    </row>
    <row r="7" spans="1:5" ht="19.5" customHeight="1">
      <c r="A7" s="65" t="s">
        <v>35</v>
      </c>
      <c r="B7" s="66" t="s">
        <v>36</v>
      </c>
      <c r="C7" s="67">
        <f>MUP!AV8</f>
        <v>18000</v>
      </c>
      <c r="D7" s="67">
        <f>MUP!AW8</f>
        <v>0</v>
      </c>
      <c r="E7" s="67">
        <f>MUP!AX8</f>
        <v>18000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>
        <v>0</v>
      </c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MUP!AV10</f>
        <v>1000</v>
      </c>
      <c r="D9" s="67">
        <f>MUP!AW10</f>
        <v>0</v>
      </c>
      <c r="E9" s="67">
        <f>MUP!AX10</f>
        <v>1000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1383900</v>
      </c>
      <c r="D11" s="71">
        <f>SUM(D12:D17)</f>
        <v>0</v>
      </c>
      <c r="E11" s="71">
        <f>SUM(E12:E17)</f>
        <v>1383900</v>
      </c>
    </row>
    <row r="12" spans="1:5" ht="19.5" customHeight="1">
      <c r="A12" s="65" t="s">
        <v>45</v>
      </c>
      <c r="B12" s="66" t="s">
        <v>46</v>
      </c>
      <c r="C12" s="67">
        <f>MUP!AV13</f>
        <v>90000</v>
      </c>
      <c r="D12" s="67">
        <f>MUP!AW13</f>
        <v>0</v>
      </c>
      <c r="E12" s="67">
        <f>MUP!AX13</f>
        <v>90000</v>
      </c>
    </row>
    <row r="13" spans="1:5" ht="19.5" customHeight="1">
      <c r="A13" s="72" t="s">
        <v>47</v>
      </c>
      <c r="B13" s="73" t="s">
        <v>48</v>
      </c>
      <c r="C13" s="67">
        <f>MUP!AV14</f>
        <v>155000</v>
      </c>
      <c r="D13" s="67">
        <f>MUP!AW14</f>
        <v>0</v>
      </c>
      <c r="E13" s="67">
        <f>MUP!AX14</f>
        <v>155000</v>
      </c>
    </row>
    <row r="14" spans="1:5" ht="19.5" customHeight="1">
      <c r="A14" s="72" t="s">
        <v>49</v>
      </c>
      <c r="B14" s="73" t="s">
        <v>50</v>
      </c>
      <c r="C14" s="67">
        <f>MUP!AV15</f>
        <v>1020000</v>
      </c>
      <c r="D14" s="67">
        <f>MUP!AW15</f>
        <v>0</v>
      </c>
      <c r="E14" s="67">
        <f>MUP!AX15</f>
        <v>1020000</v>
      </c>
    </row>
    <row r="15" spans="1:5" ht="19.5" customHeight="1">
      <c r="A15" s="72" t="s">
        <v>51</v>
      </c>
      <c r="B15" s="74" t="s">
        <v>52</v>
      </c>
      <c r="C15" s="67">
        <f>MUP!AV16</f>
        <v>53000</v>
      </c>
      <c r="D15" s="67">
        <f>MUP!AW16</f>
        <v>0</v>
      </c>
      <c r="E15" s="67">
        <f>MUP!AX16</f>
        <v>53000</v>
      </c>
    </row>
    <row r="16" spans="1:5" ht="19.5" customHeight="1">
      <c r="A16" s="65" t="s">
        <v>53</v>
      </c>
      <c r="B16" s="66" t="s">
        <v>54</v>
      </c>
      <c r="C16" s="67">
        <f>MUP!AV17</f>
        <v>65200</v>
      </c>
      <c r="D16" s="67">
        <f>MUP!AW17</f>
        <v>0</v>
      </c>
      <c r="E16" s="67">
        <f>MUP!AX17</f>
        <v>65200</v>
      </c>
    </row>
    <row r="17" spans="1:5" ht="19.5" customHeight="1">
      <c r="A17" s="65" t="s">
        <v>55</v>
      </c>
      <c r="B17" s="66" t="s">
        <v>56</v>
      </c>
      <c r="C17" s="67">
        <f>MUP!AV18</f>
        <v>700</v>
      </c>
      <c r="D17" s="67">
        <f>MUP!AW18</f>
        <v>0</v>
      </c>
      <c r="E17" s="67">
        <f>MUP!AX18</f>
        <v>700</v>
      </c>
    </row>
    <row r="18" spans="1:5" ht="19.5" customHeight="1">
      <c r="A18" s="69" t="s">
        <v>57</v>
      </c>
      <c r="B18" s="70" t="s">
        <v>58</v>
      </c>
      <c r="C18" s="71">
        <f>SUM(C19:C26)</f>
        <v>1010300</v>
      </c>
      <c r="D18" s="71">
        <f>SUM(D19:D26)</f>
        <v>0</v>
      </c>
      <c r="E18" s="71">
        <f>SUM(E19:E26)</f>
        <v>1010300</v>
      </c>
    </row>
    <row r="19" spans="1:5" ht="19.5" customHeight="1">
      <c r="A19" s="65" t="s">
        <v>59</v>
      </c>
      <c r="B19" s="66" t="s">
        <v>60</v>
      </c>
      <c r="C19" s="67">
        <f>MUP!AV20</f>
        <v>75000</v>
      </c>
      <c r="D19" s="67">
        <f>MUP!AW20</f>
        <v>0</v>
      </c>
      <c r="E19" s="67">
        <f>MUP!AX20</f>
        <v>75000</v>
      </c>
    </row>
    <row r="20" spans="1:5" ht="19.5" customHeight="1">
      <c r="A20" s="65" t="s">
        <v>61</v>
      </c>
      <c r="B20" s="66" t="s">
        <v>62</v>
      </c>
      <c r="C20" s="67">
        <f>MUP!AV21</f>
        <v>680000</v>
      </c>
      <c r="D20" s="67">
        <f>MUP!AW21</f>
        <v>0</v>
      </c>
      <c r="E20" s="67">
        <f>MUP!AX21</f>
        <v>680000</v>
      </c>
    </row>
    <row r="21" spans="1:5" ht="19.5" customHeight="1">
      <c r="A21" s="65" t="s">
        <v>63</v>
      </c>
      <c r="B21" s="66" t="s">
        <v>64</v>
      </c>
      <c r="C21" s="67">
        <f>MUP!AV22</f>
        <v>3300</v>
      </c>
      <c r="D21" s="67">
        <f>MUP!AW22</f>
        <v>0</v>
      </c>
      <c r="E21" s="67">
        <f>MUP!AX22</f>
        <v>3300</v>
      </c>
    </row>
    <row r="22" spans="1:5" ht="19.5" customHeight="1">
      <c r="A22" s="65" t="s">
        <v>65</v>
      </c>
      <c r="B22" s="66" t="s">
        <v>66</v>
      </c>
      <c r="C22" s="67">
        <f>MUP!AV23</f>
        <v>80900</v>
      </c>
      <c r="D22" s="67">
        <f>MUP!AW23</f>
        <v>0</v>
      </c>
      <c r="E22" s="67">
        <f>MUP!AX23</f>
        <v>80900</v>
      </c>
    </row>
    <row r="23" spans="1:5" ht="19.5" customHeight="1">
      <c r="A23" s="65" t="s">
        <v>67</v>
      </c>
      <c r="B23" s="66" t="s">
        <v>68</v>
      </c>
      <c r="C23" s="67">
        <f>MUP!AV24</f>
        <v>3700</v>
      </c>
      <c r="D23" s="67">
        <f>MUP!AW24</f>
        <v>0</v>
      </c>
      <c r="E23" s="67">
        <f>MUP!AX24</f>
        <v>3700</v>
      </c>
    </row>
    <row r="24" spans="1:5" ht="19.5" customHeight="1">
      <c r="A24" s="65" t="s">
        <v>69</v>
      </c>
      <c r="B24" s="66" t="s">
        <v>70</v>
      </c>
      <c r="C24" s="67">
        <f>MUP!AV25</f>
        <v>15400</v>
      </c>
      <c r="D24" s="67">
        <f>MUP!AW25</f>
        <v>0</v>
      </c>
      <c r="E24" s="67">
        <f>MUP!AX25</f>
        <v>15400</v>
      </c>
    </row>
    <row r="25" spans="1:5" ht="19.5" customHeight="1">
      <c r="A25" s="65" t="s">
        <v>71</v>
      </c>
      <c r="B25" s="66" t="s">
        <v>72</v>
      </c>
      <c r="C25" s="67">
        <f>MUP!AV26</f>
        <v>22000</v>
      </c>
      <c r="D25" s="67">
        <f>MUP!AW26</f>
        <v>0</v>
      </c>
      <c r="E25" s="67">
        <f>MUP!AX26</f>
        <v>22000</v>
      </c>
    </row>
    <row r="26" spans="1:5" ht="19.5" customHeight="1">
      <c r="A26" s="65" t="s">
        <v>73</v>
      </c>
      <c r="B26" s="66" t="s">
        <v>74</v>
      </c>
      <c r="C26" s="67">
        <f>MUP!AV27</f>
        <v>130000</v>
      </c>
      <c r="D26" s="67">
        <f>MUP!AW27</f>
        <v>0</v>
      </c>
      <c r="E26" s="67">
        <f>MUP!AX27</f>
        <v>130000</v>
      </c>
    </row>
    <row r="27" spans="1:5" ht="30">
      <c r="A27" s="69" t="s">
        <v>75</v>
      </c>
      <c r="B27" s="75" t="s">
        <v>76</v>
      </c>
      <c r="C27" s="71">
        <f>SUM(C28)</f>
        <v>2200</v>
      </c>
      <c r="D27" s="71">
        <f>SUM(D28)</f>
        <v>0</v>
      </c>
      <c r="E27" s="71">
        <f>SUM(E28)</f>
        <v>2200</v>
      </c>
    </row>
    <row r="28" spans="1:5" ht="19.5" customHeight="1">
      <c r="A28" s="65" t="s">
        <v>77</v>
      </c>
      <c r="B28" s="76" t="s">
        <v>76</v>
      </c>
      <c r="C28" s="67">
        <f>MUP!AV29</f>
        <v>2200</v>
      </c>
      <c r="D28" s="67">
        <f>MUP!AW29</f>
        <v>0</v>
      </c>
      <c r="E28" s="67">
        <f>MUP!AX29</f>
        <v>2200</v>
      </c>
    </row>
    <row r="29" spans="1:5" ht="19.5" customHeight="1">
      <c r="A29" s="69" t="s">
        <v>78</v>
      </c>
      <c r="B29" s="77" t="s">
        <v>79</v>
      </c>
      <c r="C29" s="71">
        <f>SUM(C30:C36)</f>
        <v>43600</v>
      </c>
      <c r="D29" s="71">
        <f>SUM(D30:D36)</f>
        <v>0</v>
      </c>
      <c r="E29" s="71">
        <f>SUM(E30:E36)</f>
        <v>43600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MUP!AV32</f>
        <v>22600</v>
      </c>
      <c r="D31" s="67">
        <f>MUP!AW32</f>
        <v>0</v>
      </c>
      <c r="E31" s="67">
        <f>MUP!AX32</f>
        <v>22600</v>
      </c>
    </row>
    <row r="32" spans="1:5" ht="19.5" customHeight="1">
      <c r="A32" s="65" t="s">
        <v>84</v>
      </c>
      <c r="B32" s="66" t="s">
        <v>85</v>
      </c>
      <c r="C32" s="67">
        <f>MUP!AV33</f>
        <v>1000</v>
      </c>
      <c r="D32" s="67">
        <f>MUP!AW33</f>
        <v>0</v>
      </c>
      <c r="E32" s="67">
        <f>MUP!AX33</f>
        <v>1000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>
      <c r="A34" s="65" t="s">
        <v>88</v>
      </c>
      <c r="B34" s="66" t="s">
        <v>89</v>
      </c>
      <c r="C34" s="67">
        <f>MUP!AV35</f>
        <v>400</v>
      </c>
      <c r="D34" s="67">
        <f>MUP!AW35</f>
        <v>0</v>
      </c>
      <c r="E34" s="67">
        <f>MUP!AX35</f>
        <v>400</v>
      </c>
    </row>
    <row r="35" spans="1:5" ht="19.5" customHeight="1">
      <c r="A35" s="65" t="s">
        <v>90</v>
      </c>
      <c r="B35" s="66" t="s">
        <v>91</v>
      </c>
      <c r="C35" s="67">
        <f>MUP!AV36</f>
        <v>2600</v>
      </c>
      <c r="D35" s="67">
        <f>MUP!AW36</f>
        <v>0</v>
      </c>
      <c r="E35" s="67">
        <f>MUP!AX36</f>
        <v>2600</v>
      </c>
    </row>
    <row r="36" spans="1:5" ht="19.5" customHeight="1">
      <c r="A36" s="65" t="s">
        <v>92</v>
      </c>
      <c r="B36" s="66" t="s">
        <v>79</v>
      </c>
      <c r="C36" s="67">
        <f>MUP!AV37</f>
        <v>17000</v>
      </c>
      <c r="D36" s="67">
        <f>MUP!AW37</f>
        <v>0</v>
      </c>
      <c r="E36" s="67">
        <f>MUP!AX37</f>
        <v>17000</v>
      </c>
    </row>
    <row r="37" spans="1:5" ht="19.5" customHeight="1">
      <c r="A37" s="69" t="s">
        <v>93</v>
      </c>
      <c r="B37" s="70" t="s">
        <v>94</v>
      </c>
      <c r="C37" s="71">
        <f>SUM(C38:C41)</f>
        <v>1500</v>
      </c>
      <c r="D37" s="71">
        <f>SUM(D38:D41)</f>
        <v>0</v>
      </c>
      <c r="E37" s="71">
        <f>SUM(E38:E41)</f>
        <v>1500</v>
      </c>
    </row>
    <row r="38" spans="1:5" ht="19.5" customHeight="1" hidden="1">
      <c r="A38" s="65" t="s">
        <v>95</v>
      </c>
      <c r="B38" s="66" t="s">
        <v>96</v>
      </c>
      <c r="C38" s="67">
        <v>0</v>
      </c>
      <c r="D38" s="67"/>
      <c r="E38" s="67">
        <f>SUM(C38:D38)</f>
        <v>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MUP!AV41</f>
        <v>1000</v>
      </c>
      <c r="D40" s="67">
        <f>MUP!AW41</f>
        <v>0</v>
      </c>
      <c r="E40" s="67">
        <f>MUP!AX41</f>
        <v>1000</v>
      </c>
    </row>
    <row r="41" spans="1:5" ht="19.5" customHeight="1">
      <c r="A41" s="65" t="s">
        <v>101</v>
      </c>
      <c r="B41" s="66" t="s">
        <v>102</v>
      </c>
      <c r="C41" s="67">
        <f>MUP!AV42</f>
        <v>500</v>
      </c>
      <c r="D41" s="67">
        <f>MUP!AW42</f>
        <v>0</v>
      </c>
      <c r="E41" s="67">
        <f>MUP!AX42</f>
        <v>500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9.5" customHeight="1" hidden="1">
      <c r="A48" s="57" t="s">
        <v>114</v>
      </c>
      <c r="B48" s="58" t="s">
        <v>115</v>
      </c>
      <c r="C48" s="59">
        <f aca="true" t="shared" si="0" ref="C48:E49">SUM(C49)</f>
        <v>0</v>
      </c>
      <c r="D48" s="59">
        <f t="shared" si="0"/>
        <v>0</v>
      </c>
      <c r="E48" s="59">
        <f t="shared" si="0"/>
        <v>0</v>
      </c>
    </row>
    <row r="49" spans="1:5" ht="19.5" customHeight="1" hidden="1">
      <c r="A49" s="69" t="s">
        <v>43</v>
      </c>
      <c r="B49" s="70" t="s">
        <v>44</v>
      </c>
      <c r="C49" s="71">
        <f t="shared" si="0"/>
        <v>0</v>
      </c>
      <c r="D49" s="71">
        <f t="shared" si="0"/>
        <v>0</v>
      </c>
      <c r="E49" s="71">
        <f t="shared" si="0"/>
        <v>0</v>
      </c>
    </row>
    <row r="50" spans="1:5" ht="19.5" customHeight="1" hidden="1">
      <c r="A50" s="65" t="s">
        <v>47</v>
      </c>
      <c r="B50" s="78" t="s">
        <v>48</v>
      </c>
      <c r="C50" s="67">
        <v>0</v>
      </c>
      <c r="D50" s="67"/>
      <c r="E50" s="67">
        <f>SUM(C50:D50)</f>
        <v>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2460500</v>
      </c>
      <c r="D52" s="83">
        <f>SUM(D3)</f>
        <v>0</v>
      </c>
      <c r="E52" s="83">
        <f>SUM(E3)</f>
        <v>2460500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2362204724409449" top="0.4724409448818898" bottom="0.5905511811023623" header="0.5118110236220472" footer="0.5118110236220472"/>
  <pageSetup horizontalDpi="300" verticalDpi="3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60" zoomScalePageLayoutView="0" workbookViewId="0" topLeftCell="A1">
      <selection activeCell="C31" sqref="C31:C36"/>
    </sheetView>
  </sheetViews>
  <sheetFormatPr defaultColWidth="9.140625" defaultRowHeight="12.75"/>
  <cols>
    <col min="1" max="1" width="8.7109375" style="52" customWidth="1"/>
    <col min="2" max="2" width="50.710937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51.75" customHeight="1">
      <c r="A1" s="121" t="s">
        <v>141</v>
      </c>
      <c r="B1" s="121"/>
      <c r="C1" s="121"/>
      <c r="D1" s="121"/>
      <c r="E1" s="121"/>
    </row>
    <row r="2" spans="1:5" ht="33.75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26.25" customHeight="1">
      <c r="A3" s="119" t="s">
        <v>29</v>
      </c>
      <c r="B3" s="119"/>
      <c r="C3" s="56">
        <f>SUM(C4,C48)</f>
        <v>3621800</v>
      </c>
      <c r="D3" s="56">
        <f>SUM(D4,D48)</f>
        <v>0</v>
      </c>
      <c r="E3" s="56">
        <f>SUM(E4,E48)</f>
        <v>3621800</v>
      </c>
    </row>
    <row r="4" spans="1:5" ht="20.25" customHeight="1">
      <c r="A4" s="57" t="s">
        <v>30</v>
      </c>
      <c r="B4" s="58" t="s">
        <v>31</v>
      </c>
      <c r="C4" s="59">
        <f>SUM(C5,C6,C11,C18,C27,C29,C37,C42,C44,C46)</f>
        <v>3561800</v>
      </c>
      <c r="D4" s="59">
        <f>SUM(D5,D6,D11,D18,D27,D29,D37,D42,D44,D46)</f>
        <v>0</v>
      </c>
      <c r="E4" s="59">
        <f>SUM(E5,E6,E11,E18,E27,E29,E37,E42,E44,E46)</f>
        <v>3561800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87500</v>
      </c>
      <c r="D6" s="62">
        <f>SUM(D7:D10)</f>
        <v>0</v>
      </c>
      <c r="E6" s="62">
        <f>SUM(E7:E10)</f>
        <v>87500</v>
      </c>
    </row>
    <row r="7" spans="1:5" ht="19.5" customHeight="1">
      <c r="A7" s="65" t="s">
        <v>35</v>
      </c>
      <c r="B7" s="66" t="s">
        <v>36</v>
      </c>
      <c r="C7" s="67">
        <f>MUP!AY8</f>
        <v>83000</v>
      </c>
      <c r="D7" s="67">
        <f>MUP!AZ8</f>
        <v>0</v>
      </c>
      <c r="E7" s="67">
        <f>MUP!BA8</f>
        <v>83000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MUP!AY10</f>
        <v>4500</v>
      </c>
      <c r="D9" s="67">
        <f>MUP!AZ10</f>
        <v>0</v>
      </c>
      <c r="E9" s="67">
        <f>MUP!BA10</f>
        <v>4500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1838700</v>
      </c>
      <c r="D11" s="71">
        <f>SUM(D12:D17)</f>
        <v>0</v>
      </c>
      <c r="E11" s="71">
        <f>SUM(E12:E17)</f>
        <v>1838700</v>
      </c>
    </row>
    <row r="12" spans="1:5" ht="19.5" customHeight="1">
      <c r="A12" s="65" t="s">
        <v>45</v>
      </c>
      <c r="B12" s="66" t="s">
        <v>46</v>
      </c>
      <c r="C12" s="67">
        <f>MUP!AY13</f>
        <v>160000</v>
      </c>
      <c r="D12" s="67">
        <f>MUP!AZ13</f>
        <v>0</v>
      </c>
      <c r="E12" s="67">
        <f>MUP!BA13</f>
        <v>160000</v>
      </c>
    </row>
    <row r="13" spans="1:5" ht="19.5" customHeight="1">
      <c r="A13" s="72" t="s">
        <v>47</v>
      </c>
      <c r="B13" s="73" t="s">
        <v>48</v>
      </c>
      <c r="C13" s="67">
        <f>MUP!AY14</f>
        <v>7900</v>
      </c>
      <c r="D13" s="67">
        <f>MUP!AZ14</f>
        <v>0</v>
      </c>
      <c r="E13" s="67">
        <f>MUP!BA14</f>
        <v>7900</v>
      </c>
    </row>
    <row r="14" spans="1:5" ht="19.5" customHeight="1">
      <c r="A14" s="72" t="s">
        <v>49</v>
      </c>
      <c r="B14" s="73" t="s">
        <v>50</v>
      </c>
      <c r="C14" s="67">
        <f>MUP!AY15</f>
        <v>1430000</v>
      </c>
      <c r="D14" s="67">
        <f>MUP!AZ15</f>
        <v>0</v>
      </c>
      <c r="E14" s="67">
        <f>MUP!BA15</f>
        <v>1430000</v>
      </c>
    </row>
    <row r="15" spans="1:5" ht="19.5" customHeight="1">
      <c r="A15" s="72" t="s">
        <v>51</v>
      </c>
      <c r="B15" s="74" t="s">
        <v>52</v>
      </c>
      <c r="C15" s="67">
        <f>MUP!AY16</f>
        <v>80000</v>
      </c>
      <c r="D15" s="67">
        <f>MUP!AZ16</f>
        <v>0</v>
      </c>
      <c r="E15" s="67">
        <f>MUP!BA16</f>
        <v>80000</v>
      </c>
    </row>
    <row r="16" spans="1:5" ht="19.5" customHeight="1">
      <c r="A16" s="65" t="s">
        <v>53</v>
      </c>
      <c r="B16" s="66" t="s">
        <v>54</v>
      </c>
      <c r="C16" s="67">
        <f>MUP!AY17</f>
        <v>160800</v>
      </c>
      <c r="D16" s="67">
        <f>MUP!AZ17</f>
        <v>0</v>
      </c>
      <c r="E16" s="67">
        <f>MUP!BA17</f>
        <v>160800</v>
      </c>
    </row>
    <row r="17" spans="1:5" ht="19.5" customHeight="1">
      <c r="A17" s="65" t="s">
        <v>55</v>
      </c>
      <c r="B17" s="66" t="s">
        <v>56</v>
      </c>
      <c r="C17" s="67">
        <f>MUP!AY18</f>
        <v>0</v>
      </c>
      <c r="D17" s="67">
        <f>MUP!AZ18</f>
        <v>0</v>
      </c>
      <c r="E17" s="67">
        <f>MUP!BA18</f>
        <v>0</v>
      </c>
    </row>
    <row r="18" spans="1:5" ht="19.5" customHeight="1">
      <c r="A18" s="69" t="s">
        <v>57</v>
      </c>
      <c r="B18" s="70" t="s">
        <v>58</v>
      </c>
      <c r="C18" s="71">
        <f>SUM(C19:C26)</f>
        <v>1562600</v>
      </c>
      <c r="D18" s="71">
        <f>SUM(D19:D26)</f>
        <v>0</v>
      </c>
      <c r="E18" s="71">
        <f>SUM(E19:E26)</f>
        <v>1562600</v>
      </c>
    </row>
    <row r="19" spans="1:5" ht="19.5" customHeight="1">
      <c r="A19" s="65" t="s">
        <v>59</v>
      </c>
      <c r="B19" s="66" t="s">
        <v>60</v>
      </c>
      <c r="C19" s="67">
        <f>MUP!AY20</f>
        <v>100000</v>
      </c>
      <c r="D19" s="67">
        <f>MUP!AZ20</f>
        <v>0</v>
      </c>
      <c r="E19" s="67">
        <f>MUP!BA20</f>
        <v>100000</v>
      </c>
    </row>
    <row r="20" spans="1:5" ht="19.5" customHeight="1">
      <c r="A20" s="65" t="s">
        <v>61</v>
      </c>
      <c r="B20" s="66" t="s">
        <v>62</v>
      </c>
      <c r="C20" s="67">
        <f>MUP!AY21</f>
        <v>700000</v>
      </c>
      <c r="D20" s="67">
        <f>MUP!AZ21</f>
        <v>0</v>
      </c>
      <c r="E20" s="67">
        <f>MUP!BA21</f>
        <v>700000</v>
      </c>
    </row>
    <row r="21" spans="1:5" ht="19.5" customHeight="1">
      <c r="A21" s="65" t="s">
        <v>63</v>
      </c>
      <c r="B21" s="66" t="s">
        <v>64</v>
      </c>
      <c r="C21" s="67">
        <f>MUP!AY22</f>
        <v>4000</v>
      </c>
      <c r="D21" s="67">
        <f>MUP!AZ22</f>
        <v>0</v>
      </c>
      <c r="E21" s="67">
        <f>MUP!BA22</f>
        <v>4000</v>
      </c>
    </row>
    <row r="22" spans="1:5" ht="19.5" customHeight="1">
      <c r="A22" s="65" t="s">
        <v>65</v>
      </c>
      <c r="B22" s="66" t="s">
        <v>66</v>
      </c>
      <c r="C22" s="67">
        <f>MUP!AY23</f>
        <v>242900</v>
      </c>
      <c r="D22" s="67">
        <f>MUP!AZ23</f>
        <v>0</v>
      </c>
      <c r="E22" s="67">
        <f>MUP!BA23</f>
        <v>242900</v>
      </c>
    </row>
    <row r="23" spans="1:5" ht="19.5" customHeight="1">
      <c r="A23" s="65" t="s">
        <v>67</v>
      </c>
      <c r="B23" s="66" t="s">
        <v>68</v>
      </c>
      <c r="C23" s="67">
        <f>MUP!AY24</f>
        <v>27000</v>
      </c>
      <c r="D23" s="67">
        <f>MUP!AZ24</f>
        <v>0</v>
      </c>
      <c r="E23" s="67">
        <f>MUP!BA24</f>
        <v>27000</v>
      </c>
    </row>
    <row r="24" spans="1:5" ht="19.5" customHeight="1">
      <c r="A24" s="65" t="s">
        <v>69</v>
      </c>
      <c r="B24" s="66" t="s">
        <v>70</v>
      </c>
      <c r="C24" s="67">
        <f>MUP!AY25</f>
        <v>18700</v>
      </c>
      <c r="D24" s="67">
        <f>MUP!AZ25</f>
        <v>0</v>
      </c>
      <c r="E24" s="67">
        <f>MUP!BA25</f>
        <v>18700</v>
      </c>
    </row>
    <row r="25" spans="1:5" ht="19.5" customHeight="1">
      <c r="A25" s="65" t="s">
        <v>71</v>
      </c>
      <c r="B25" s="66" t="s">
        <v>72</v>
      </c>
      <c r="C25" s="67">
        <f>MUP!AY26</f>
        <v>270000</v>
      </c>
      <c r="D25" s="67">
        <f>MUP!AZ26</f>
        <v>0</v>
      </c>
      <c r="E25" s="67">
        <f>MUP!BA26</f>
        <v>270000</v>
      </c>
    </row>
    <row r="26" spans="1:5" ht="19.5" customHeight="1">
      <c r="A26" s="65" t="s">
        <v>73</v>
      </c>
      <c r="B26" s="66" t="s">
        <v>74</v>
      </c>
      <c r="C26" s="67">
        <f>MUP!AY27</f>
        <v>200000</v>
      </c>
      <c r="D26" s="67">
        <f>MUP!AZ27</f>
        <v>0</v>
      </c>
      <c r="E26" s="67">
        <f>MUP!BA27</f>
        <v>200000</v>
      </c>
    </row>
    <row r="27" spans="1:5" ht="30">
      <c r="A27" s="69" t="s">
        <v>75</v>
      </c>
      <c r="B27" s="75" t="s">
        <v>76</v>
      </c>
      <c r="C27" s="71">
        <f>SUM(C28)</f>
        <v>2000</v>
      </c>
      <c r="D27" s="71">
        <f>SUM(D28)</f>
        <v>0</v>
      </c>
      <c r="E27" s="71">
        <f>SUM(E28)</f>
        <v>2000</v>
      </c>
    </row>
    <row r="28" spans="1:5" ht="19.5" customHeight="1">
      <c r="A28" s="65" t="s">
        <v>77</v>
      </c>
      <c r="B28" s="76" t="s">
        <v>76</v>
      </c>
      <c r="C28" s="67">
        <f>MUP!AY29</f>
        <v>2000</v>
      </c>
      <c r="D28" s="67">
        <f>MUP!AZ29</f>
        <v>0</v>
      </c>
      <c r="E28" s="67">
        <f>MUP!BA29</f>
        <v>2000</v>
      </c>
    </row>
    <row r="29" spans="1:5" ht="19.5" customHeight="1">
      <c r="A29" s="69" t="s">
        <v>78</v>
      </c>
      <c r="B29" s="77" t="s">
        <v>79</v>
      </c>
      <c r="C29" s="71">
        <f>SUM(C30:C36)</f>
        <v>38400</v>
      </c>
      <c r="D29" s="71">
        <f>SUM(D30:D36)</f>
        <v>0</v>
      </c>
      <c r="E29" s="71">
        <f>SUM(E30:E36)</f>
        <v>38400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MUP!AY32</f>
        <v>26600</v>
      </c>
      <c r="D31" s="67">
        <f>MUP!AZ32</f>
        <v>0</v>
      </c>
      <c r="E31" s="67">
        <f>MUP!BA32</f>
        <v>26600</v>
      </c>
    </row>
    <row r="32" spans="1:5" ht="19.5" customHeight="1">
      <c r="A32" s="65" t="s">
        <v>84</v>
      </c>
      <c r="B32" s="66" t="s">
        <v>85</v>
      </c>
      <c r="C32" s="67">
        <f>MUP!AY33</f>
        <v>3000</v>
      </c>
      <c r="D32" s="67">
        <f>MUP!AZ33</f>
        <v>0</v>
      </c>
      <c r="E32" s="67">
        <f>MUP!BA33</f>
        <v>3000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>
      <c r="A34" s="65" t="s">
        <v>88</v>
      </c>
      <c r="B34" s="66" t="s">
        <v>89</v>
      </c>
      <c r="C34" s="67">
        <f>MUP!AY35</f>
        <v>1200</v>
      </c>
      <c r="D34" s="67">
        <f>MUP!AZ35</f>
        <v>0</v>
      </c>
      <c r="E34" s="67">
        <f>MUP!BA35</f>
        <v>1200</v>
      </c>
    </row>
    <row r="35" spans="1:5" ht="19.5" customHeight="1">
      <c r="A35" s="65" t="s">
        <v>90</v>
      </c>
      <c r="B35" s="66" t="s">
        <v>91</v>
      </c>
      <c r="C35" s="67">
        <f>MUP!AY36</f>
        <v>1300</v>
      </c>
      <c r="D35" s="67">
        <f>MUP!AZ36</f>
        <v>0</v>
      </c>
      <c r="E35" s="67">
        <f>MUP!BA36</f>
        <v>1300</v>
      </c>
    </row>
    <row r="36" spans="1:5" ht="19.5" customHeight="1">
      <c r="A36" s="65" t="s">
        <v>92</v>
      </c>
      <c r="B36" s="66" t="s">
        <v>79</v>
      </c>
      <c r="C36" s="67">
        <f>MUP!AY37</f>
        <v>6300</v>
      </c>
      <c r="D36" s="67">
        <f>MUP!AZ37</f>
        <v>0</v>
      </c>
      <c r="E36" s="67">
        <f>MUP!BA37</f>
        <v>6300</v>
      </c>
    </row>
    <row r="37" spans="1:5" ht="19.5" customHeight="1">
      <c r="A37" s="69" t="s">
        <v>93</v>
      </c>
      <c r="B37" s="70" t="s">
        <v>94</v>
      </c>
      <c r="C37" s="71">
        <f>SUM(C38:C41)</f>
        <v>32600</v>
      </c>
      <c r="D37" s="71">
        <f>SUM(D38:D41)</f>
        <v>0</v>
      </c>
      <c r="E37" s="71">
        <f>SUM(E38:E41)</f>
        <v>32600</v>
      </c>
    </row>
    <row r="38" spans="1:5" ht="19.5" customHeight="1">
      <c r="A38" s="65" t="s">
        <v>95</v>
      </c>
      <c r="B38" s="66" t="s">
        <v>96</v>
      </c>
      <c r="C38" s="67">
        <f>MUP!AY39</f>
        <v>0</v>
      </c>
      <c r="D38" s="67">
        <f>MUP!AZ39</f>
        <v>0</v>
      </c>
      <c r="E38" s="67">
        <f>MUP!BA39</f>
        <v>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MUP!AY41</f>
        <v>2600</v>
      </c>
      <c r="D40" s="67">
        <f>MUP!AZ41</f>
        <v>0</v>
      </c>
      <c r="E40" s="67">
        <f>MUP!BA41</f>
        <v>2600</v>
      </c>
    </row>
    <row r="41" spans="1:5" ht="19.5" customHeight="1">
      <c r="A41" s="65" t="s">
        <v>101</v>
      </c>
      <c r="B41" s="66" t="s">
        <v>102</v>
      </c>
      <c r="C41" s="67">
        <f>MUP!AY42</f>
        <v>30000</v>
      </c>
      <c r="D41" s="67">
        <f>MUP!AZ42</f>
        <v>0</v>
      </c>
      <c r="E41" s="67">
        <f>MUP!BA42</f>
        <v>30000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9.5" customHeight="1">
      <c r="A48" s="57" t="s">
        <v>114</v>
      </c>
      <c r="B48" s="58" t="s">
        <v>115</v>
      </c>
      <c r="C48" s="59">
        <f aca="true" t="shared" si="0" ref="C48:E49">SUM(C49)</f>
        <v>60000</v>
      </c>
      <c r="D48" s="59">
        <f t="shared" si="0"/>
        <v>0</v>
      </c>
      <c r="E48" s="59">
        <f t="shared" si="0"/>
        <v>60000</v>
      </c>
    </row>
    <row r="49" spans="1:5" ht="19.5" customHeight="1">
      <c r="A49" s="69" t="s">
        <v>43</v>
      </c>
      <c r="B49" s="70" t="s">
        <v>44</v>
      </c>
      <c r="C49" s="71">
        <f t="shared" si="0"/>
        <v>60000</v>
      </c>
      <c r="D49" s="71">
        <f t="shared" si="0"/>
        <v>0</v>
      </c>
      <c r="E49" s="71">
        <f t="shared" si="0"/>
        <v>60000</v>
      </c>
    </row>
    <row r="50" spans="1:5" ht="19.5" customHeight="1">
      <c r="A50" s="65" t="s">
        <v>47</v>
      </c>
      <c r="B50" s="82" t="s">
        <v>48</v>
      </c>
      <c r="C50" s="67">
        <f>MUP!AY51</f>
        <v>60000</v>
      </c>
      <c r="D50" s="67">
        <f>MUP!AZ51</f>
        <v>0</v>
      </c>
      <c r="E50" s="67">
        <f>MUP!BA51</f>
        <v>60000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3621800</v>
      </c>
      <c r="D52" s="83">
        <f>SUM(D3)</f>
        <v>0</v>
      </c>
      <c r="E52" s="83">
        <f>SUM(E3)</f>
        <v>3621800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1968503937007874" top="0.4724409448818898" bottom="0.5905511811023623" header="0.5118110236220472" footer="0.5118110236220472"/>
  <pageSetup horizontalDpi="300" verticalDpi="3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60" zoomScalePageLayoutView="0" workbookViewId="0" topLeftCell="A1">
      <selection activeCell="C31" sqref="C31:C36"/>
    </sheetView>
  </sheetViews>
  <sheetFormatPr defaultColWidth="9.140625" defaultRowHeight="12.75"/>
  <cols>
    <col min="1" max="1" width="8.7109375" style="52" customWidth="1"/>
    <col min="2" max="2" width="50.851562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51.75" customHeight="1">
      <c r="A1" s="121" t="s">
        <v>142</v>
      </c>
      <c r="B1" s="121"/>
      <c r="C1" s="121"/>
      <c r="D1" s="121"/>
      <c r="E1" s="121"/>
    </row>
    <row r="2" spans="1:5" ht="36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30" customHeight="1">
      <c r="A3" s="119" t="s">
        <v>29</v>
      </c>
      <c r="B3" s="119"/>
      <c r="C3" s="56">
        <f>SUM(C4,C48)</f>
        <v>2152300</v>
      </c>
      <c r="D3" s="56">
        <f>SUM(D4,D48)</f>
        <v>0</v>
      </c>
      <c r="E3" s="56">
        <f>SUM(E4,E48)</f>
        <v>2152300</v>
      </c>
    </row>
    <row r="4" spans="1:5" ht="24.75" customHeight="1">
      <c r="A4" s="57" t="s">
        <v>30</v>
      </c>
      <c r="B4" s="58" t="s">
        <v>31</v>
      </c>
      <c r="C4" s="59">
        <f>SUM(C5,C6,C11,C18,C27,C29,C37,C42,C44,C46)</f>
        <v>2112300</v>
      </c>
      <c r="D4" s="59">
        <f>SUM(D5,D6,D11,D18,D27,D29,D37,D42,D44,D46)</f>
        <v>0</v>
      </c>
      <c r="E4" s="59">
        <f>SUM(E5,E6,E11,E18,E27,E29,E37,E42,E44,E46)</f>
        <v>2112300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20900</v>
      </c>
      <c r="D6" s="62">
        <f>SUM(D7:D10)</f>
        <v>0</v>
      </c>
      <c r="E6" s="62">
        <f>SUM(E7:E10)</f>
        <v>20900</v>
      </c>
    </row>
    <row r="7" spans="1:5" ht="19.5" customHeight="1">
      <c r="A7" s="65" t="s">
        <v>35</v>
      </c>
      <c r="B7" s="66" t="s">
        <v>36</v>
      </c>
      <c r="C7" s="67">
        <f>MUP!BB8</f>
        <v>18000</v>
      </c>
      <c r="D7" s="67">
        <f>MUP!BC8</f>
        <v>0</v>
      </c>
      <c r="E7" s="67">
        <f>MUP!BD8</f>
        <v>18000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MUP!BB10</f>
        <v>2900</v>
      </c>
      <c r="D9" s="67">
        <f>MUP!BC10</f>
        <v>0</v>
      </c>
      <c r="E9" s="67">
        <f>MUP!BD10</f>
        <v>2900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925700</v>
      </c>
      <c r="D11" s="71">
        <f>SUM(D12:D17)</f>
        <v>0</v>
      </c>
      <c r="E11" s="71">
        <f>SUM(E12:E17)</f>
        <v>925700</v>
      </c>
    </row>
    <row r="12" spans="1:5" ht="19.5" customHeight="1">
      <c r="A12" s="65" t="s">
        <v>45</v>
      </c>
      <c r="B12" s="66" t="s">
        <v>46</v>
      </c>
      <c r="C12" s="67">
        <f>MUP!BB13</f>
        <v>100000</v>
      </c>
      <c r="D12" s="67">
        <f>MUP!BC13</f>
        <v>0</v>
      </c>
      <c r="E12" s="67">
        <f>MUP!BD13</f>
        <v>100000</v>
      </c>
    </row>
    <row r="13" spans="1:5" ht="19.5" customHeight="1">
      <c r="A13" s="72" t="s">
        <v>47</v>
      </c>
      <c r="B13" s="73" t="s">
        <v>48</v>
      </c>
      <c r="C13" s="67">
        <f>MUP!BB14</f>
        <v>3100</v>
      </c>
      <c r="D13" s="67">
        <f>MUP!BC14</f>
        <v>0</v>
      </c>
      <c r="E13" s="67">
        <f>MUP!BD14</f>
        <v>3100</v>
      </c>
    </row>
    <row r="14" spans="1:5" ht="19.5" customHeight="1">
      <c r="A14" s="72" t="s">
        <v>49</v>
      </c>
      <c r="B14" s="73" t="s">
        <v>50</v>
      </c>
      <c r="C14" s="67">
        <f>MUP!BB15</f>
        <v>680000</v>
      </c>
      <c r="D14" s="67">
        <f>MUP!BC15</f>
        <v>0</v>
      </c>
      <c r="E14" s="67">
        <f>MUP!BD15</f>
        <v>680000</v>
      </c>
    </row>
    <row r="15" spans="1:5" ht="19.5" customHeight="1">
      <c r="A15" s="72" t="s">
        <v>51</v>
      </c>
      <c r="B15" s="74" t="s">
        <v>52</v>
      </c>
      <c r="C15" s="67">
        <f>MUP!BB16</f>
        <v>24000</v>
      </c>
      <c r="D15" s="67">
        <f>MUP!BC16</f>
        <v>0</v>
      </c>
      <c r="E15" s="67">
        <f>MUP!BD16</f>
        <v>24000</v>
      </c>
    </row>
    <row r="16" spans="1:5" ht="19.5" customHeight="1">
      <c r="A16" s="65" t="s">
        <v>53</v>
      </c>
      <c r="B16" s="66" t="s">
        <v>54</v>
      </c>
      <c r="C16" s="67">
        <f>MUP!BB17</f>
        <v>112000</v>
      </c>
      <c r="D16" s="67">
        <f>MUP!BC17</f>
        <v>0</v>
      </c>
      <c r="E16" s="67">
        <f>MUP!BD17</f>
        <v>112000</v>
      </c>
    </row>
    <row r="17" spans="1:5" ht="19.5" customHeight="1">
      <c r="A17" s="65" t="s">
        <v>55</v>
      </c>
      <c r="B17" s="66" t="s">
        <v>56</v>
      </c>
      <c r="C17" s="67">
        <f>MUP!BB18</f>
        <v>6600</v>
      </c>
      <c r="D17" s="67">
        <f>MUP!BC18</f>
        <v>0</v>
      </c>
      <c r="E17" s="67">
        <f>MUP!BD18</f>
        <v>6600</v>
      </c>
    </row>
    <row r="18" spans="1:5" ht="19.5" customHeight="1">
      <c r="A18" s="69" t="s">
        <v>57</v>
      </c>
      <c r="B18" s="70" t="s">
        <v>58</v>
      </c>
      <c r="C18" s="71">
        <f>SUM(C19:C26)</f>
        <v>1134200</v>
      </c>
      <c r="D18" s="71">
        <f>SUM(D19:D26)</f>
        <v>0</v>
      </c>
      <c r="E18" s="71">
        <f>SUM(E19:E26)</f>
        <v>1134200</v>
      </c>
    </row>
    <row r="19" spans="1:5" ht="19.5" customHeight="1">
      <c r="A19" s="65" t="s">
        <v>59</v>
      </c>
      <c r="B19" s="66" t="s">
        <v>60</v>
      </c>
      <c r="C19" s="67">
        <f>MUP!BB20</f>
        <v>70000</v>
      </c>
      <c r="D19" s="67">
        <f>MUP!BC20</f>
        <v>0</v>
      </c>
      <c r="E19" s="67">
        <f>MUP!BD20</f>
        <v>70000</v>
      </c>
    </row>
    <row r="20" spans="1:5" ht="19.5" customHeight="1">
      <c r="A20" s="65" t="s">
        <v>61</v>
      </c>
      <c r="B20" s="66" t="s">
        <v>62</v>
      </c>
      <c r="C20" s="67">
        <f>MUP!BB21</f>
        <v>500000</v>
      </c>
      <c r="D20" s="67">
        <f>MUP!BC21</f>
        <v>0</v>
      </c>
      <c r="E20" s="67">
        <f>MUP!BD21</f>
        <v>500000</v>
      </c>
    </row>
    <row r="21" spans="1:5" ht="19.5" customHeight="1">
      <c r="A21" s="65" t="s">
        <v>63</v>
      </c>
      <c r="B21" s="66" t="s">
        <v>64</v>
      </c>
      <c r="C21" s="67">
        <f>MUP!BB22</f>
        <v>6000</v>
      </c>
      <c r="D21" s="67">
        <f>MUP!BC22</f>
        <v>0</v>
      </c>
      <c r="E21" s="67">
        <f>MUP!BD22</f>
        <v>6000</v>
      </c>
    </row>
    <row r="22" spans="1:5" ht="19.5" customHeight="1">
      <c r="A22" s="65" t="s">
        <v>65</v>
      </c>
      <c r="B22" s="66" t="s">
        <v>66</v>
      </c>
      <c r="C22" s="67">
        <f>MUP!BB23</f>
        <v>140400</v>
      </c>
      <c r="D22" s="67">
        <f>MUP!BC23</f>
        <v>0</v>
      </c>
      <c r="E22" s="67">
        <f>MUP!BD23</f>
        <v>140400</v>
      </c>
    </row>
    <row r="23" spans="1:5" ht="19.5" customHeight="1">
      <c r="A23" s="65" t="s">
        <v>67</v>
      </c>
      <c r="B23" s="66" t="s">
        <v>68</v>
      </c>
      <c r="C23" s="67">
        <f>MUP!BB24</f>
        <v>6600</v>
      </c>
      <c r="D23" s="67">
        <f>MUP!BC24</f>
        <v>0</v>
      </c>
      <c r="E23" s="67">
        <f>MUP!BD24</f>
        <v>6600</v>
      </c>
    </row>
    <row r="24" spans="1:5" ht="19.5" customHeight="1">
      <c r="A24" s="65" t="s">
        <v>69</v>
      </c>
      <c r="B24" s="66" t="s">
        <v>70</v>
      </c>
      <c r="C24" s="67">
        <f>MUP!BB25</f>
        <v>136200</v>
      </c>
      <c r="D24" s="67">
        <f>MUP!BC25</f>
        <v>0</v>
      </c>
      <c r="E24" s="67">
        <f>MUP!BD25</f>
        <v>136200</v>
      </c>
    </row>
    <row r="25" spans="1:5" ht="19.5" customHeight="1">
      <c r="A25" s="65" t="s">
        <v>71</v>
      </c>
      <c r="B25" s="66" t="s">
        <v>72</v>
      </c>
      <c r="C25" s="67">
        <f>MUP!BB26</f>
        <v>135000</v>
      </c>
      <c r="D25" s="67">
        <f>MUP!BC26</f>
        <v>0</v>
      </c>
      <c r="E25" s="67">
        <f>MUP!BD26</f>
        <v>135000</v>
      </c>
    </row>
    <row r="26" spans="1:5" ht="19.5" customHeight="1">
      <c r="A26" s="65" t="s">
        <v>73</v>
      </c>
      <c r="B26" s="66" t="s">
        <v>74</v>
      </c>
      <c r="C26" s="67">
        <f>MUP!BB27</f>
        <v>140000</v>
      </c>
      <c r="D26" s="67">
        <f>MUP!BC27</f>
        <v>0</v>
      </c>
      <c r="E26" s="67">
        <f>MUP!BD27</f>
        <v>140000</v>
      </c>
    </row>
    <row r="27" spans="1:5" ht="30">
      <c r="A27" s="69" t="s">
        <v>75</v>
      </c>
      <c r="B27" s="75" t="s">
        <v>76</v>
      </c>
      <c r="C27" s="71">
        <f>SUM(C28)</f>
        <v>700</v>
      </c>
      <c r="D27" s="71">
        <f>SUM(D28)</f>
        <v>0</v>
      </c>
      <c r="E27" s="71">
        <f>SUM(E28)</f>
        <v>700</v>
      </c>
    </row>
    <row r="28" spans="1:5" ht="19.5" customHeight="1">
      <c r="A28" s="65" t="s">
        <v>77</v>
      </c>
      <c r="B28" s="76" t="s">
        <v>76</v>
      </c>
      <c r="C28" s="67">
        <f>MUP!BB29</f>
        <v>700</v>
      </c>
      <c r="D28" s="67">
        <f>MUP!BC29</f>
        <v>0</v>
      </c>
      <c r="E28" s="67">
        <f>MUP!BD29</f>
        <v>700</v>
      </c>
    </row>
    <row r="29" spans="1:5" ht="19.5" customHeight="1">
      <c r="A29" s="69" t="s">
        <v>78</v>
      </c>
      <c r="B29" s="77" t="s">
        <v>79</v>
      </c>
      <c r="C29" s="71">
        <f>SUM(C30:C36)</f>
        <v>28900</v>
      </c>
      <c r="D29" s="71">
        <f>SUM(D30:D36)</f>
        <v>0</v>
      </c>
      <c r="E29" s="71">
        <f>SUM(E30:E36)</f>
        <v>28900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MUP!BB32</f>
        <v>17300</v>
      </c>
      <c r="D31" s="67">
        <f>MUP!BC32</f>
        <v>0</v>
      </c>
      <c r="E31" s="67">
        <f>MUP!BD32</f>
        <v>17300</v>
      </c>
    </row>
    <row r="32" spans="1:5" ht="19.5" customHeight="1">
      <c r="A32" s="65" t="s">
        <v>84</v>
      </c>
      <c r="B32" s="66" t="s">
        <v>85</v>
      </c>
      <c r="C32" s="67">
        <f>MUP!BB33</f>
        <v>1500</v>
      </c>
      <c r="D32" s="67">
        <f>MUP!BC33</f>
        <v>0</v>
      </c>
      <c r="E32" s="67">
        <f>MUP!BD33</f>
        <v>1500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>
      <c r="A34" s="65" t="s">
        <v>88</v>
      </c>
      <c r="B34" s="66" t="s">
        <v>89</v>
      </c>
      <c r="C34" s="67">
        <f>MUP!BB35</f>
        <v>0</v>
      </c>
      <c r="D34" s="67">
        <f>MUP!BC35</f>
        <v>0</v>
      </c>
      <c r="E34" s="67">
        <f>MUP!BD35</f>
        <v>0</v>
      </c>
    </row>
    <row r="35" spans="1:5" ht="19.5" customHeight="1">
      <c r="A35" s="65" t="s">
        <v>90</v>
      </c>
      <c r="B35" s="66" t="s">
        <v>91</v>
      </c>
      <c r="C35" s="67">
        <f>MUP!BB36</f>
        <v>4000</v>
      </c>
      <c r="D35" s="67">
        <f>MUP!BC36</f>
        <v>0</v>
      </c>
      <c r="E35" s="67">
        <f>MUP!BD36</f>
        <v>4000</v>
      </c>
    </row>
    <row r="36" spans="1:5" ht="19.5" customHeight="1">
      <c r="A36" s="65" t="s">
        <v>92</v>
      </c>
      <c r="B36" s="66" t="s">
        <v>79</v>
      </c>
      <c r="C36" s="67">
        <f>MUP!BB37</f>
        <v>6100</v>
      </c>
      <c r="D36" s="67">
        <f>MUP!BC37</f>
        <v>0</v>
      </c>
      <c r="E36" s="67">
        <f>MUP!BD37</f>
        <v>6100</v>
      </c>
    </row>
    <row r="37" spans="1:5" ht="19.5" customHeight="1">
      <c r="A37" s="69" t="s">
        <v>93</v>
      </c>
      <c r="B37" s="70" t="s">
        <v>94</v>
      </c>
      <c r="C37" s="71">
        <f>SUM(C38:C41)</f>
        <v>1900</v>
      </c>
      <c r="D37" s="71">
        <f>SUM(D38:D41)</f>
        <v>0</v>
      </c>
      <c r="E37" s="71">
        <f>SUM(E38:E41)</f>
        <v>1900</v>
      </c>
    </row>
    <row r="38" spans="1:5" ht="19.5" customHeight="1" hidden="1">
      <c r="A38" s="65" t="s">
        <v>95</v>
      </c>
      <c r="B38" s="66" t="s">
        <v>96</v>
      </c>
      <c r="C38" s="67">
        <v>0</v>
      </c>
      <c r="D38" s="67"/>
      <c r="E38" s="67">
        <f>SUM(C38:D38)</f>
        <v>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MUP!BB41</f>
        <v>900</v>
      </c>
      <c r="D40" s="67">
        <f>MUP!BC41</f>
        <v>0</v>
      </c>
      <c r="E40" s="67">
        <f>MUP!BD41</f>
        <v>900</v>
      </c>
    </row>
    <row r="41" spans="1:5" ht="19.5" customHeight="1">
      <c r="A41" s="65" t="s">
        <v>101</v>
      </c>
      <c r="B41" s="66" t="s">
        <v>102</v>
      </c>
      <c r="C41" s="67">
        <f>MUP!BB42</f>
        <v>1000</v>
      </c>
      <c r="D41" s="67">
        <f>MUP!BC42</f>
        <v>0</v>
      </c>
      <c r="E41" s="67">
        <f>MUP!BD42</f>
        <v>1000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9.5" customHeight="1">
      <c r="A48" s="57" t="s">
        <v>114</v>
      </c>
      <c r="B48" s="58" t="s">
        <v>115</v>
      </c>
      <c r="C48" s="59">
        <f aca="true" t="shared" si="0" ref="C48:E49">SUM(C49)</f>
        <v>40000</v>
      </c>
      <c r="D48" s="59">
        <f t="shared" si="0"/>
        <v>0</v>
      </c>
      <c r="E48" s="59">
        <f t="shared" si="0"/>
        <v>40000</v>
      </c>
    </row>
    <row r="49" spans="1:5" ht="19.5" customHeight="1">
      <c r="A49" s="69" t="s">
        <v>43</v>
      </c>
      <c r="B49" s="70" t="s">
        <v>44</v>
      </c>
      <c r="C49" s="71">
        <f t="shared" si="0"/>
        <v>40000</v>
      </c>
      <c r="D49" s="71">
        <f t="shared" si="0"/>
        <v>0</v>
      </c>
      <c r="E49" s="71">
        <f t="shared" si="0"/>
        <v>40000</v>
      </c>
    </row>
    <row r="50" spans="1:5" ht="19.5" customHeight="1">
      <c r="A50" s="65" t="s">
        <v>47</v>
      </c>
      <c r="B50" s="82" t="s">
        <v>48</v>
      </c>
      <c r="C50" s="67">
        <f>MUP!BB51</f>
        <v>40000</v>
      </c>
      <c r="D50" s="67">
        <f>MUP!BC51</f>
        <v>0</v>
      </c>
      <c r="E50" s="67">
        <f>MUP!BD51</f>
        <v>40000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2152300</v>
      </c>
      <c r="D52" s="83">
        <f>SUM(D3)</f>
        <v>0</v>
      </c>
      <c r="E52" s="83">
        <f>SUM(E3)</f>
        <v>2152300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11811023622047245" top="0.4724409448818898" bottom="0.5905511811023623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="60" zoomScalePageLayoutView="0" workbookViewId="0" topLeftCell="A1">
      <selection activeCell="C31" sqref="C31:C36"/>
    </sheetView>
  </sheetViews>
  <sheetFormatPr defaultColWidth="9.140625" defaultRowHeight="12.75"/>
  <cols>
    <col min="1" max="1" width="8.7109375" style="52" customWidth="1"/>
    <col min="2" max="2" width="51.00390625" style="53" customWidth="1"/>
    <col min="3" max="3" width="13.8515625" style="54" customWidth="1"/>
    <col min="4" max="4" width="12.421875" style="54" customWidth="1"/>
    <col min="5" max="5" width="13.7109375" style="53" customWidth="1"/>
    <col min="6" max="16384" width="9.140625" style="53" customWidth="1"/>
  </cols>
  <sheetData>
    <row r="1" spans="1:5" ht="51.75" customHeight="1">
      <c r="A1" s="121" t="s">
        <v>125</v>
      </c>
      <c r="B1" s="121"/>
      <c r="C1" s="121"/>
      <c r="D1" s="108"/>
      <c r="E1" s="108"/>
    </row>
    <row r="2" spans="1:5" ht="36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30" customHeight="1">
      <c r="A3" s="119" t="s">
        <v>29</v>
      </c>
      <c r="B3" s="119"/>
      <c r="C3" s="84">
        <f>SUM(C4,C48)</f>
        <v>4751500</v>
      </c>
      <c r="D3" s="56">
        <f>SUM(D4,D48)</f>
        <v>0</v>
      </c>
      <c r="E3" s="56">
        <f>SUM(E4,E48)</f>
        <v>4751500</v>
      </c>
    </row>
    <row r="4" spans="1:5" ht="24.75" customHeight="1">
      <c r="A4" s="57" t="s">
        <v>30</v>
      </c>
      <c r="B4" s="58" t="s">
        <v>31</v>
      </c>
      <c r="C4" s="59">
        <f>SUM(C5,C6,C11,C18,C27,C29,C37,C42,C44,C46)</f>
        <v>4751500</v>
      </c>
      <c r="D4" s="59">
        <f>SUM(D5,D6,D11,D18,D27,D29,D37,D42,D44,D46)</f>
        <v>0</v>
      </c>
      <c r="E4" s="59">
        <f>SUM(E5,E6,E11,E18,E27,E29,E37,E42,E44,E46)</f>
        <v>4751500</v>
      </c>
    </row>
    <row r="5" spans="1:5" ht="1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17000</v>
      </c>
      <c r="D6" s="62">
        <f>SUM(D7:D10)</f>
        <v>0</v>
      </c>
      <c r="E6" s="62">
        <f>SUM(E7:E10)</f>
        <v>17000</v>
      </c>
    </row>
    <row r="7" spans="1:5" ht="19.5" customHeight="1">
      <c r="A7" s="65" t="s">
        <v>35</v>
      </c>
      <c r="B7" s="66" t="s">
        <v>36</v>
      </c>
      <c r="C7" s="67">
        <f>MUP!C8</f>
        <v>14000</v>
      </c>
      <c r="D7" s="67">
        <f>MUP!D8</f>
        <v>0</v>
      </c>
      <c r="E7" s="67">
        <f>MUP!E8</f>
        <v>14000</v>
      </c>
    </row>
    <row r="8" spans="1:5" ht="28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MUP!C10</f>
        <v>3000</v>
      </c>
      <c r="D9" s="67">
        <f>MUP!D10</f>
        <v>0</v>
      </c>
      <c r="E9" s="67">
        <f>MUP!E10</f>
        <v>3000</v>
      </c>
    </row>
    <row r="10" spans="1:5" ht="14.2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2750000</v>
      </c>
      <c r="D11" s="71">
        <f>SUM(D12:D17)</f>
        <v>0</v>
      </c>
      <c r="E11" s="71">
        <f>SUM(E12:E17)</f>
        <v>2750000</v>
      </c>
    </row>
    <row r="12" spans="1:5" ht="19.5" customHeight="1">
      <c r="A12" s="65" t="s">
        <v>45</v>
      </c>
      <c r="B12" s="66" t="s">
        <v>46</v>
      </c>
      <c r="C12" s="67">
        <f>MUP!C13</f>
        <v>250000</v>
      </c>
      <c r="D12" s="67">
        <f>MUP!D13</f>
        <v>0</v>
      </c>
      <c r="E12" s="67">
        <f>MUP!E13</f>
        <v>250000</v>
      </c>
    </row>
    <row r="13" spans="1:5" ht="19.5" customHeight="1">
      <c r="A13" s="72" t="s">
        <v>47</v>
      </c>
      <c r="B13" s="73" t="s">
        <v>48</v>
      </c>
      <c r="C13" s="67">
        <f>MUP!C14</f>
        <v>29000</v>
      </c>
      <c r="D13" s="67">
        <f>MUP!D14</f>
        <v>0</v>
      </c>
      <c r="E13" s="67">
        <f>MUP!E14</f>
        <v>29000</v>
      </c>
    </row>
    <row r="14" spans="1:5" ht="19.5" customHeight="1">
      <c r="A14" s="72" t="s">
        <v>49</v>
      </c>
      <c r="B14" s="73" t="s">
        <v>50</v>
      </c>
      <c r="C14" s="67">
        <f>MUP!C15</f>
        <v>2300000</v>
      </c>
      <c r="D14" s="67">
        <f>MUP!D15</f>
        <v>0</v>
      </c>
      <c r="E14" s="67">
        <f>MUP!E15</f>
        <v>2300000</v>
      </c>
    </row>
    <row r="15" spans="1:5" ht="28.5" customHeight="1">
      <c r="A15" s="72" t="s">
        <v>51</v>
      </c>
      <c r="B15" s="74" t="s">
        <v>52</v>
      </c>
      <c r="C15" s="67">
        <f>MUP!C16</f>
        <v>70000</v>
      </c>
      <c r="D15" s="67">
        <f>MUP!D16</f>
        <v>0</v>
      </c>
      <c r="E15" s="67">
        <f>MUP!E16</f>
        <v>70000</v>
      </c>
    </row>
    <row r="16" spans="1:5" ht="19.5" customHeight="1">
      <c r="A16" s="65" t="s">
        <v>53</v>
      </c>
      <c r="B16" s="66" t="s">
        <v>54</v>
      </c>
      <c r="C16" s="67">
        <f>MUP!C17</f>
        <v>101000</v>
      </c>
      <c r="D16" s="67">
        <f>MUP!D17</f>
        <v>0</v>
      </c>
      <c r="E16" s="67">
        <f>MUP!E17</f>
        <v>101000</v>
      </c>
    </row>
    <row r="17" spans="1:5" ht="14.25" customHeight="1" hidden="1">
      <c r="A17" s="65" t="s">
        <v>55</v>
      </c>
      <c r="B17" s="66" t="s">
        <v>56</v>
      </c>
      <c r="C17" s="67">
        <v>0</v>
      </c>
      <c r="D17" s="67"/>
      <c r="E17" s="67">
        <f>SUM(C17:D17)</f>
        <v>0</v>
      </c>
    </row>
    <row r="18" spans="1:5" ht="19.5" customHeight="1">
      <c r="A18" s="69" t="s">
        <v>57</v>
      </c>
      <c r="B18" s="70" t="s">
        <v>58</v>
      </c>
      <c r="C18" s="71">
        <f>SUM(C19:C26)</f>
        <v>1930600</v>
      </c>
      <c r="D18" s="71">
        <f>SUM(D19:D26)</f>
        <v>0</v>
      </c>
      <c r="E18" s="71">
        <f>SUM(E19:E26)</f>
        <v>1930600</v>
      </c>
    </row>
    <row r="19" spans="1:5" ht="19.5" customHeight="1">
      <c r="A19" s="65" t="s">
        <v>59</v>
      </c>
      <c r="B19" s="66" t="s">
        <v>60</v>
      </c>
      <c r="C19" s="67">
        <f>MUP!C20</f>
        <v>120000</v>
      </c>
      <c r="D19" s="67">
        <f>MUP!D20</f>
        <v>0</v>
      </c>
      <c r="E19" s="67">
        <f>MUP!E20</f>
        <v>120000</v>
      </c>
    </row>
    <row r="20" spans="1:5" ht="19.5" customHeight="1">
      <c r="A20" s="65" t="s">
        <v>61</v>
      </c>
      <c r="B20" s="66" t="s">
        <v>62</v>
      </c>
      <c r="C20" s="67">
        <f>MUP!C21</f>
        <v>800000</v>
      </c>
      <c r="D20" s="67">
        <f>MUP!D21</f>
        <v>0</v>
      </c>
      <c r="E20" s="67">
        <f>MUP!E21</f>
        <v>800000</v>
      </c>
    </row>
    <row r="21" spans="1:5" ht="19.5" customHeight="1">
      <c r="A21" s="65" t="s">
        <v>63</v>
      </c>
      <c r="B21" s="66" t="s">
        <v>64</v>
      </c>
      <c r="C21" s="67">
        <f>MUP!C22</f>
        <v>3000</v>
      </c>
      <c r="D21" s="67">
        <f>MUP!D22</f>
        <v>0</v>
      </c>
      <c r="E21" s="67">
        <f>MUP!E22</f>
        <v>3000</v>
      </c>
    </row>
    <row r="22" spans="1:5" ht="19.5" customHeight="1">
      <c r="A22" s="65" t="s">
        <v>65</v>
      </c>
      <c r="B22" s="66" t="s">
        <v>66</v>
      </c>
      <c r="C22" s="67">
        <f>MUP!C23</f>
        <v>402300</v>
      </c>
      <c r="D22" s="67">
        <f>MUP!D23</f>
        <v>0</v>
      </c>
      <c r="E22" s="67">
        <f>MUP!E23</f>
        <v>402300</v>
      </c>
    </row>
    <row r="23" spans="1:5" ht="19.5" customHeight="1">
      <c r="A23" s="65" t="s">
        <v>67</v>
      </c>
      <c r="B23" s="66" t="s">
        <v>68</v>
      </c>
      <c r="C23" s="67">
        <f>MUP!C24</f>
        <v>2000</v>
      </c>
      <c r="D23" s="67">
        <f>MUP!D24</f>
        <v>0</v>
      </c>
      <c r="E23" s="67">
        <f>MUP!E24</f>
        <v>2000</v>
      </c>
    </row>
    <row r="24" spans="1:5" ht="19.5" customHeight="1">
      <c r="A24" s="65" t="s">
        <v>69</v>
      </c>
      <c r="B24" s="66" t="s">
        <v>70</v>
      </c>
      <c r="C24" s="67">
        <f>MUP!C25</f>
        <v>153300</v>
      </c>
      <c r="D24" s="67">
        <f>MUP!D25</f>
        <v>0</v>
      </c>
      <c r="E24" s="67">
        <f>MUP!E25</f>
        <v>153300</v>
      </c>
    </row>
    <row r="25" spans="1:5" ht="19.5" customHeight="1">
      <c r="A25" s="65" t="s">
        <v>71</v>
      </c>
      <c r="B25" s="66" t="s">
        <v>72</v>
      </c>
      <c r="C25" s="67">
        <f>MUP!C26</f>
        <v>150000</v>
      </c>
      <c r="D25" s="67">
        <f>MUP!D26</f>
        <v>0</v>
      </c>
      <c r="E25" s="67">
        <f>MUP!E26</f>
        <v>150000</v>
      </c>
    </row>
    <row r="26" spans="1:5" ht="19.5" customHeight="1">
      <c r="A26" s="65" t="s">
        <v>73</v>
      </c>
      <c r="B26" s="66" t="s">
        <v>74</v>
      </c>
      <c r="C26" s="67">
        <f>MUP!C27</f>
        <v>300000</v>
      </c>
      <c r="D26" s="67">
        <f>MUP!D27</f>
        <v>0</v>
      </c>
      <c r="E26" s="67">
        <f>MUP!E27</f>
        <v>300000</v>
      </c>
    </row>
    <row r="27" spans="1:5" ht="28.5" customHeight="1">
      <c r="A27" s="69" t="s">
        <v>75</v>
      </c>
      <c r="B27" s="75" t="s">
        <v>76</v>
      </c>
      <c r="C27" s="71">
        <f>SUM(C28)</f>
        <v>4000</v>
      </c>
      <c r="D27" s="71">
        <f>SUM(D28)</f>
        <v>0</v>
      </c>
      <c r="E27" s="71">
        <f>SUM(E28)</f>
        <v>4000</v>
      </c>
    </row>
    <row r="28" spans="1:5" ht="19.5" customHeight="1">
      <c r="A28" s="65" t="s">
        <v>77</v>
      </c>
      <c r="B28" s="76" t="s">
        <v>76</v>
      </c>
      <c r="C28" s="67">
        <f>MUP!C29</f>
        <v>4000</v>
      </c>
      <c r="D28" s="67">
        <f>MUP!D29</f>
        <v>0</v>
      </c>
      <c r="E28" s="67">
        <f>MUP!E29</f>
        <v>4000</v>
      </c>
    </row>
    <row r="29" spans="1:5" ht="19.5" customHeight="1">
      <c r="A29" s="69" t="s">
        <v>78</v>
      </c>
      <c r="B29" s="77" t="s">
        <v>79</v>
      </c>
      <c r="C29" s="71">
        <f>SUM(C30:C36)</f>
        <v>47300</v>
      </c>
      <c r="D29" s="71">
        <f>SUM(D30:D36)</f>
        <v>0</v>
      </c>
      <c r="E29" s="71">
        <f>SUM(E30:E36)</f>
        <v>47300</v>
      </c>
    </row>
    <row r="30" spans="1:5" ht="14.2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MUP!C32</f>
        <v>39900</v>
      </c>
      <c r="D31" s="67">
        <f>MUP!D32</f>
        <v>0</v>
      </c>
      <c r="E31" s="67">
        <f>MUP!E32</f>
        <v>39900</v>
      </c>
    </row>
    <row r="32" spans="1:5" ht="19.5" customHeight="1">
      <c r="A32" s="65" t="s">
        <v>84</v>
      </c>
      <c r="B32" s="66" t="s">
        <v>85</v>
      </c>
      <c r="C32" s="67">
        <f>MUP!C33</f>
        <v>1000</v>
      </c>
      <c r="D32" s="67">
        <f>MUP!D33</f>
        <v>0</v>
      </c>
      <c r="E32" s="67">
        <f>MUP!E33</f>
        <v>1000</v>
      </c>
    </row>
    <row r="33" spans="1:5" ht="14.2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>
      <c r="A34" s="65" t="s">
        <v>88</v>
      </c>
      <c r="B34" s="66" t="s">
        <v>89</v>
      </c>
      <c r="C34" s="67">
        <f>MUP!C35</f>
        <v>400</v>
      </c>
      <c r="D34" s="67">
        <f>MUP!D35</f>
        <v>0</v>
      </c>
      <c r="E34" s="67">
        <f>MUP!E35</f>
        <v>400</v>
      </c>
    </row>
    <row r="35" spans="1:5" ht="19.5" customHeight="1">
      <c r="A35" s="65" t="s">
        <v>90</v>
      </c>
      <c r="B35" s="66" t="s">
        <v>91</v>
      </c>
      <c r="C35" s="67">
        <f>MUP!C36</f>
        <v>3300</v>
      </c>
      <c r="D35" s="67">
        <f>MUP!D36</f>
        <v>0</v>
      </c>
      <c r="E35" s="67">
        <f>MUP!E36</f>
        <v>3300</v>
      </c>
    </row>
    <row r="36" spans="1:5" ht="19.5" customHeight="1">
      <c r="A36" s="65" t="s">
        <v>92</v>
      </c>
      <c r="B36" s="66" t="s">
        <v>79</v>
      </c>
      <c r="C36" s="67">
        <f>MUP!C37</f>
        <v>2700</v>
      </c>
      <c r="D36" s="67">
        <f>MUP!D37</f>
        <v>0</v>
      </c>
      <c r="E36" s="67">
        <f>MUP!E37</f>
        <v>2700</v>
      </c>
    </row>
    <row r="37" spans="1:5" ht="19.5" customHeight="1">
      <c r="A37" s="69" t="s">
        <v>93</v>
      </c>
      <c r="B37" s="70" t="s">
        <v>94</v>
      </c>
      <c r="C37" s="71">
        <f>SUM(C38:C41)</f>
        <v>2600</v>
      </c>
      <c r="D37" s="71">
        <f>SUM(D38:D41)</f>
        <v>0</v>
      </c>
      <c r="E37" s="71">
        <f>SUM(E38:E41)</f>
        <v>2600</v>
      </c>
    </row>
    <row r="38" spans="1:5" ht="14.25" customHeight="1" hidden="1">
      <c r="A38" s="65" t="s">
        <v>95</v>
      </c>
      <c r="B38" s="66" t="s">
        <v>96</v>
      </c>
      <c r="C38" s="67">
        <v>0</v>
      </c>
      <c r="D38" s="67"/>
      <c r="E38" s="67">
        <f>SUM(C38:D38)</f>
        <v>0</v>
      </c>
    </row>
    <row r="39" spans="1:5" ht="28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MUP!C41</f>
        <v>2000</v>
      </c>
      <c r="D40" s="67">
        <f>MUP!D41</f>
        <v>0</v>
      </c>
      <c r="E40" s="67">
        <f>MUP!E41</f>
        <v>2000</v>
      </c>
    </row>
    <row r="41" spans="1:5" ht="19.5" customHeight="1">
      <c r="A41" s="65" t="s">
        <v>101</v>
      </c>
      <c r="B41" s="66" t="s">
        <v>102</v>
      </c>
      <c r="C41" s="67">
        <f>MUP!C42</f>
        <v>600</v>
      </c>
      <c r="D41" s="67">
        <f>MUP!D42</f>
        <v>0</v>
      </c>
      <c r="E41" s="67">
        <f>MUP!E42</f>
        <v>600</v>
      </c>
    </row>
    <row r="42" spans="1:5" ht="30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4.2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4.2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4.2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5" customHeight="1" hidden="1">
      <c r="A48" s="57" t="s">
        <v>114</v>
      </c>
      <c r="B48" s="58" t="s">
        <v>115</v>
      </c>
      <c r="C48" s="59">
        <f aca="true" t="shared" si="0" ref="C48:E49">SUM(C49)</f>
        <v>0</v>
      </c>
      <c r="D48" s="59">
        <f t="shared" si="0"/>
        <v>0</v>
      </c>
      <c r="E48" s="59">
        <f t="shared" si="0"/>
        <v>0</v>
      </c>
    </row>
    <row r="49" spans="1:5" ht="15" customHeight="1" hidden="1">
      <c r="A49" s="69" t="s">
        <v>43</v>
      </c>
      <c r="B49" s="70" t="s">
        <v>44</v>
      </c>
      <c r="C49" s="71">
        <f t="shared" si="0"/>
        <v>0</v>
      </c>
      <c r="D49" s="71">
        <f t="shared" si="0"/>
        <v>0</v>
      </c>
      <c r="E49" s="71">
        <f t="shared" si="0"/>
        <v>0</v>
      </c>
    </row>
    <row r="50" spans="1:5" ht="16.5" customHeight="1" hidden="1">
      <c r="A50" s="65" t="s">
        <v>47</v>
      </c>
      <c r="B50" s="78" t="s">
        <v>48</v>
      </c>
      <c r="C50" s="67">
        <v>0</v>
      </c>
      <c r="D50" s="67"/>
      <c r="E50" s="67">
        <f>SUM(C50:D50)</f>
        <v>0</v>
      </c>
    </row>
    <row r="51" spans="1:5" ht="16.5" customHeight="1" hidden="1">
      <c r="A51" s="79" t="s">
        <v>27</v>
      </c>
      <c r="B51" s="80" t="s">
        <v>116</v>
      </c>
      <c r="C51" s="81"/>
      <c r="D51" s="81"/>
      <c r="E51" s="81"/>
    </row>
    <row r="52" spans="1:5" ht="23.25" customHeight="1">
      <c r="A52" s="120" t="s">
        <v>117</v>
      </c>
      <c r="B52" s="120"/>
      <c r="C52" s="83">
        <f>SUM(C3)</f>
        <v>4751500</v>
      </c>
      <c r="D52" s="83">
        <f>SUM(D3)</f>
        <v>0</v>
      </c>
      <c r="E52" s="83">
        <f>SUM(E3)</f>
        <v>4751500</v>
      </c>
    </row>
  </sheetData>
  <sheetProtection selectLockedCells="1" selectUnlockedCells="1"/>
  <mergeCells count="4">
    <mergeCell ref="A2:B2"/>
    <mergeCell ref="A3:B3"/>
    <mergeCell ref="A52:B52"/>
    <mergeCell ref="A1:C1"/>
  </mergeCells>
  <printOptions/>
  <pageMargins left="1.299212598425197" right="0.35433070866141736" top="0.4724409448818898" bottom="0.984251968503937" header="0.5118110236220472" footer="0.5118110236220472"/>
  <pageSetup fitToHeight="1" fitToWidth="1"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52"/>
  <sheetViews>
    <sheetView zoomScale="60" zoomScaleNormal="60" zoomScalePageLayoutView="0" workbookViewId="0" topLeftCell="A1">
      <selection activeCell="C31" sqref="C31:C36"/>
    </sheetView>
  </sheetViews>
  <sheetFormatPr defaultColWidth="9.140625" defaultRowHeight="12.75"/>
  <cols>
    <col min="1" max="1" width="8.7109375" style="52" customWidth="1"/>
    <col min="2" max="2" width="50.710937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47.25" customHeight="1">
      <c r="A1" s="121" t="s">
        <v>143</v>
      </c>
      <c r="B1" s="121"/>
      <c r="C1" s="121"/>
      <c r="D1" s="121"/>
      <c r="E1" s="121"/>
    </row>
    <row r="2" spans="1:5" ht="32.25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22.5" customHeight="1">
      <c r="A3" s="119" t="s">
        <v>29</v>
      </c>
      <c r="B3" s="119"/>
      <c r="C3" s="56">
        <f>SUM(C4,C48)</f>
        <v>1931900</v>
      </c>
      <c r="D3" s="56">
        <f>SUM(D4,D48)</f>
        <v>0</v>
      </c>
      <c r="E3" s="56">
        <f>SUM(E4,E48)</f>
        <v>1931900</v>
      </c>
    </row>
    <row r="4" spans="1:5" ht="24.75" customHeight="1">
      <c r="A4" s="57" t="s">
        <v>30</v>
      </c>
      <c r="B4" s="58" t="s">
        <v>31</v>
      </c>
      <c r="C4" s="59">
        <f>SUM(C5,C6,C11,C18,C27,C29,C37,C42,C44,C46)</f>
        <v>1861900</v>
      </c>
      <c r="D4" s="59">
        <f>SUM(D5,D6,D11,D18,D27,D29,D37,D42,D44,D46)</f>
        <v>0</v>
      </c>
      <c r="E4" s="59">
        <f>SUM(E5,E6,E11,E18,E27,E29,E37,E42,E44,E46)</f>
        <v>1861900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46400</v>
      </c>
      <c r="D6" s="62">
        <f>SUM(D7:D10)</f>
        <v>0</v>
      </c>
      <c r="E6" s="62">
        <f>SUM(E7:E10)</f>
        <v>46400</v>
      </c>
    </row>
    <row r="7" spans="1:5" ht="19.5" customHeight="1">
      <c r="A7" s="65" t="s">
        <v>35</v>
      </c>
      <c r="B7" s="66" t="s">
        <v>36</v>
      </c>
      <c r="C7" s="67">
        <f>MUP!BE8</f>
        <v>45000</v>
      </c>
      <c r="D7" s="67">
        <f>MUP!BF8</f>
        <v>0</v>
      </c>
      <c r="E7" s="67">
        <f>MUP!BG8</f>
        <v>45000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MUP!BE10</f>
        <v>1400</v>
      </c>
      <c r="D9" s="67">
        <f>MUP!BF10</f>
        <v>0</v>
      </c>
      <c r="E9" s="67">
        <f>MUP!BG10</f>
        <v>1400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1160900</v>
      </c>
      <c r="D11" s="71">
        <f>SUM(D12:D17)</f>
        <v>0</v>
      </c>
      <c r="E11" s="71">
        <f>SUM(E12:E17)</f>
        <v>1160900</v>
      </c>
    </row>
    <row r="12" spans="1:5" ht="19.5" customHeight="1">
      <c r="A12" s="65" t="s">
        <v>45</v>
      </c>
      <c r="B12" s="66" t="s">
        <v>46</v>
      </c>
      <c r="C12" s="67">
        <f>MUP!BE13</f>
        <v>56000</v>
      </c>
      <c r="D12" s="67">
        <f>MUP!BF13</f>
        <v>0</v>
      </c>
      <c r="E12" s="67">
        <f>MUP!BG13</f>
        <v>56000</v>
      </c>
    </row>
    <row r="13" spans="1:5" ht="19.5" customHeight="1">
      <c r="A13" s="72" t="s">
        <v>47</v>
      </c>
      <c r="B13" s="73" t="s">
        <v>48</v>
      </c>
      <c r="C13" s="67">
        <f>MUP!BE14</f>
        <v>7300</v>
      </c>
      <c r="D13" s="67">
        <f>MUP!BF14</f>
        <v>0</v>
      </c>
      <c r="E13" s="67">
        <f>MUP!BG14</f>
        <v>7300</v>
      </c>
    </row>
    <row r="14" spans="1:5" ht="19.5" customHeight="1">
      <c r="A14" s="72" t="s">
        <v>49</v>
      </c>
      <c r="B14" s="73" t="s">
        <v>50</v>
      </c>
      <c r="C14" s="67">
        <f>MUP!BE15</f>
        <v>1000000</v>
      </c>
      <c r="D14" s="67">
        <f>MUP!BF15</f>
        <v>0</v>
      </c>
      <c r="E14" s="67">
        <f>MUP!BG15</f>
        <v>1000000</v>
      </c>
    </row>
    <row r="15" spans="1:5" ht="19.5" customHeight="1">
      <c r="A15" s="72" t="s">
        <v>51</v>
      </c>
      <c r="B15" s="74" t="s">
        <v>52</v>
      </c>
      <c r="C15" s="67">
        <f>MUP!BE16</f>
        <v>50000</v>
      </c>
      <c r="D15" s="67">
        <f>MUP!BF16</f>
        <v>0</v>
      </c>
      <c r="E15" s="67">
        <f>MUP!BG16</f>
        <v>50000</v>
      </c>
    </row>
    <row r="16" spans="1:5" ht="19.5" customHeight="1">
      <c r="A16" s="65" t="s">
        <v>53</v>
      </c>
      <c r="B16" s="66" t="s">
        <v>54</v>
      </c>
      <c r="C16" s="67">
        <f>MUP!BE17</f>
        <v>46300</v>
      </c>
      <c r="D16" s="67">
        <f>MUP!BF17</f>
        <v>0</v>
      </c>
      <c r="E16" s="67">
        <f>MUP!BG17</f>
        <v>46300</v>
      </c>
    </row>
    <row r="17" spans="1:5" ht="19.5" customHeight="1">
      <c r="A17" s="65" t="s">
        <v>55</v>
      </c>
      <c r="B17" s="66" t="s">
        <v>56</v>
      </c>
      <c r="C17" s="67">
        <f>MUP!BE18</f>
        <v>1300</v>
      </c>
      <c r="D17" s="67">
        <f>MUP!BF18</f>
        <v>0</v>
      </c>
      <c r="E17" s="67">
        <f>MUP!BG18</f>
        <v>1300</v>
      </c>
    </row>
    <row r="18" spans="1:5" ht="19.5" customHeight="1">
      <c r="A18" s="69" t="s">
        <v>57</v>
      </c>
      <c r="B18" s="70" t="s">
        <v>58</v>
      </c>
      <c r="C18" s="71">
        <f>SUM(C19:C26)</f>
        <v>630900</v>
      </c>
      <c r="D18" s="71">
        <f>SUM(D19:D26)</f>
        <v>0</v>
      </c>
      <c r="E18" s="71">
        <f>SUM(E19:E26)</f>
        <v>630900</v>
      </c>
    </row>
    <row r="19" spans="1:5" ht="19.5" customHeight="1">
      <c r="A19" s="65" t="s">
        <v>59</v>
      </c>
      <c r="B19" s="66" t="s">
        <v>60</v>
      </c>
      <c r="C19" s="67">
        <f>MUP!BE20</f>
        <v>55000</v>
      </c>
      <c r="D19" s="67">
        <f>MUP!BF20</f>
        <v>0</v>
      </c>
      <c r="E19" s="67">
        <f>MUP!BG20</f>
        <v>55000</v>
      </c>
    </row>
    <row r="20" spans="1:5" ht="19.5" customHeight="1">
      <c r="A20" s="65" t="s">
        <v>61</v>
      </c>
      <c r="B20" s="66" t="s">
        <v>62</v>
      </c>
      <c r="C20" s="67">
        <f>MUP!BE21</f>
        <v>370000</v>
      </c>
      <c r="D20" s="67">
        <f>MUP!BF21</f>
        <v>0</v>
      </c>
      <c r="E20" s="67">
        <f>MUP!BG21</f>
        <v>370000</v>
      </c>
    </row>
    <row r="21" spans="1:5" ht="19.5" customHeight="1">
      <c r="A21" s="65" t="s">
        <v>63</v>
      </c>
      <c r="B21" s="66" t="s">
        <v>64</v>
      </c>
      <c r="C21" s="67">
        <f>MUP!BE22</f>
        <v>2900</v>
      </c>
      <c r="D21" s="67">
        <f>MUP!BF22</f>
        <v>0</v>
      </c>
      <c r="E21" s="67">
        <f>MUP!BG22</f>
        <v>2900</v>
      </c>
    </row>
    <row r="22" spans="1:5" ht="19.5" customHeight="1">
      <c r="A22" s="65" t="s">
        <v>65</v>
      </c>
      <c r="B22" s="66" t="s">
        <v>66</v>
      </c>
      <c r="C22" s="67">
        <f>MUP!BE23</f>
        <v>104800</v>
      </c>
      <c r="D22" s="67">
        <f>MUP!BF23</f>
        <v>0</v>
      </c>
      <c r="E22" s="67">
        <f>MUP!BG23</f>
        <v>104800</v>
      </c>
    </row>
    <row r="23" spans="1:5" ht="19.5" customHeight="1">
      <c r="A23" s="65" t="s">
        <v>67</v>
      </c>
      <c r="B23" s="66" t="s">
        <v>68</v>
      </c>
      <c r="C23" s="67">
        <f>MUP!BE24</f>
        <v>2400</v>
      </c>
      <c r="D23" s="67">
        <f>MUP!BF24</f>
        <v>0</v>
      </c>
      <c r="E23" s="67">
        <f>MUP!BG24</f>
        <v>2400</v>
      </c>
    </row>
    <row r="24" spans="1:5" ht="19.5" customHeight="1">
      <c r="A24" s="65" t="s">
        <v>69</v>
      </c>
      <c r="B24" s="66" t="s">
        <v>70</v>
      </c>
      <c r="C24" s="67">
        <f>MUP!BE25</f>
        <v>34800</v>
      </c>
      <c r="D24" s="67">
        <f>MUP!BF25</f>
        <v>0</v>
      </c>
      <c r="E24" s="67">
        <f>MUP!BG25</f>
        <v>34800</v>
      </c>
    </row>
    <row r="25" spans="1:5" ht="19.5" customHeight="1">
      <c r="A25" s="65" t="s">
        <v>71</v>
      </c>
      <c r="B25" s="66" t="s">
        <v>72</v>
      </c>
      <c r="C25" s="67">
        <f>MUP!BE26</f>
        <v>11000</v>
      </c>
      <c r="D25" s="67">
        <f>MUP!BF26</f>
        <v>0</v>
      </c>
      <c r="E25" s="67">
        <f>MUP!BG26</f>
        <v>11000</v>
      </c>
    </row>
    <row r="26" spans="1:5" ht="19.5" customHeight="1">
      <c r="A26" s="65" t="s">
        <v>73</v>
      </c>
      <c r="B26" s="66" t="s">
        <v>74</v>
      </c>
      <c r="C26" s="67">
        <f>MUP!BE27</f>
        <v>50000</v>
      </c>
      <c r="D26" s="67">
        <f>MUP!BF27</f>
        <v>0</v>
      </c>
      <c r="E26" s="67">
        <f>MUP!BG27</f>
        <v>50000</v>
      </c>
    </row>
    <row r="27" spans="1:5" ht="30">
      <c r="A27" s="69" t="s">
        <v>75</v>
      </c>
      <c r="B27" s="75" t="s">
        <v>76</v>
      </c>
      <c r="C27" s="71">
        <f>SUM(C28)</f>
        <v>500</v>
      </c>
      <c r="D27" s="71">
        <f>SUM(D28)</f>
        <v>0</v>
      </c>
      <c r="E27" s="71">
        <f>SUM(E28)</f>
        <v>500</v>
      </c>
    </row>
    <row r="28" spans="1:5" ht="19.5" customHeight="1">
      <c r="A28" s="65" t="s">
        <v>77</v>
      </c>
      <c r="B28" s="76" t="s">
        <v>76</v>
      </c>
      <c r="C28" s="67">
        <f>MUP!BE29</f>
        <v>500</v>
      </c>
      <c r="D28" s="67">
        <f>MUP!BF29</f>
        <v>0</v>
      </c>
      <c r="E28" s="67">
        <f>MUP!BG29</f>
        <v>500</v>
      </c>
    </row>
    <row r="29" spans="1:5" ht="19.5" customHeight="1">
      <c r="A29" s="69" t="s">
        <v>78</v>
      </c>
      <c r="B29" s="77" t="s">
        <v>79</v>
      </c>
      <c r="C29" s="71">
        <f>SUM(C30:C36)</f>
        <v>19700</v>
      </c>
      <c r="D29" s="71">
        <f>SUM(D30:D36)</f>
        <v>0</v>
      </c>
      <c r="E29" s="71">
        <f>SUM(E30:E36)</f>
        <v>19700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MUP!BE32</f>
        <v>13300</v>
      </c>
      <c r="D31" s="67">
        <f>MUP!BF32</f>
        <v>0</v>
      </c>
      <c r="E31" s="67">
        <f>MUP!BG32</f>
        <v>13300</v>
      </c>
    </row>
    <row r="32" spans="1:5" ht="19.5" customHeight="1">
      <c r="A32" s="65" t="s">
        <v>84</v>
      </c>
      <c r="B32" s="66" t="s">
        <v>85</v>
      </c>
      <c r="C32" s="67">
        <f>MUP!BE33</f>
        <v>500</v>
      </c>
      <c r="D32" s="67">
        <f>MUP!BF33</f>
        <v>0</v>
      </c>
      <c r="E32" s="67">
        <f>MUP!BG33</f>
        <v>500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>
      <c r="A34" s="65" t="s">
        <v>88</v>
      </c>
      <c r="B34" s="66" t="s">
        <v>89</v>
      </c>
      <c r="C34" s="67">
        <f>MUP!BE35</f>
        <v>200</v>
      </c>
      <c r="D34" s="67">
        <f>MUP!BF35</f>
        <v>0</v>
      </c>
      <c r="E34" s="67">
        <f>MUP!BG35</f>
        <v>200</v>
      </c>
    </row>
    <row r="35" spans="1:5" ht="19.5" customHeight="1">
      <c r="A35" s="65" t="s">
        <v>90</v>
      </c>
      <c r="B35" s="66" t="s">
        <v>91</v>
      </c>
      <c r="C35" s="67">
        <f>MUP!BE36</f>
        <v>1600</v>
      </c>
      <c r="D35" s="67">
        <f>MUP!BF36</f>
        <v>0</v>
      </c>
      <c r="E35" s="67">
        <f>MUP!BG36</f>
        <v>1600</v>
      </c>
    </row>
    <row r="36" spans="1:5" ht="19.5" customHeight="1">
      <c r="A36" s="65" t="s">
        <v>92</v>
      </c>
      <c r="B36" s="66" t="s">
        <v>79</v>
      </c>
      <c r="C36" s="67">
        <f>MUP!BE37</f>
        <v>4100</v>
      </c>
      <c r="D36" s="67">
        <f>MUP!BF37</f>
        <v>0</v>
      </c>
      <c r="E36" s="67">
        <f>MUP!BG37</f>
        <v>4100</v>
      </c>
    </row>
    <row r="37" spans="1:5" ht="19.5" customHeight="1">
      <c r="A37" s="69" t="s">
        <v>93</v>
      </c>
      <c r="B37" s="70" t="s">
        <v>94</v>
      </c>
      <c r="C37" s="71">
        <f>SUM(C38:C41)</f>
        <v>3500</v>
      </c>
      <c r="D37" s="71">
        <f>SUM(D38:D41)</f>
        <v>0</v>
      </c>
      <c r="E37" s="71">
        <f>SUM(E38:E41)</f>
        <v>3500</v>
      </c>
    </row>
    <row r="38" spans="1:5" ht="19.5" customHeight="1" hidden="1">
      <c r="A38" s="65" t="s">
        <v>95</v>
      </c>
      <c r="B38" s="66" t="s">
        <v>96</v>
      </c>
      <c r="C38" s="67">
        <v>0</v>
      </c>
      <c r="D38" s="67"/>
      <c r="E38" s="67">
        <f>SUM(C38:D38)</f>
        <v>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MUP!BE41</f>
        <v>900</v>
      </c>
      <c r="D40" s="67">
        <f>MUP!BF41</f>
        <v>0</v>
      </c>
      <c r="E40" s="67">
        <f>MUP!BG41</f>
        <v>900</v>
      </c>
    </row>
    <row r="41" spans="1:5" ht="19.5" customHeight="1">
      <c r="A41" s="65" t="s">
        <v>101</v>
      </c>
      <c r="B41" s="66" t="s">
        <v>102</v>
      </c>
      <c r="C41" s="67">
        <f>MUP!BE42</f>
        <v>2600</v>
      </c>
      <c r="D41" s="67">
        <f>MUP!BF42</f>
        <v>0</v>
      </c>
      <c r="E41" s="67">
        <f>MUP!BG42</f>
        <v>2600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9.5" customHeight="1">
      <c r="A48" s="57" t="s">
        <v>114</v>
      </c>
      <c r="B48" s="58" t="s">
        <v>115</v>
      </c>
      <c r="C48" s="59">
        <f aca="true" t="shared" si="0" ref="C48:E49">SUM(C49)</f>
        <v>70000</v>
      </c>
      <c r="D48" s="59">
        <f t="shared" si="0"/>
        <v>0</v>
      </c>
      <c r="E48" s="59">
        <f t="shared" si="0"/>
        <v>70000</v>
      </c>
    </row>
    <row r="49" spans="1:5" ht="19.5" customHeight="1">
      <c r="A49" s="69" t="s">
        <v>43</v>
      </c>
      <c r="B49" s="70" t="s">
        <v>44</v>
      </c>
      <c r="C49" s="71">
        <f t="shared" si="0"/>
        <v>70000</v>
      </c>
      <c r="D49" s="71">
        <f t="shared" si="0"/>
        <v>0</v>
      </c>
      <c r="E49" s="71">
        <f t="shared" si="0"/>
        <v>70000</v>
      </c>
    </row>
    <row r="50" spans="1:5" ht="19.5" customHeight="1">
      <c r="A50" s="65" t="s">
        <v>47</v>
      </c>
      <c r="B50" s="82" t="s">
        <v>48</v>
      </c>
      <c r="C50" s="67">
        <f>MUP!BE51</f>
        <v>70000</v>
      </c>
      <c r="D50" s="67">
        <f>MUP!BF51</f>
        <v>0</v>
      </c>
      <c r="E50" s="67">
        <f>MUP!BG51</f>
        <v>70000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1931900</v>
      </c>
      <c r="D52" s="83">
        <f>SUM(D3)</f>
        <v>0</v>
      </c>
      <c r="E52" s="83">
        <f>SUM(E3)</f>
        <v>1931900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11811023622047245" top="0.4724409448818898" bottom="0.5905511811023623" header="0.5118110236220472" footer="0.5118110236220472"/>
  <pageSetup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2"/>
  <sheetViews>
    <sheetView zoomScale="60" zoomScaleNormal="60" zoomScalePageLayoutView="0" workbookViewId="0" topLeftCell="A1">
      <selection activeCell="C31" sqref="C31:C36"/>
    </sheetView>
  </sheetViews>
  <sheetFormatPr defaultColWidth="9.140625" defaultRowHeight="12.75"/>
  <cols>
    <col min="1" max="1" width="8.7109375" style="52" customWidth="1"/>
    <col min="2" max="2" width="50.851562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44.25" customHeight="1">
      <c r="A1" s="121" t="s">
        <v>144</v>
      </c>
      <c r="B1" s="121"/>
      <c r="C1" s="121"/>
      <c r="D1" s="121"/>
      <c r="E1" s="121"/>
    </row>
    <row r="2" spans="1:5" ht="30.75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30" customHeight="1">
      <c r="A3" s="119" t="s">
        <v>29</v>
      </c>
      <c r="B3" s="119"/>
      <c r="C3" s="56">
        <f>SUM(C4,C48)</f>
        <v>758500</v>
      </c>
      <c r="D3" s="56">
        <f>SUM(D4,D48)</f>
        <v>0</v>
      </c>
      <c r="E3" s="56">
        <f>SUM(E4,E48)</f>
        <v>758500</v>
      </c>
    </row>
    <row r="4" spans="1:5" ht="24.75" customHeight="1">
      <c r="A4" s="57" t="s">
        <v>30</v>
      </c>
      <c r="B4" s="58" t="s">
        <v>31</v>
      </c>
      <c r="C4" s="59">
        <f>SUM(C5,C6,C11,C18,C27,C29,C37,C42,C44,C46)</f>
        <v>708500</v>
      </c>
      <c r="D4" s="59">
        <f>SUM(D5,D6,D11,D18,D27,D29,D37,D42,D44,D46)</f>
        <v>0</v>
      </c>
      <c r="E4" s="59">
        <f>SUM(E5,E6,E11,E18,E27,E29,E37,E42,E44,E46)</f>
        <v>708500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9700</v>
      </c>
      <c r="D6" s="62">
        <f>SUM(D7:D10)</f>
        <v>0</v>
      </c>
      <c r="E6" s="62">
        <f>SUM(E7:E10)</f>
        <v>9700</v>
      </c>
    </row>
    <row r="7" spans="1:5" ht="19.5" customHeight="1">
      <c r="A7" s="65" t="s">
        <v>35</v>
      </c>
      <c r="B7" s="66" t="s">
        <v>36</v>
      </c>
      <c r="C7" s="67">
        <f>MUP!BH8</f>
        <v>9000</v>
      </c>
      <c r="D7" s="67">
        <f>MUP!BI8</f>
        <v>0</v>
      </c>
      <c r="E7" s="67">
        <f>MUP!BJ8</f>
        <v>9000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MUP!BH10</f>
        <v>700</v>
      </c>
      <c r="D9" s="67">
        <f>MUP!BI10</f>
        <v>0</v>
      </c>
      <c r="E9" s="67">
        <f>MUP!BJ10</f>
        <v>700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401600</v>
      </c>
      <c r="D11" s="71">
        <f>SUM(D12:D17)</f>
        <v>0</v>
      </c>
      <c r="E11" s="71">
        <f>SUM(E12:E17)</f>
        <v>401600</v>
      </c>
    </row>
    <row r="12" spans="1:5" ht="19.5" customHeight="1">
      <c r="A12" s="65" t="s">
        <v>45</v>
      </c>
      <c r="B12" s="66" t="s">
        <v>46</v>
      </c>
      <c r="C12" s="67">
        <f>MUP!BH13</f>
        <v>40000</v>
      </c>
      <c r="D12" s="67">
        <f>MUP!BI13</f>
        <v>0</v>
      </c>
      <c r="E12" s="67">
        <f>MUP!BJ13</f>
        <v>40000</v>
      </c>
    </row>
    <row r="13" spans="1:5" ht="19.5" customHeight="1">
      <c r="A13" s="72" t="s">
        <v>47</v>
      </c>
      <c r="B13" s="73" t="s">
        <v>48</v>
      </c>
      <c r="C13" s="67">
        <f>MUP!BH14</f>
        <v>3900</v>
      </c>
      <c r="D13" s="67">
        <f>MUP!BI14</f>
        <v>0</v>
      </c>
      <c r="E13" s="67">
        <f>MUP!BJ14</f>
        <v>3900</v>
      </c>
    </row>
    <row r="14" spans="1:5" ht="19.5" customHeight="1">
      <c r="A14" s="72" t="s">
        <v>49</v>
      </c>
      <c r="B14" s="73" t="s">
        <v>50</v>
      </c>
      <c r="C14" s="67">
        <f>MUP!BH15</f>
        <v>320000</v>
      </c>
      <c r="D14" s="67">
        <f>MUP!BI15</f>
        <v>0</v>
      </c>
      <c r="E14" s="67">
        <f>MUP!BJ15</f>
        <v>320000</v>
      </c>
    </row>
    <row r="15" spans="1:5" ht="19.5" customHeight="1">
      <c r="A15" s="72" t="s">
        <v>51</v>
      </c>
      <c r="B15" s="74" t="s">
        <v>52</v>
      </c>
      <c r="C15" s="67">
        <f>MUP!BH16</f>
        <v>15000</v>
      </c>
      <c r="D15" s="67">
        <f>MUP!BI16</f>
        <v>0</v>
      </c>
      <c r="E15" s="67">
        <f>MUP!BJ16</f>
        <v>15000</v>
      </c>
    </row>
    <row r="16" spans="1:5" ht="19.5" customHeight="1">
      <c r="A16" s="65" t="s">
        <v>53</v>
      </c>
      <c r="B16" s="66" t="s">
        <v>54</v>
      </c>
      <c r="C16" s="67">
        <f>MUP!BH17</f>
        <v>19800</v>
      </c>
      <c r="D16" s="67">
        <f>MUP!BI17</f>
        <v>0</v>
      </c>
      <c r="E16" s="67">
        <f>MUP!BJ17</f>
        <v>19800</v>
      </c>
    </row>
    <row r="17" spans="1:5" ht="19.5" customHeight="1">
      <c r="A17" s="65" t="s">
        <v>55</v>
      </c>
      <c r="B17" s="66" t="s">
        <v>56</v>
      </c>
      <c r="C17" s="67">
        <f>MUP!BH18</f>
        <v>2900</v>
      </c>
      <c r="D17" s="67">
        <f>MUP!BI18</f>
        <v>0</v>
      </c>
      <c r="E17" s="67">
        <f>MUP!BJ18</f>
        <v>2900</v>
      </c>
    </row>
    <row r="18" spans="1:5" ht="19.5" customHeight="1">
      <c r="A18" s="69" t="s">
        <v>57</v>
      </c>
      <c r="B18" s="70" t="s">
        <v>58</v>
      </c>
      <c r="C18" s="71">
        <f>SUM(C19:C26)</f>
        <v>285900</v>
      </c>
      <c r="D18" s="71">
        <f>SUM(D19:D26)</f>
        <v>0</v>
      </c>
      <c r="E18" s="71">
        <f>SUM(E19:E26)</f>
        <v>285900</v>
      </c>
    </row>
    <row r="19" spans="1:5" ht="19.5" customHeight="1">
      <c r="A19" s="65" t="s">
        <v>59</v>
      </c>
      <c r="B19" s="66" t="s">
        <v>60</v>
      </c>
      <c r="C19" s="67">
        <f>MUP!BH20</f>
        <v>20000</v>
      </c>
      <c r="D19" s="67">
        <f>MUP!BI20</f>
        <v>0</v>
      </c>
      <c r="E19" s="67">
        <f>MUP!BJ20</f>
        <v>20000</v>
      </c>
    </row>
    <row r="20" spans="1:5" ht="19.5" customHeight="1">
      <c r="A20" s="65" t="s">
        <v>61</v>
      </c>
      <c r="B20" s="66" t="s">
        <v>62</v>
      </c>
      <c r="C20" s="67">
        <f>MUP!BH21</f>
        <v>130000</v>
      </c>
      <c r="D20" s="67">
        <f>MUP!BI21</f>
        <v>0</v>
      </c>
      <c r="E20" s="67">
        <f>MUP!BJ21</f>
        <v>130000</v>
      </c>
    </row>
    <row r="21" spans="1:5" ht="19.5" customHeight="1">
      <c r="A21" s="65" t="s">
        <v>63</v>
      </c>
      <c r="B21" s="66" t="s">
        <v>64</v>
      </c>
      <c r="C21" s="67">
        <f>MUP!BH22</f>
        <v>4000</v>
      </c>
      <c r="D21" s="67">
        <f>MUP!BI22</f>
        <v>0</v>
      </c>
      <c r="E21" s="67">
        <f>MUP!BJ22</f>
        <v>4000</v>
      </c>
    </row>
    <row r="22" spans="1:5" ht="19.5" customHeight="1">
      <c r="A22" s="65" t="s">
        <v>65</v>
      </c>
      <c r="B22" s="66" t="s">
        <v>66</v>
      </c>
      <c r="C22" s="67">
        <f>MUP!BH23</f>
        <v>22300</v>
      </c>
      <c r="D22" s="67">
        <f>MUP!BI23</f>
        <v>0</v>
      </c>
      <c r="E22" s="67">
        <f>MUP!BJ23</f>
        <v>22300</v>
      </c>
    </row>
    <row r="23" spans="1:5" ht="19.5" customHeight="1">
      <c r="A23" s="65" t="s">
        <v>67</v>
      </c>
      <c r="B23" s="66" t="s">
        <v>68</v>
      </c>
      <c r="C23" s="67">
        <f>MUP!BH24</f>
        <v>1500</v>
      </c>
      <c r="D23" s="67">
        <f>MUP!BI24</f>
        <v>0</v>
      </c>
      <c r="E23" s="67">
        <f>MUP!BJ24</f>
        <v>1500</v>
      </c>
    </row>
    <row r="24" spans="1:5" ht="19.5" customHeight="1">
      <c r="A24" s="65" t="s">
        <v>69</v>
      </c>
      <c r="B24" s="66" t="s">
        <v>70</v>
      </c>
      <c r="C24" s="67">
        <f>MUP!BH25</f>
        <v>8100</v>
      </c>
      <c r="D24" s="67">
        <f>MUP!BI25</f>
        <v>0</v>
      </c>
      <c r="E24" s="67">
        <f>MUP!BJ25</f>
        <v>8100</v>
      </c>
    </row>
    <row r="25" spans="1:5" ht="19.5" customHeight="1">
      <c r="A25" s="65" t="s">
        <v>71</v>
      </c>
      <c r="B25" s="66" t="s">
        <v>72</v>
      </c>
      <c r="C25" s="67">
        <f>MUP!BH26</f>
        <v>65000</v>
      </c>
      <c r="D25" s="67">
        <f>MUP!BI26</f>
        <v>0</v>
      </c>
      <c r="E25" s="67">
        <f>MUP!BJ26</f>
        <v>65000</v>
      </c>
    </row>
    <row r="26" spans="1:5" ht="19.5" customHeight="1">
      <c r="A26" s="65" t="s">
        <v>73</v>
      </c>
      <c r="B26" s="66" t="s">
        <v>74</v>
      </c>
      <c r="C26" s="67">
        <f>MUP!BH27</f>
        <v>35000</v>
      </c>
      <c r="D26" s="67">
        <f>MUP!BI27</f>
        <v>0</v>
      </c>
      <c r="E26" s="67">
        <f>MUP!BJ27</f>
        <v>35000</v>
      </c>
    </row>
    <row r="27" spans="1:5" ht="30">
      <c r="A27" s="69" t="s">
        <v>75</v>
      </c>
      <c r="B27" s="75" t="s">
        <v>76</v>
      </c>
      <c r="C27" s="71">
        <f>SUM(C28)</f>
        <v>900</v>
      </c>
      <c r="D27" s="71">
        <f>SUM(D28)</f>
        <v>0</v>
      </c>
      <c r="E27" s="71">
        <f>SUM(E28)</f>
        <v>900</v>
      </c>
    </row>
    <row r="28" spans="1:5" ht="19.5" customHeight="1">
      <c r="A28" s="65" t="s">
        <v>77</v>
      </c>
      <c r="B28" s="76" t="s">
        <v>76</v>
      </c>
      <c r="C28" s="67">
        <f>MUP!BH29</f>
        <v>900</v>
      </c>
      <c r="D28" s="67">
        <f>MUP!BI29</f>
        <v>0</v>
      </c>
      <c r="E28" s="67">
        <f>MUP!BJ29</f>
        <v>900</v>
      </c>
    </row>
    <row r="29" spans="1:5" ht="19.5" customHeight="1">
      <c r="A29" s="69" t="s">
        <v>78</v>
      </c>
      <c r="B29" s="77" t="s">
        <v>79</v>
      </c>
      <c r="C29" s="71">
        <f>SUM(C30:C36)</f>
        <v>9900</v>
      </c>
      <c r="D29" s="71">
        <f>SUM(D30:D36)</f>
        <v>0</v>
      </c>
      <c r="E29" s="71">
        <f>SUM(E30:E36)</f>
        <v>9900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MUP!BH32</f>
        <v>6400</v>
      </c>
      <c r="D31" s="67">
        <f>MUP!BI32</f>
        <v>0</v>
      </c>
      <c r="E31" s="67">
        <f>MUP!BJ32</f>
        <v>6400</v>
      </c>
    </row>
    <row r="32" spans="1:5" ht="19.5" customHeight="1">
      <c r="A32" s="65" t="s">
        <v>84</v>
      </c>
      <c r="B32" s="66" t="s">
        <v>85</v>
      </c>
      <c r="C32" s="67">
        <f>MUP!BH33</f>
        <v>800</v>
      </c>
      <c r="D32" s="67">
        <f>MUP!BI33</f>
        <v>0</v>
      </c>
      <c r="E32" s="67">
        <f>MUP!BJ33</f>
        <v>800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>
      <c r="A34" s="65" t="s">
        <v>88</v>
      </c>
      <c r="B34" s="66" t="s">
        <v>89</v>
      </c>
      <c r="C34" s="67">
        <f>MUP!BH35</f>
        <v>100</v>
      </c>
      <c r="D34" s="67">
        <f>MUP!BI35</f>
        <v>0</v>
      </c>
      <c r="E34" s="67">
        <f>MUP!BJ35</f>
        <v>100</v>
      </c>
    </row>
    <row r="35" spans="1:5" ht="19.5" customHeight="1" hidden="1">
      <c r="A35" s="65" t="s">
        <v>90</v>
      </c>
      <c r="B35" s="66" t="s">
        <v>91</v>
      </c>
      <c r="C35" s="67">
        <v>0</v>
      </c>
      <c r="D35" s="67"/>
      <c r="E35" s="67">
        <f>SUM(C35:D35)</f>
        <v>0</v>
      </c>
    </row>
    <row r="36" spans="1:5" ht="19.5" customHeight="1">
      <c r="A36" s="65" t="s">
        <v>92</v>
      </c>
      <c r="B36" s="66" t="s">
        <v>79</v>
      </c>
      <c r="C36" s="67">
        <f>MUP!BH37</f>
        <v>2600</v>
      </c>
      <c r="D36" s="67">
        <f>MUP!BI37</f>
        <v>0</v>
      </c>
      <c r="E36" s="67">
        <f>MUP!BJ37</f>
        <v>2600</v>
      </c>
    </row>
    <row r="37" spans="1:5" ht="19.5" customHeight="1">
      <c r="A37" s="69" t="s">
        <v>93</v>
      </c>
      <c r="B37" s="70" t="s">
        <v>94</v>
      </c>
      <c r="C37" s="71">
        <f>SUM(C38:C41)</f>
        <v>500</v>
      </c>
      <c r="D37" s="71">
        <f>SUM(D38:D41)</f>
        <v>0</v>
      </c>
      <c r="E37" s="71">
        <f>SUM(E38:E41)</f>
        <v>500</v>
      </c>
    </row>
    <row r="38" spans="1:5" ht="19.5" customHeight="1" hidden="1">
      <c r="A38" s="65" t="s">
        <v>95</v>
      </c>
      <c r="B38" s="66" t="s">
        <v>96</v>
      </c>
      <c r="C38" s="67">
        <v>0</v>
      </c>
      <c r="D38" s="67"/>
      <c r="E38" s="67">
        <f>SUM(C38:D38)</f>
        <v>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MUP!BH41</f>
        <v>400</v>
      </c>
      <c r="D40" s="67">
        <f>MUP!BI41</f>
        <v>0</v>
      </c>
      <c r="E40" s="67">
        <f>MUP!BJ41</f>
        <v>400</v>
      </c>
    </row>
    <row r="41" spans="1:5" ht="19.5" customHeight="1">
      <c r="A41" s="65" t="s">
        <v>101</v>
      </c>
      <c r="B41" s="66" t="s">
        <v>102</v>
      </c>
      <c r="C41" s="67">
        <f>MUP!BH42</f>
        <v>100</v>
      </c>
      <c r="D41" s="67">
        <f>MUP!BI42</f>
        <v>0</v>
      </c>
      <c r="E41" s="67">
        <f>MUP!BJ42</f>
        <v>100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9.5" customHeight="1">
      <c r="A48" s="57" t="s">
        <v>114</v>
      </c>
      <c r="B48" s="58" t="s">
        <v>115</v>
      </c>
      <c r="C48" s="59">
        <f aca="true" t="shared" si="0" ref="C48:E49">SUM(C49)</f>
        <v>50000</v>
      </c>
      <c r="D48" s="59">
        <f t="shared" si="0"/>
        <v>0</v>
      </c>
      <c r="E48" s="59">
        <f t="shared" si="0"/>
        <v>50000</v>
      </c>
    </row>
    <row r="49" spans="1:5" ht="19.5" customHeight="1">
      <c r="A49" s="69" t="s">
        <v>43</v>
      </c>
      <c r="B49" s="70" t="s">
        <v>44</v>
      </c>
      <c r="C49" s="71">
        <f t="shared" si="0"/>
        <v>50000</v>
      </c>
      <c r="D49" s="71">
        <f t="shared" si="0"/>
        <v>0</v>
      </c>
      <c r="E49" s="71">
        <f t="shared" si="0"/>
        <v>50000</v>
      </c>
    </row>
    <row r="50" spans="1:5" ht="19.5" customHeight="1">
      <c r="A50" s="65" t="s">
        <v>47</v>
      </c>
      <c r="B50" s="82" t="s">
        <v>48</v>
      </c>
      <c r="C50" s="67">
        <f>MUP!BH51</f>
        <v>50000</v>
      </c>
      <c r="D50" s="67">
        <f>MUP!BI51</f>
        <v>0</v>
      </c>
      <c r="E50" s="67">
        <f>MUP!BJ51</f>
        <v>50000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758500</v>
      </c>
      <c r="D52" s="83">
        <f>SUM(D3)</f>
        <v>0</v>
      </c>
      <c r="E52" s="83">
        <f>SUM(E3)</f>
        <v>758500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11811023622047245" top="0.4724409448818898" bottom="0.5905511811023623" header="0.5118110236220472" footer="0.5118110236220472"/>
  <pageSetup horizontalDpi="300" verticalDpi="3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60" zoomScalePageLayoutView="0" workbookViewId="0" topLeftCell="A1">
      <selection activeCell="C19" sqref="C19:C26"/>
    </sheetView>
  </sheetViews>
  <sheetFormatPr defaultColWidth="9.140625" defaultRowHeight="12.75"/>
  <cols>
    <col min="1" max="1" width="8.7109375" style="52" customWidth="1"/>
    <col min="2" max="2" width="49.421875" style="53" customWidth="1"/>
    <col min="3" max="3" width="15.140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44.25" customHeight="1">
      <c r="A1" s="121" t="s">
        <v>145</v>
      </c>
      <c r="B1" s="121"/>
      <c r="C1" s="121"/>
      <c r="D1" s="121"/>
      <c r="E1" s="121"/>
    </row>
    <row r="2" spans="1:5" ht="30.75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30" customHeight="1">
      <c r="A3" s="119" t="s">
        <v>29</v>
      </c>
      <c r="B3" s="119"/>
      <c r="C3" s="56">
        <f>SUM(C4,C48)</f>
        <v>605400</v>
      </c>
      <c r="D3" s="56">
        <f>SUM(D4,D48)</f>
        <v>0</v>
      </c>
      <c r="E3" s="56">
        <f>SUM(E4,E48)</f>
        <v>605400</v>
      </c>
    </row>
    <row r="4" spans="1:5" ht="24.75" customHeight="1">
      <c r="A4" s="57" t="s">
        <v>30</v>
      </c>
      <c r="B4" s="58" t="s">
        <v>31</v>
      </c>
      <c r="C4" s="59">
        <f>SUM(C5,C6,C11,C18,C27,C29,C37,C42,C44,C46)</f>
        <v>485400</v>
      </c>
      <c r="D4" s="59">
        <f>SUM(D5,D6,D11,D18,D27,D29,D37,D42,D44,D46)</f>
        <v>0</v>
      </c>
      <c r="E4" s="59">
        <f>SUM(E5,E6,E11,E18,E27,E29,E37,E42,E44,E46)</f>
        <v>485400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1200</v>
      </c>
      <c r="D6" s="62">
        <f>SUM(D7:D10)</f>
        <v>0</v>
      </c>
      <c r="E6" s="62">
        <f>SUM(E7:E10)</f>
        <v>1200</v>
      </c>
    </row>
    <row r="7" spans="1:5" ht="19.5" customHeight="1">
      <c r="A7" s="65" t="s">
        <v>35</v>
      </c>
      <c r="B7" s="66" t="s">
        <v>36</v>
      </c>
      <c r="C7" s="67">
        <f>MUP!BN8</f>
        <v>500</v>
      </c>
      <c r="D7" s="67">
        <f>MUP!BO8</f>
        <v>0</v>
      </c>
      <c r="E7" s="67">
        <f>MUP!BP8</f>
        <v>500</v>
      </c>
    </row>
    <row r="8" spans="1:5" ht="19.5" customHeight="1" hidden="1">
      <c r="A8" s="65" t="s">
        <v>37</v>
      </c>
      <c r="B8" s="68" t="s">
        <v>38</v>
      </c>
      <c r="C8" s="67"/>
      <c r="D8" s="67"/>
      <c r="E8" s="67"/>
    </row>
    <row r="9" spans="1:5" ht="19.5" customHeight="1">
      <c r="A9" s="65" t="s">
        <v>39</v>
      </c>
      <c r="B9" s="66" t="s">
        <v>40</v>
      </c>
      <c r="C9" s="67">
        <f>MUP!BN10</f>
        <v>700</v>
      </c>
      <c r="D9" s="67">
        <f>MUP!BO10</f>
        <v>0</v>
      </c>
      <c r="E9" s="67">
        <f>MUP!BP10</f>
        <v>700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238000</v>
      </c>
      <c r="D11" s="71">
        <f>SUM(D12:D17)</f>
        <v>0</v>
      </c>
      <c r="E11" s="71">
        <f>SUM(E12:E17)</f>
        <v>238000</v>
      </c>
    </row>
    <row r="12" spans="1:5" ht="19.5" customHeight="1">
      <c r="A12" s="65" t="s">
        <v>45</v>
      </c>
      <c r="B12" s="66" t="s">
        <v>46</v>
      </c>
      <c r="C12" s="67">
        <f>MUP!BN13</f>
        <v>25000</v>
      </c>
      <c r="D12" s="67">
        <f>MUP!BO13</f>
        <v>0</v>
      </c>
      <c r="E12" s="67">
        <f>MUP!BP13</f>
        <v>25000</v>
      </c>
    </row>
    <row r="13" spans="1:5" ht="19.5" customHeight="1">
      <c r="A13" s="72" t="s">
        <v>47</v>
      </c>
      <c r="B13" s="73" t="s">
        <v>48</v>
      </c>
      <c r="C13" s="67">
        <f>MUP!BN14</f>
        <v>5300</v>
      </c>
      <c r="D13" s="67">
        <f>MUP!BO14</f>
        <v>0</v>
      </c>
      <c r="E13" s="67">
        <f>MUP!BP14</f>
        <v>5300</v>
      </c>
    </row>
    <row r="14" spans="1:5" ht="19.5" customHeight="1">
      <c r="A14" s="72" t="s">
        <v>49</v>
      </c>
      <c r="B14" s="73" t="s">
        <v>50</v>
      </c>
      <c r="C14" s="67">
        <f>MUP!BN15</f>
        <v>175000</v>
      </c>
      <c r="D14" s="67">
        <f>MUP!BO15</f>
        <v>0</v>
      </c>
      <c r="E14" s="67">
        <f>MUP!BP15</f>
        <v>175000</v>
      </c>
    </row>
    <row r="15" spans="1:5" ht="19.5" customHeight="1">
      <c r="A15" s="72" t="s">
        <v>51</v>
      </c>
      <c r="B15" s="74" t="s">
        <v>52</v>
      </c>
      <c r="C15" s="67">
        <f>MUP!BN16</f>
        <v>15000</v>
      </c>
      <c r="D15" s="67">
        <f>MUP!BO16</f>
        <v>0</v>
      </c>
      <c r="E15" s="67">
        <f>MUP!BP16</f>
        <v>15000</v>
      </c>
    </row>
    <row r="16" spans="1:5" ht="19.5" customHeight="1">
      <c r="A16" s="65" t="s">
        <v>53</v>
      </c>
      <c r="B16" s="66" t="s">
        <v>54</v>
      </c>
      <c r="C16" s="67">
        <f>MUP!BN17</f>
        <v>17400</v>
      </c>
      <c r="D16" s="67">
        <f>MUP!BO17</f>
        <v>0</v>
      </c>
      <c r="E16" s="67">
        <f>MUP!BP17</f>
        <v>17400</v>
      </c>
    </row>
    <row r="17" spans="1:5" ht="19.5" customHeight="1">
      <c r="A17" s="65" t="s">
        <v>55</v>
      </c>
      <c r="B17" s="66" t="s">
        <v>56</v>
      </c>
      <c r="C17" s="67">
        <f>MUP!BN18</f>
        <v>300</v>
      </c>
      <c r="D17" s="67">
        <f>MUP!BO18</f>
        <v>0</v>
      </c>
      <c r="E17" s="67">
        <f>MUP!BP18</f>
        <v>300</v>
      </c>
    </row>
    <row r="18" spans="1:5" ht="19.5" customHeight="1">
      <c r="A18" s="69" t="s">
        <v>57</v>
      </c>
      <c r="B18" s="70" t="s">
        <v>58</v>
      </c>
      <c r="C18" s="71">
        <f>SUM(C19:C26)</f>
        <v>242800</v>
      </c>
      <c r="D18" s="71">
        <f>SUM(D19:D26)</f>
        <v>0</v>
      </c>
      <c r="E18" s="71">
        <f>SUM(E19:E26)</f>
        <v>242800</v>
      </c>
    </row>
    <row r="19" spans="1:5" ht="19.5" customHeight="1">
      <c r="A19" s="65" t="s">
        <v>59</v>
      </c>
      <c r="B19" s="66" t="s">
        <v>60</v>
      </c>
      <c r="C19" s="67">
        <f>MUP!BN20</f>
        <v>1000</v>
      </c>
      <c r="D19" s="67">
        <f>MUP!BO20</f>
        <v>0</v>
      </c>
      <c r="E19" s="67">
        <f>MUP!BP20</f>
        <v>1000</v>
      </c>
    </row>
    <row r="20" spans="1:5" ht="19.5" customHeight="1">
      <c r="A20" s="65" t="s">
        <v>61</v>
      </c>
      <c r="B20" s="66" t="s">
        <v>62</v>
      </c>
      <c r="C20" s="67">
        <f>MUP!BN21</f>
        <v>50000</v>
      </c>
      <c r="D20" s="67">
        <f>MUP!BO21</f>
        <v>0</v>
      </c>
      <c r="E20" s="67">
        <f>MUP!BP21</f>
        <v>50000</v>
      </c>
    </row>
    <row r="21" spans="1:5" ht="19.5" customHeight="1" hidden="1">
      <c r="A21" s="65" t="s">
        <v>63</v>
      </c>
      <c r="B21" s="66" t="s">
        <v>64</v>
      </c>
      <c r="C21" s="67"/>
      <c r="D21" s="67"/>
      <c r="E21" s="67"/>
    </row>
    <row r="22" spans="1:5" ht="19.5" customHeight="1">
      <c r="A22" s="65" t="s">
        <v>65</v>
      </c>
      <c r="B22" s="66" t="s">
        <v>66</v>
      </c>
      <c r="C22" s="67">
        <f>MUP!BN23</f>
        <v>111100</v>
      </c>
      <c r="D22" s="67">
        <f>MUP!BO23</f>
        <v>0</v>
      </c>
      <c r="E22" s="67">
        <f>MUP!BP23</f>
        <v>111100</v>
      </c>
    </row>
    <row r="23" spans="1:5" ht="19.5" customHeight="1">
      <c r="A23" s="65" t="s">
        <v>67</v>
      </c>
      <c r="B23" s="66" t="s">
        <v>68</v>
      </c>
      <c r="C23" s="67">
        <f>MUP!BN24</f>
        <v>200</v>
      </c>
      <c r="D23" s="67">
        <f>MUP!BO24</f>
        <v>0</v>
      </c>
      <c r="E23" s="67">
        <f>MUP!BP24</f>
        <v>200</v>
      </c>
    </row>
    <row r="24" spans="1:5" ht="19.5" customHeight="1">
      <c r="A24" s="65" t="s">
        <v>69</v>
      </c>
      <c r="B24" s="66" t="s">
        <v>70</v>
      </c>
      <c r="C24" s="67">
        <f>MUP!BN25</f>
        <v>3500</v>
      </c>
      <c r="D24" s="67">
        <f>MUP!BO25</f>
        <v>0</v>
      </c>
      <c r="E24" s="67">
        <f>MUP!BP25</f>
        <v>3500</v>
      </c>
    </row>
    <row r="25" spans="1:5" ht="19.5" customHeight="1">
      <c r="A25" s="65" t="s">
        <v>71</v>
      </c>
      <c r="B25" s="66" t="s">
        <v>72</v>
      </c>
      <c r="C25" s="67">
        <f>MUP!BN26</f>
        <v>42000</v>
      </c>
      <c r="D25" s="67">
        <f>MUP!BO26</f>
        <v>0</v>
      </c>
      <c r="E25" s="67">
        <f>MUP!BP26</f>
        <v>42000</v>
      </c>
    </row>
    <row r="26" spans="1:5" ht="19.5" customHeight="1">
      <c r="A26" s="65" t="s">
        <v>73</v>
      </c>
      <c r="B26" s="66" t="s">
        <v>74</v>
      </c>
      <c r="C26" s="67">
        <f>MUP!BN27</f>
        <v>35000</v>
      </c>
      <c r="D26" s="67">
        <f>MUP!BO27</f>
        <v>0</v>
      </c>
      <c r="E26" s="67">
        <f>MUP!BP27</f>
        <v>35000</v>
      </c>
    </row>
    <row r="27" spans="1:5" ht="30" hidden="1">
      <c r="A27" s="69" t="s">
        <v>75</v>
      </c>
      <c r="B27" s="75" t="s">
        <v>76</v>
      </c>
      <c r="C27" s="71">
        <f>SUM(C28)</f>
        <v>0</v>
      </c>
      <c r="D27" s="71">
        <f>SUM(D28)</f>
        <v>0</v>
      </c>
      <c r="E27" s="71">
        <f>SUM(E28)</f>
        <v>0</v>
      </c>
    </row>
    <row r="28" spans="1:5" ht="19.5" customHeight="1" hidden="1">
      <c r="A28" s="65" t="s">
        <v>77</v>
      </c>
      <c r="B28" s="76" t="s">
        <v>76</v>
      </c>
      <c r="C28" s="67">
        <f>MUP!BN29</f>
        <v>0</v>
      </c>
      <c r="D28" s="67">
        <f>MUP!BO29</f>
        <v>0</v>
      </c>
      <c r="E28" s="67">
        <f>MUP!BP29</f>
        <v>0</v>
      </c>
    </row>
    <row r="29" spans="1:5" ht="19.5" customHeight="1">
      <c r="A29" s="69" t="s">
        <v>78</v>
      </c>
      <c r="B29" s="77" t="s">
        <v>79</v>
      </c>
      <c r="C29" s="71">
        <f>SUM(C30:C36)</f>
        <v>2800</v>
      </c>
      <c r="D29" s="71">
        <f>SUM(D30:D36)</f>
        <v>0</v>
      </c>
      <c r="E29" s="71">
        <f>SUM(E30:E36)</f>
        <v>2800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 hidden="1">
      <c r="A31" s="65" t="s">
        <v>82</v>
      </c>
      <c r="B31" s="66" t="s">
        <v>83</v>
      </c>
      <c r="C31" s="67"/>
      <c r="D31" s="67"/>
      <c r="E31" s="67"/>
    </row>
    <row r="32" spans="1:5" ht="19.5" customHeight="1">
      <c r="A32" s="65" t="s">
        <v>84</v>
      </c>
      <c r="B32" s="66" t="s">
        <v>85</v>
      </c>
      <c r="C32" s="67">
        <f>MUP!BN33</f>
        <v>2000</v>
      </c>
      <c r="D32" s="67">
        <f>MUP!BO33</f>
        <v>0</v>
      </c>
      <c r="E32" s="67">
        <f>MUP!BP33</f>
        <v>2000</v>
      </c>
    </row>
    <row r="33" spans="1:5" ht="19.5" customHeight="1" hidden="1">
      <c r="A33" s="65" t="s">
        <v>86</v>
      </c>
      <c r="B33" s="66" t="s">
        <v>87</v>
      </c>
      <c r="C33" s="67"/>
      <c r="D33" s="67"/>
      <c r="E33" s="67"/>
    </row>
    <row r="34" spans="1:5" ht="19.5" customHeight="1">
      <c r="A34" s="65" t="s">
        <v>88</v>
      </c>
      <c r="B34" s="66" t="s">
        <v>89</v>
      </c>
      <c r="C34" s="67">
        <f>MUP!BN35</f>
        <v>0</v>
      </c>
      <c r="D34" s="67">
        <f>MUP!BO35</f>
        <v>0</v>
      </c>
      <c r="E34" s="67">
        <f>MUP!BP35</f>
        <v>0</v>
      </c>
    </row>
    <row r="35" spans="1:5" ht="19.5" customHeight="1" hidden="1">
      <c r="A35" s="65" t="s">
        <v>90</v>
      </c>
      <c r="B35" s="66" t="s">
        <v>91</v>
      </c>
      <c r="C35" s="67"/>
      <c r="D35" s="67"/>
      <c r="E35" s="67"/>
    </row>
    <row r="36" spans="1:5" ht="19.5" customHeight="1">
      <c r="A36" s="65" t="s">
        <v>92</v>
      </c>
      <c r="B36" s="66" t="s">
        <v>79</v>
      </c>
      <c r="C36" s="67">
        <f>MUP!BN37</f>
        <v>800</v>
      </c>
      <c r="D36" s="67">
        <f>MUP!BO37</f>
        <v>0</v>
      </c>
      <c r="E36" s="67">
        <f>MUP!BP37</f>
        <v>800</v>
      </c>
    </row>
    <row r="37" spans="1:5" ht="19.5" customHeight="1">
      <c r="A37" s="69" t="s">
        <v>93</v>
      </c>
      <c r="B37" s="70" t="s">
        <v>94</v>
      </c>
      <c r="C37" s="71">
        <f>SUM(C38:C41)</f>
        <v>600</v>
      </c>
      <c r="D37" s="71">
        <f>SUM(D38:D41)</f>
        <v>0</v>
      </c>
      <c r="E37" s="71">
        <f>SUM(E38:E41)</f>
        <v>600</v>
      </c>
    </row>
    <row r="38" spans="1:5" ht="19.5" customHeight="1">
      <c r="A38" s="65" t="s">
        <v>95</v>
      </c>
      <c r="B38" s="66" t="s">
        <v>96</v>
      </c>
      <c r="C38" s="67">
        <f>MUP!BN39</f>
        <v>200</v>
      </c>
      <c r="D38" s="67">
        <f>MUP!BO39</f>
        <v>0</v>
      </c>
      <c r="E38" s="67">
        <f>MUP!BP39</f>
        <v>200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MUP!BN41</f>
        <v>200</v>
      </c>
      <c r="D40" s="67">
        <f>MUP!BO41</f>
        <v>0</v>
      </c>
      <c r="E40" s="67">
        <f>MUP!BP41</f>
        <v>200</v>
      </c>
    </row>
    <row r="41" spans="1:5" ht="19.5" customHeight="1">
      <c r="A41" s="65" t="s">
        <v>101</v>
      </c>
      <c r="B41" s="66" t="s">
        <v>102</v>
      </c>
      <c r="C41" s="67">
        <f>MUP!BN42</f>
        <v>200</v>
      </c>
      <c r="D41" s="67">
        <f>MUP!BO42</f>
        <v>0</v>
      </c>
      <c r="E41" s="67">
        <f>MUP!BP42</f>
        <v>200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9.5" customHeight="1">
      <c r="A48" s="57" t="s">
        <v>114</v>
      </c>
      <c r="B48" s="58" t="s">
        <v>115</v>
      </c>
      <c r="C48" s="59">
        <f aca="true" t="shared" si="0" ref="C48:E49">SUM(C49)</f>
        <v>120000</v>
      </c>
      <c r="D48" s="59">
        <f t="shared" si="0"/>
        <v>0</v>
      </c>
      <c r="E48" s="59">
        <f t="shared" si="0"/>
        <v>120000</v>
      </c>
    </row>
    <row r="49" spans="1:5" ht="19.5" customHeight="1">
      <c r="A49" s="69" t="s">
        <v>43</v>
      </c>
      <c r="B49" s="70" t="s">
        <v>44</v>
      </c>
      <c r="C49" s="71">
        <f t="shared" si="0"/>
        <v>120000</v>
      </c>
      <c r="D49" s="71">
        <f t="shared" si="0"/>
        <v>0</v>
      </c>
      <c r="E49" s="71">
        <f t="shared" si="0"/>
        <v>120000</v>
      </c>
    </row>
    <row r="50" spans="1:5" ht="19.5" customHeight="1">
      <c r="A50" s="65" t="s">
        <v>47</v>
      </c>
      <c r="B50" s="82" t="s">
        <v>48</v>
      </c>
      <c r="C50" s="67">
        <f>MUP!BN51</f>
        <v>120000</v>
      </c>
      <c r="D50" s="67">
        <f>MUP!BO51</f>
        <v>0</v>
      </c>
      <c r="E50" s="67">
        <f>MUP!BP51</f>
        <v>120000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605400</v>
      </c>
      <c r="D52" s="83">
        <f>SUM(D3)</f>
        <v>0</v>
      </c>
      <c r="E52" s="83">
        <f>SUM(E3)</f>
        <v>605400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11811023622047245" top="0.4724409448818898" bottom="0.5905511811023623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60" zoomScalePageLayoutView="0" workbookViewId="0" topLeftCell="A1">
      <selection activeCell="C31" sqref="C31:C36"/>
    </sheetView>
  </sheetViews>
  <sheetFormatPr defaultColWidth="9.140625" defaultRowHeight="12.75"/>
  <cols>
    <col min="1" max="1" width="8.7109375" style="52" customWidth="1"/>
    <col min="2" max="2" width="52.140625" style="53" customWidth="1"/>
    <col min="3" max="3" width="13.8515625" style="54" customWidth="1"/>
    <col min="4" max="4" width="12.421875" style="54" customWidth="1"/>
    <col min="5" max="5" width="13.7109375" style="53" customWidth="1"/>
    <col min="6" max="16384" width="9.140625" style="53" customWidth="1"/>
  </cols>
  <sheetData>
    <row r="1" spans="1:5" ht="51.75" customHeight="1">
      <c r="A1" s="121" t="s">
        <v>126</v>
      </c>
      <c r="B1" s="121"/>
      <c r="C1" s="121"/>
      <c r="D1" s="121"/>
      <c r="E1" s="121"/>
    </row>
    <row r="2" spans="1:5" ht="36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30" customHeight="1">
      <c r="A3" s="119" t="s">
        <v>29</v>
      </c>
      <c r="B3" s="119"/>
      <c r="C3" s="56">
        <f>SUM(C4,C48)</f>
        <v>981900</v>
      </c>
      <c r="D3" s="56">
        <f>SUM(D4,D48)</f>
        <v>0</v>
      </c>
      <c r="E3" s="56">
        <f>SUM(E4,E48)</f>
        <v>981900</v>
      </c>
    </row>
    <row r="4" spans="1:5" ht="24.75" customHeight="1">
      <c r="A4" s="57" t="s">
        <v>30</v>
      </c>
      <c r="B4" s="58" t="s">
        <v>31</v>
      </c>
      <c r="C4" s="59">
        <f>SUM(C5,C6,C11,C18,C27,C29,C37,C42,C44,C46)</f>
        <v>931900</v>
      </c>
      <c r="D4" s="59">
        <f>SUM(D5,D6,D11,D18,D27,D29,D37,D42,D44,D46)</f>
        <v>0</v>
      </c>
      <c r="E4" s="59">
        <f>SUM(E5,E6,E11,E18,E27,E29,E37,E42,E44,E46)</f>
        <v>931900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12200</v>
      </c>
      <c r="D6" s="62">
        <f>SUM(D7:D10)</f>
        <v>0</v>
      </c>
      <c r="E6" s="62">
        <f>SUM(E7:E10)</f>
        <v>12200</v>
      </c>
    </row>
    <row r="7" spans="1:5" ht="19.5" customHeight="1">
      <c r="A7" s="65" t="s">
        <v>35</v>
      </c>
      <c r="B7" s="66" t="s">
        <v>36</v>
      </c>
      <c r="C7" s="67">
        <f>MUP!F8</f>
        <v>12000</v>
      </c>
      <c r="D7" s="67">
        <f>MUP!G8</f>
        <v>0</v>
      </c>
      <c r="E7" s="67">
        <f>MUP!H8</f>
        <v>12000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MUP!F10</f>
        <v>200</v>
      </c>
      <c r="D9" s="67">
        <f>MUP!G10</f>
        <v>0</v>
      </c>
      <c r="E9" s="67">
        <f>MUP!H10</f>
        <v>200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556000</v>
      </c>
      <c r="D11" s="71">
        <f>SUM(D12:D17)</f>
        <v>0</v>
      </c>
      <c r="E11" s="71">
        <f>SUM(E12:E17)</f>
        <v>556000</v>
      </c>
    </row>
    <row r="12" spans="1:5" ht="19.5" customHeight="1">
      <c r="A12" s="65" t="s">
        <v>45</v>
      </c>
      <c r="B12" s="66" t="s">
        <v>46</v>
      </c>
      <c r="C12" s="67">
        <f>MUP!F13</f>
        <v>52000</v>
      </c>
      <c r="D12" s="67">
        <f>MUP!G13</f>
        <v>0</v>
      </c>
      <c r="E12" s="67">
        <f>MUP!H13</f>
        <v>52000</v>
      </c>
    </row>
    <row r="13" spans="1:5" ht="19.5" customHeight="1" hidden="1">
      <c r="A13" s="72" t="s">
        <v>47</v>
      </c>
      <c r="B13" s="73" t="s">
        <v>48</v>
      </c>
      <c r="C13" s="67">
        <v>0</v>
      </c>
      <c r="D13" s="67"/>
      <c r="E13" s="67">
        <f>SUM(C13:D13)</f>
        <v>0</v>
      </c>
    </row>
    <row r="14" spans="1:5" ht="19.5" customHeight="1">
      <c r="A14" s="72" t="s">
        <v>49</v>
      </c>
      <c r="B14" s="73" t="s">
        <v>50</v>
      </c>
      <c r="C14" s="67">
        <f>MUP!F15</f>
        <v>450000</v>
      </c>
      <c r="D14" s="67">
        <f>MUP!G15</f>
        <v>0</v>
      </c>
      <c r="E14" s="67">
        <f>MUP!H15</f>
        <v>450000</v>
      </c>
    </row>
    <row r="15" spans="1:5" ht="19.5" customHeight="1">
      <c r="A15" s="72" t="s">
        <v>51</v>
      </c>
      <c r="B15" s="74" t="s">
        <v>52</v>
      </c>
      <c r="C15" s="67">
        <f>MUP!F16</f>
        <v>25000</v>
      </c>
      <c r="D15" s="67">
        <f>MUP!G16</f>
        <v>0</v>
      </c>
      <c r="E15" s="67">
        <f>MUP!H16</f>
        <v>25000</v>
      </c>
    </row>
    <row r="16" spans="1:5" ht="19.5" customHeight="1">
      <c r="A16" s="65" t="s">
        <v>53</v>
      </c>
      <c r="B16" s="66" t="s">
        <v>54</v>
      </c>
      <c r="C16" s="67">
        <f>MUP!F17</f>
        <v>26300</v>
      </c>
      <c r="D16" s="67">
        <f>MUP!G17</f>
        <v>0</v>
      </c>
      <c r="E16" s="67">
        <f>MUP!H17</f>
        <v>26300</v>
      </c>
    </row>
    <row r="17" spans="1:5" ht="19.5" customHeight="1">
      <c r="A17" s="65" t="s">
        <v>55</v>
      </c>
      <c r="B17" s="66" t="s">
        <v>56</v>
      </c>
      <c r="C17" s="67">
        <f>MUP!F18</f>
        <v>2700</v>
      </c>
      <c r="D17" s="67">
        <f>MUP!G18</f>
        <v>0</v>
      </c>
      <c r="E17" s="67">
        <f>MUP!H18</f>
        <v>2700</v>
      </c>
    </row>
    <row r="18" spans="1:5" ht="19.5" customHeight="1">
      <c r="A18" s="69" t="s">
        <v>57</v>
      </c>
      <c r="B18" s="70" t="s">
        <v>58</v>
      </c>
      <c r="C18" s="71">
        <f>SUM(C19:C26)</f>
        <v>349900</v>
      </c>
      <c r="D18" s="71">
        <f>SUM(D19:D26)</f>
        <v>0</v>
      </c>
      <c r="E18" s="71">
        <f>SUM(E19:E26)</f>
        <v>349900</v>
      </c>
    </row>
    <row r="19" spans="1:5" ht="19.5" customHeight="1">
      <c r="A19" s="65" t="s">
        <v>59</v>
      </c>
      <c r="B19" s="66" t="s">
        <v>60</v>
      </c>
      <c r="C19" s="67">
        <f>MUP!F20</f>
        <v>20000</v>
      </c>
      <c r="D19" s="67">
        <f>MUP!G20</f>
        <v>0</v>
      </c>
      <c r="E19" s="67">
        <f>MUP!H20</f>
        <v>20000</v>
      </c>
    </row>
    <row r="20" spans="1:5" ht="19.5" customHeight="1">
      <c r="A20" s="65" t="s">
        <v>61</v>
      </c>
      <c r="B20" s="66" t="s">
        <v>62</v>
      </c>
      <c r="C20" s="67">
        <f>MUP!F21</f>
        <v>200000</v>
      </c>
      <c r="D20" s="67">
        <f>MUP!G21</f>
        <v>0</v>
      </c>
      <c r="E20" s="67">
        <f>MUP!H21</f>
        <v>200000</v>
      </c>
    </row>
    <row r="21" spans="1:5" ht="19.5" customHeight="1">
      <c r="A21" s="65" t="s">
        <v>63</v>
      </c>
      <c r="B21" s="66" t="s">
        <v>64</v>
      </c>
      <c r="C21" s="67">
        <f>MUP!F22</f>
        <v>2500</v>
      </c>
      <c r="D21" s="67">
        <f>MUP!G22</f>
        <v>0</v>
      </c>
      <c r="E21" s="67">
        <f>MUP!H22</f>
        <v>2500</v>
      </c>
    </row>
    <row r="22" spans="1:5" ht="19.5" customHeight="1">
      <c r="A22" s="65" t="s">
        <v>65</v>
      </c>
      <c r="B22" s="66" t="s">
        <v>66</v>
      </c>
      <c r="C22" s="67">
        <f>MUP!F23</f>
        <v>59800</v>
      </c>
      <c r="D22" s="67">
        <f>MUP!G23</f>
        <v>0</v>
      </c>
      <c r="E22" s="67">
        <f>MUP!H23</f>
        <v>59800</v>
      </c>
    </row>
    <row r="23" spans="1:5" ht="19.5" customHeight="1" hidden="1">
      <c r="A23" s="65" t="s">
        <v>67</v>
      </c>
      <c r="B23" s="66" t="s">
        <v>68</v>
      </c>
      <c r="C23" s="67">
        <v>0</v>
      </c>
      <c r="D23" s="67"/>
      <c r="E23" s="67">
        <f>SUM(C23:D23)</f>
        <v>0</v>
      </c>
    </row>
    <row r="24" spans="1:5" ht="19.5" customHeight="1">
      <c r="A24" s="65" t="s">
        <v>69</v>
      </c>
      <c r="B24" s="66" t="s">
        <v>70</v>
      </c>
      <c r="C24" s="67">
        <f>MUP!F25</f>
        <v>8000</v>
      </c>
      <c r="D24" s="67">
        <f>MUP!G25</f>
        <v>0</v>
      </c>
      <c r="E24" s="67">
        <f>MUP!H25</f>
        <v>8000</v>
      </c>
    </row>
    <row r="25" spans="1:5" ht="19.5" customHeight="1">
      <c r="A25" s="65" t="s">
        <v>71</v>
      </c>
      <c r="B25" s="66" t="s">
        <v>72</v>
      </c>
      <c r="C25" s="67">
        <f>MUP!F26</f>
        <v>45000</v>
      </c>
      <c r="D25" s="67">
        <f>MUP!G26</f>
        <v>0</v>
      </c>
      <c r="E25" s="67">
        <f>MUP!H26</f>
        <v>45000</v>
      </c>
    </row>
    <row r="26" spans="1:5" ht="19.5" customHeight="1">
      <c r="A26" s="65" t="s">
        <v>73</v>
      </c>
      <c r="B26" s="66" t="s">
        <v>74</v>
      </c>
      <c r="C26" s="67">
        <f>MUP!F27</f>
        <v>14600</v>
      </c>
      <c r="D26" s="67">
        <f>MUP!G27</f>
        <v>0</v>
      </c>
      <c r="E26" s="67">
        <f>MUP!H27</f>
        <v>14600</v>
      </c>
    </row>
    <row r="27" spans="1:5" ht="30">
      <c r="A27" s="69" t="s">
        <v>75</v>
      </c>
      <c r="B27" s="75" t="s">
        <v>76</v>
      </c>
      <c r="C27" s="71">
        <f>SUM(C28)</f>
        <v>300</v>
      </c>
      <c r="D27" s="71">
        <f>SUM(D28)</f>
        <v>0</v>
      </c>
      <c r="E27" s="71">
        <f>SUM(E28)</f>
        <v>300</v>
      </c>
    </row>
    <row r="28" spans="1:5" ht="19.5" customHeight="1">
      <c r="A28" s="65" t="s">
        <v>77</v>
      </c>
      <c r="B28" s="76" t="s">
        <v>76</v>
      </c>
      <c r="C28" s="67">
        <f>MUP!F29</f>
        <v>300</v>
      </c>
      <c r="D28" s="67">
        <f>MUP!G29</f>
        <v>0</v>
      </c>
      <c r="E28" s="67">
        <f>MUP!H29</f>
        <v>300</v>
      </c>
    </row>
    <row r="29" spans="1:5" ht="19.5" customHeight="1">
      <c r="A29" s="69" t="s">
        <v>78</v>
      </c>
      <c r="B29" s="77" t="s">
        <v>79</v>
      </c>
      <c r="C29" s="71">
        <f>SUM(C30:C36)</f>
        <v>12000</v>
      </c>
      <c r="D29" s="71">
        <f>SUM(D30:D36)</f>
        <v>0</v>
      </c>
      <c r="E29" s="71">
        <f>SUM(E30:E36)</f>
        <v>12000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MUP!F32</f>
        <v>10000</v>
      </c>
      <c r="D31" s="67">
        <f>MUP!G32</f>
        <v>0</v>
      </c>
      <c r="E31" s="67">
        <f>MUP!H32</f>
        <v>10000</v>
      </c>
    </row>
    <row r="32" spans="1:5" ht="19.5" customHeight="1">
      <c r="A32" s="65" t="s">
        <v>84</v>
      </c>
      <c r="B32" s="66" t="s">
        <v>85</v>
      </c>
      <c r="C32" s="67">
        <f>MUP!F33</f>
        <v>500</v>
      </c>
      <c r="D32" s="67">
        <f>MUP!G33</f>
        <v>0</v>
      </c>
      <c r="E32" s="67">
        <f>MUP!H33</f>
        <v>500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 hidden="1">
      <c r="A34" s="65" t="s">
        <v>88</v>
      </c>
      <c r="B34" s="66" t="s">
        <v>89</v>
      </c>
      <c r="C34" s="67">
        <v>0</v>
      </c>
      <c r="D34" s="67"/>
      <c r="E34" s="67">
        <f>SUM(C34:D34)</f>
        <v>0</v>
      </c>
    </row>
    <row r="35" spans="1:5" ht="19.5" customHeight="1" hidden="1">
      <c r="A35" s="65" t="s">
        <v>90</v>
      </c>
      <c r="B35" s="66" t="s">
        <v>91</v>
      </c>
      <c r="C35" s="67">
        <v>0</v>
      </c>
      <c r="D35" s="67"/>
      <c r="E35" s="67">
        <f>SUM(C35:D35)</f>
        <v>0</v>
      </c>
    </row>
    <row r="36" spans="1:5" ht="19.5" customHeight="1">
      <c r="A36" s="65" t="s">
        <v>92</v>
      </c>
      <c r="B36" s="66" t="s">
        <v>79</v>
      </c>
      <c r="C36" s="67">
        <f>MUP!F37</f>
        <v>1500</v>
      </c>
      <c r="D36" s="67">
        <f>MUP!G37</f>
        <v>0</v>
      </c>
      <c r="E36" s="67">
        <f>MUP!H37</f>
        <v>1500</v>
      </c>
    </row>
    <row r="37" spans="1:5" ht="19.5" customHeight="1">
      <c r="A37" s="69" t="s">
        <v>93</v>
      </c>
      <c r="B37" s="70" t="s">
        <v>94</v>
      </c>
      <c r="C37" s="71">
        <f>SUM(C38:C41)</f>
        <v>1500</v>
      </c>
      <c r="D37" s="71">
        <f>SUM(D38:D41)</f>
        <v>0</v>
      </c>
      <c r="E37" s="71">
        <f>SUM(E38:E41)</f>
        <v>1500</v>
      </c>
    </row>
    <row r="38" spans="1:5" ht="19.5" customHeight="1" hidden="1">
      <c r="A38" s="65" t="s">
        <v>95</v>
      </c>
      <c r="B38" s="66" t="s">
        <v>96</v>
      </c>
      <c r="C38" s="67">
        <v>0</v>
      </c>
      <c r="D38" s="67"/>
      <c r="E38" s="67">
        <f>SUM(C38:D38)</f>
        <v>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MUP!F41</f>
        <v>100</v>
      </c>
      <c r="D40" s="67">
        <f>MUP!G41</f>
        <v>0</v>
      </c>
      <c r="E40" s="67">
        <f>MUP!H41</f>
        <v>100</v>
      </c>
    </row>
    <row r="41" spans="1:5" ht="19.5" customHeight="1">
      <c r="A41" s="65" t="s">
        <v>101</v>
      </c>
      <c r="B41" s="66" t="s">
        <v>102</v>
      </c>
      <c r="C41" s="67">
        <f>MUP!F42</f>
        <v>1400</v>
      </c>
      <c r="D41" s="67">
        <f>MUP!G42</f>
        <v>0</v>
      </c>
      <c r="E41" s="67">
        <f>MUP!H42</f>
        <v>1400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9.5" customHeight="1">
      <c r="A48" s="57" t="s">
        <v>114</v>
      </c>
      <c r="B48" s="58" t="s">
        <v>115</v>
      </c>
      <c r="C48" s="59">
        <f aca="true" t="shared" si="0" ref="C48:E49">SUM(C49)</f>
        <v>50000</v>
      </c>
      <c r="D48" s="59">
        <f t="shared" si="0"/>
        <v>0</v>
      </c>
      <c r="E48" s="59">
        <f t="shared" si="0"/>
        <v>50000</v>
      </c>
    </row>
    <row r="49" spans="1:5" ht="19.5" customHeight="1">
      <c r="A49" s="69" t="s">
        <v>43</v>
      </c>
      <c r="B49" s="70" t="s">
        <v>44</v>
      </c>
      <c r="C49" s="71">
        <f t="shared" si="0"/>
        <v>50000</v>
      </c>
      <c r="D49" s="71">
        <f t="shared" si="0"/>
        <v>0</v>
      </c>
      <c r="E49" s="71">
        <f t="shared" si="0"/>
        <v>50000</v>
      </c>
    </row>
    <row r="50" spans="1:5" ht="19.5" customHeight="1">
      <c r="A50" s="65" t="s">
        <v>47</v>
      </c>
      <c r="B50" s="82" t="s">
        <v>48</v>
      </c>
      <c r="C50" s="67">
        <f>MUP!F51</f>
        <v>50000</v>
      </c>
      <c r="D50" s="67">
        <f>MUP!G51</f>
        <v>0</v>
      </c>
      <c r="E50" s="67">
        <f>MUP!H51</f>
        <v>50000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981900</v>
      </c>
      <c r="D52" s="83">
        <f>SUM(D3)</f>
        <v>0</v>
      </c>
      <c r="E52" s="83">
        <f>SUM(E3)</f>
        <v>981900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31496062992125984" top="0.4724409448818898" bottom="0.8661417322834646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60" zoomScalePageLayoutView="0" workbookViewId="0" topLeftCell="A1">
      <selection activeCell="C40" sqref="C40:C41"/>
    </sheetView>
  </sheetViews>
  <sheetFormatPr defaultColWidth="9.140625" defaultRowHeight="12.75"/>
  <cols>
    <col min="1" max="1" width="8.7109375" style="52" customWidth="1"/>
    <col min="2" max="2" width="50.851562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44.25" customHeight="1">
      <c r="A1" s="121" t="s">
        <v>127</v>
      </c>
      <c r="B1" s="121"/>
      <c r="C1" s="121"/>
      <c r="D1" s="121"/>
      <c r="E1" s="121"/>
    </row>
    <row r="2" spans="1:5" ht="36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27.75" customHeight="1">
      <c r="A3" s="119" t="s">
        <v>29</v>
      </c>
      <c r="B3" s="119"/>
      <c r="C3" s="56">
        <f>SUM(C4,C48)</f>
        <v>1644100</v>
      </c>
      <c r="D3" s="56">
        <f>SUM(D4,D48)</f>
        <v>0</v>
      </c>
      <c r="E3" s="56">
        <f>SUM(E4,E48)</f>
        <v>1644100</v>
      </c>
    </row>
    <row r="4" spans="1:5" ht="18" customHeight="1">
      <c r="A4" s="57" t="s">
        <v>30</v>
      </c>
      <c r="B4" s="58" t="s">
        <v>31</v>
      </c>
      <c r="C4" s="59">
        <f>SUM(C5,C6,C11,C18,C27,C29,C37,C42,C44,C46)</f>
        <v>1554100</v>
      </c>
      <c r="D4" s="59">
        <f>SUM(D5,D6,D11,D18,D27,D29,D37,D42,D44,D46)</f>
        <v>0</v>
      </c>
      <c r="E4" s="59">
        <f>SUM(E5,E6,E11,E18,E27,E29,E37,E42,E44,E46)</f>
        <v>1554100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23300</v>
      </c>
      <c r="D6" s="62">
        <f>SUM(D7:D10)</f>
        <v>0</v>
      </c>
      <c r="E6" s="62">
        <f>SUM(E7:E10)</f>
        <v>23300</v>
      </c>
    </row>
    <row r="7" spans="1:5" ht="19.5" customHeight="1">
      <c r="A7" s="65" t="s">
        <v>35</v>
      </c>
      <c r="B7" s="66" t="s">
        <v>36</v>
      </c>
      <c r="C7" s="67">
        <f>MUP!I8</f>
        <v>20000</v>
      </c>
      <c r="D7" s="67">
        <f>MUP!J8</f>
        <v>0</v>
      </c>
      <c r="E7" s="67">
        <f>MUP!K8</f>
        <v>20000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MUP!I10</f>
        <v>3300</v>
      </c>
      <c r="D9" s="67">
        <f>MUP!J10</f>
        <v>0</v>
      </c>
      <c r="E9" s="67">
        <f>MUP!K10</f>
        <v>3300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824600</v>
      </c>
      <c r="D11" s="71">
        <f>SUM(D12:D17)</f>
        <v>0</v>
      </c>
      <c r="E11" s="71">
        <f>SUM(E12:E17)</f>
        <v>824600</v>
      </c>
    </row>
    <row r="12" spans="1:5" ht="19.5" customHeight="1">
      <c r="A12" s="65" t="s">
        <v>45</v>
      </c>
      <c r="B12" s="66" t="s">
        <v>46</v>
      </c>
      <c r="C12" s="67">
        <f>MUP!I13</f>
        <v>72000</v>
      </c>
      <c r="D12" s="67">
        <f>MUP!J13</f>
        <v>0</v>
      </c>
      <c r="E12" s="67">
        <f>MUP!K13</f>
        <v>72000</v>
      </c>
    </row>
    <row r="13" spans="1:5" ht="19.5" customHeight="1">
      <c r="A13" s="72" t="s">
        <v>47</v>
      </c>
      <c r="B13" s="73" t="s">
        <v>48</v>
      </c>
      <c r="C13" s="67">
        <f>MUP!I14</f>
        <v>13200</v>
      </c>
      <c r="D13" s="67">
        <f>MUP!J14</f>
        <v>0</v>
      </c>
      <c r="E13" s="67">
        <f>MUP!K14</f>
        <v>13200</v>
      </c>
    </row>
    <row r="14" spans="1:5" ht="19.5" customHeight="1">
      <c r="A14" s="72" t="s">
        <v>49</v>
      </c>
      <c r="B14" s="73" t="s">
        <v>50</v>
      </c>
      <c r="C14" s="67">
        <f>MUP!I15</f>
        <v>650000</v>
      </c>
      <c r="D14" s="67">
        <f>MUP!J15</f>
        <v>0</v>
      </c>
      <c r="E14" s="67">
        <f>MUP!K15</f>
        <v>650000</v>
      </c>
    </row>
    <row r="15" spans="1:5" ht="19.5" customHeight="1">
      <c r="A15" s="72" t="s">
        <v>51</v>
      </c>
      <c r="B15" s="74" t="s">
        <v>52</v>
      </c>
      <c r="C15" s="67">
        <f>MUP!I16</f>
        <v>40000</v>
      </c>
      <c r="D15" s="67">
        <f>MUP!J16</f>
        <v>0</v>
      </c>
      <c r="E15" s="67">
        <f>MUP!K16</f>
        <v>40000</v>
      </c>
    </row>
    <row r="16" spans="1:5" ht="19.5" customHeight="1">
      <c r="A16" s="65" t="s">
        <v>53</v>
      </c>
      <c r="B16" s="66" t="s">
        <v>54</v>
      </c>
      <c r="C16" s="67">
        <f>MUP!I17</f>
        <v>47400</v>
      </c>
      <c r="D16" s="67">
        <f>MUP!J17</f>
        <v>0</v>
      </c>
      <c r="E16" s="67">
        <f>MUP!K17</f>
        <v>47400</v>
      </c>
    </row>
    <row r="17" spans="1:5" ht="19.5" customHeight="1">
      <c r="A17" s="65" t="s">
        <v>55</v>
      </c>
      <c r="B17" s="66" t="s">
        <v>56</v>
      </c>
      <c r="C17" s="67">
        <f>MUP!I18</f>
        <v>2000</v>
      </c>
      <c r="D17" s="67">
        <f>MUP!J18</f>
        <v>0</v>
      </c>
      <c r="E17" s="67">
        <f>MUP!K18</f>
        <v>2000</v>
      </c>
    </row>
    <row r="18" spans="1:5" ht="19.5" customHeight="1">
      <c r="A18" s="69" t="s">
        <v>57</v>
      </c>
      <c r="B18" s="70" t="s">
        <v>58</v>
      </c>
      <c r="C18" s="71">
        <f>SUM(C19:C26)</f>
        <v>681600</v>
      </c>
      <c r="D18" s="71">
        <f>SUM(D19:D26)</f>
        <v>0</v>
      </c>
      <c r="E18" s="71">
        <f>SUM(E19:E26)</f>
        <v>681600</v>
      </c>
    </row>
    <row r="19" spans="1:5" ht="19.5" customHeight="1">
      <c r="A19" s="65" t="s">
        <v>59</v>
      </c>
      <c r="B19" s="66" t="s">
        <v>60</v>
      </c>
      <c r="C19" s="67">
        <f>MUP!I20</f>
        <v>65000</v>
      </c>
      <c r="D19" s="67">
        <f>MUP!J20</f>
        <v>0</v>
      </c>
      <c r="E19" s="67">
        <f>MUP!K20</f>
        <v>65000</v>
      </c>
    </row>
    <row r="20" spans="1:5" ht="19.5" customHeight="1">
      <c r="A20" s="65" t="s">
        <v>61</v>
      </c>
      <c r="B20" s="66" t="s">
        <v>62</v>
      </c>
      <c r="C20" s="67">
        <f>MUP!I21</f>
        <v>300000</v>
      </c>
      <c r="D20" s="67">
        <f>MUP!J21</f>
        <v>0</v>
      </c>
      <c r="E20" s="67">
        <f>MUP!K21</f>
        <v>300000</v>
      </c>
    </row>
    <row r="21" spans="1:5" ht="19.5" customHeight="1">
      <c r="A21" s="65" t="s">
        <v>63</v>
      </c>
      <c r="B21" s="66" t="s">
        <v>64</v>
      </c>
      <c r="C21" s="67">
        <f>MUP!I22</f>
        <v>2000</v>
      </c>
      <c r="D21" s="67">
        <f>MUP!J22</f>
        <v>0</v>
      </c>
      <c r="E21" s="67">
        <f>MUP!K22</f>
        <v>2000</v>
      </c>
    </row>
    <row r="22" spans="1:5" ht="19.5" customHeight="1">
      <c r="A22" s="65" t="s">
        <v>65</v>
      </c>
      <c r="B22" s="66" t="s">
        <v>66</v>
      </c>
      <c r="C22" s="67">
        <f>MUP!I23</f>
        <v>138700</v>
      </c>
      <c r="D22" s="67">
        <f>MUP!J23</f>
        <v>0</v>
      </c>
      <c r="E22" s="67">
        <f>MUP!K23</f>
        <v>138700</v>
      </c>
    </row>
    <row r="23" spans="1:5" ht="19.5" customHeight="1">
      <c r="A23" s="65" t="s">
        <v>67</v>
      </c>
      <c r="B23" s="66" t="s">
        <v>68</v>
      </c>
      <c r="C23" s="67">
        <f>MUP!I24</f>
        <v>2000</v>
      </c>
      <c r="D23" s="67">
        <f>MUP!J24</f>
        <v>0</v>
      </c>
      <c r="E23" s="67">
        <f>MUP!K24</f>
        <v>2000</v>
      </c>
    </row>
    <row r="24" spans="1:5" ht="19.5" customHeight="1">
      <c r="A24" s="65" t="s">
        <v>69</v>
      </c>
      <c r="B24" s="66" t="s">
        <v>70</v>
      </c>
      <c r="C24" s="67">
        <f>MUP!I25</f>
        <v>5900</v>
      </c>
      <c r="D24" s="67">
        <f>MUP!J25</f>
        <v>0</v>
      </c>
      <c r="E24" s="67">
        <f>MUP!K25</f>
        <v>5900</v>
      </c>
    </row>
    <row r="25" spans="1:5" ht="19.5" customHeight="1">
      <c r="A25" s="65" t="s">
        <v>71</v>
      </c>
      <c r="B25" s="66" t="s">
        <v>72</v>
      </c>
      <c r="C25" s="67">
        <f>MUP!I26</f>
        <v>53000</v>
      </c>
      <c r="D25" s="67">
        <f>MUP!J26</f>
        <v>0</v>
      </c>
      <c r="E25" s="67">
        <f>MUP!K26</f>
        <v>53000</v>
      </c>
    </row>
    <row r="26" spans="1:5" ht="19.5" customHeight="1">
      <c r="A26" s="65" t="s">
        <v>73</v>
      </c>
      <c r="B26" s="66" t="s">
        <v>74</v>
      </c>
      <c r="C26" s="67">
        <f>MUP!I27</f>
        <v>115000</v>
      </c>
      <c r="D26" s="67">
        <f>MUP!J27</f>
        <v>0</v>
      </c>
      <c r="E26" s="67">
        <f>MUP!K27</f>
        <v>115000</v>
      </c>
    </row>
    <row r="27" spans="1:5" ht="30">
      <c r="A27" s="69" t="s">
        <v>75</v>
      </c>
      <c r="B27" s="75" t="s">
        <v>76</v>
      </c>
      <c r="C27" s="71">
        <f>SUM(C28)</f>
        <v>500</v>
      </c>
      <c r="D27" s="71">
        <f>SUM(D28)</f>
        <v>0</v>
      </c>
      <c r="E27" s="71">
        <f>SUM(E28)</f>
        <v>500</v>
      </c>
    </row>
    <row r="28" spans="1:5" ht="19.5" customHeight="1">
      <c r="A28" s="65" t="s">
        <v>77</v>
      </c>
      <c r="B28" s="76" t="s">
        <v>76</v>
      </c>
      <c r="C28" s="67">
        <f>MUP!I29</f>
        <v>500</v>
      </c>
      <c r="D28" s="67">
        <f>MUP!J29</f>
        <v>0</v>
      </c>
      <c r="E28" s="67">
        <f>MUP!K29</f>
        <v>500</v>
      </c>
    </row>
    <row r="29" spans="1:5" ht="19.5" customHeight="1">
      <c r="A29" s="69" t="s">
        <v>78</v>
      </c>
      <c r="B29" s="77" t="s">
        <v>79</v>
      </c>
      <c r="C29" s="71">
        <f>SUM(C30:C36)</f>
        <v>22900</v>
      </c>
      <c r="D29" s="71">
        <f>SUM(D30:D36)</f>
        <v>0</v>
      </c>
      <c r="E29" s="71">
        <f>SUM(E30:E36)</f>
        <v>22900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MUP!I32</f>
        <v>20000</v>
      </c>
      <c r="D31" s="67">
        <f>MUP!J32</f>
        <v>0</v>
      </c>
      <c r="E31" s="67">
        <f>MUP!K32</f>
        <v>20000</v>
      </c>
    </row>
    <row r="32" spans="1:5" ht="19.5" customHeight="1">
      <c r="A32" s="65" t="s">
        <v>84</v>
      </c>
      <c r="B32" s="66" t="s">
        <v>85</v>
      </c>
      <c r="C32" s="67">
        <f>MUP!I33</f>
        <v>500</v>
      </c>
      <c r="D32" s="67">
        <f>MUP!J33</f>
        <v>0</v>
      </c>
      <c r="E32" s="67">
        <f>MUP!K33</f>
        <v>500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>
      <c r="A34" s="65" t="s">
        <v>88</v>
      </c>
      <c r="B34" s="66" t="s">
        <v>89</v>
      </c>
      <c r="C34" s="67">
        <f>MUP!I35</f>
        <v>100</v>
      </c>
      <c r="D34" s="67">
        <f>MUP!J35</f>
        <v>0</v>
      </c>
      <c r="E34" s="67">
        <f>MUP!K35</f>
        <v>100</v>
      </c>
    </row>
    <row r="35" spans="1:5" ht="19.5" customHeight="1" hidden="1">
      <c r="A35" s="65" t="s">
        <v>90</v>
      </c>
      <c r="B35" s="66" t="s">
        <v>91</v>
      </c>
      <c r="C35" s="67">
        <v>0</v>
      </c>
      <c r="D35" s="67"/>
      <c r="E35" s="67">
        <f>SUM(C35:D35)</f>
        <v>0</v>
      </c>
    </row>
    <row r="36" spans="1:5" ht="19.5" customHeight="1">
      <c r="A36" s="65" t="s">
        <v>92</v>
      </c>
      <c r="B36" s="66" t="s">
        <v>79</v>
      </c>
      <c r="C36" s="67">
        <f>MUP!I37</f>
        <v>2300</v>
      </c>
      <c r="D36" s="67">
        <f>MUP!J37</f>
        <v>0</v>
      </c>
      <c r="E36" s="67">
        <f>MUP!K37</f>
        <v>2300</v>
      </c>
    </row>
    <row r="37" spans="1:5" ht="19.5" customHeight="1">
      <c r="A37" s="69" t="s">
        <v>93</v>
      </c>
      <c r="B37" s="70" t="s">
        <v>94</v>
      </c>
      <c r="C37" s="71">
        <f>SUM(C38:C41)</f>
        <v>1200</v>
      </c>
      <c r="D37" s="71">
        <f>SUM(D38:D41)</f>
        <v>0</v>
      </c>
      <c r="E37" s="71">
        <f>SUM(E38:E41)</f>
        <v>1200</v>
      </c>
    </row>
    <row r="38" spans="1:5" ht="19.5" customHeight="1" hidden="1">
      <c r="A38" s="65" t="s">
        <v>95</v>
      </c>
      <c r="B38" s="66" t="s">
        <v>96</v>
      </c>
      <c r="C38" s="67">
        <v>0</v>
      </c>
      <c r="D38" s="67"/>
      <c r="E38" s="67">
        <f>SUM(C38:D38)</f>
        <v>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MUP!I41</f>
        <v>700</v>
      </c>
      <c r="D40" s="67">
        <f>MUP!J41</f>
        <v>0</v>
      </c>
      <c r="E40" s="67">
        <f>MUP!K41</f>
        <v>700</v>
      </c>
    </row>
    <row r="41" spans="1:5" ht="19.5" customHeight="1">
      <c r="A41" s="65" t="s">
        <v>101</v>
      </c>
      <c r="B41" s="66" t="s">
        <v>102</v>
      </c>
      <c r="C41" s="67">
        <f>MUP!I42</f>
        <v>500</v>
      </c>
      <c r="D41" s="67">
        <f>MUP!J42</f>
        <v>0</v>
      </c>
      <c r="E41" s="67">
        <f>MUP!K42</f>
        <v>500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8" customHeight="1">
      <c r="A48" s="57" t="s">
        <v>114</v>
      </c>
      <c r="B48" s="58" t="s">
        <v>115</v>
      </c>
      <c r="C48" s="59">
        <f aca="true" t="shared" si="0" ref="C48:E49">SUM(C49)</f>
        <v>90000</v>
      </c>
      <c r="D48" s="59">
        <f t="shared" si="0"/>
        <v>0</v>
      </c>
      <c r="E48" s="59">
        <f t="shared" si="0"/>
        <v>90000</v>
      </c>
    </row>
    <row r="49" spans="1:5" ht="15.75" customHeight="1">
      <c r="A49" s="69" t="s">
        <v>43</v>
      </c>
      <c r="B49" s="70" t="s">
        <v>44</v>
      </c>
      <c r="C49" s="71">
        <f t="shared" si="0"/>
        <v>90000</v>
      </c>
      <c r="D49" s="71">
        <f t="shared" si="0"/>
        <v>0</v>
      </c>
      <c r="E49" s="71">
        <f t="shared" si="0"/>
        <v>90000</v>
      </c>
    </row>
    <row r="50" spans="1:5" ht="19.5" customHeight="1">
      <c r="A50" s="65" t="s">
        <v>47</v>
      </c>
      <c r="B50" s="82" t="s">
        <v>48</v>
      </c>
      <c r="C50" s="67">
        <f>MUP!I51</f>
        <v>90000</v>
      </c>
      <c r="D50" s="67">
        <f>MUP!J51</f>
        <v>0</v>
      </c>
      <c r="E50" s="67">
        <f>MUP!K51</f>
        <v>90000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1644100</v>
      </c>
      <c r="D52" s="83">
        <f>SUM(D3)</f>
        <v>0</v>
      </c>
      <c r="E52" s="83">
        <f>SUM(E3)</f>
        <v>1644100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31496062992125984" top="0.4724409448818898" bottom="0.98425196850393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60" workbookViewId="0" topLeftCell="A1">
      <selection activeCell="C38" sqref="C38:C41"/>
    </sheetView>
  </sheetViews>
  <sheetFormatPr defaultColWidth="9.140625" defaultRowHeight="12.75"/>
  <cols>
    <col min="1" max="1" width="8.7109375" style="52" customWidth="1"/>
    <col min="2" max="2" width="51.0039062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51.75" customHeight="1">
      <c r="A1" s="121" t="s">
        <v>128</v>
      </c>
      <c r="B1" s="121"/>
      <c r="C1" s="121"/>
      <c r="D1" s="121"/>
      <c r="E1" s="121"/>
    </row>
    <row r="2" spans="1:5" ht="36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30" customHeight="1">
      <c r="A3" s="119" t="s">
        <v>29</v>
      </c>
      <c r="B3" s="119"/>
      <c r="C3" s="56">
        <f>SUM(C4,C48)</f>
        <v>1399300</v>
      </c>
      <c r="D3" s="56">
        <f>SUM(D4,D48)</f>
        <v>0</v>
      </c>
      <c r="E3" s="56">
        <f>SUM(E4,E48)</f>
        <v>1399300</v>
      </c>
    </row>
    <row r="4" spans="1:5" ht="24.75" customHeight="1">
      <c r="A4" s="57" t="s">
        <v>30</v>
      </c>
      <c r="B4" s="58" t="s">
        <v>31</v>
      </c>
      <c r="C4" s="59">
        <f>SUM(C5,C6,C11,C18,C27,C29,C37,C42,C44,C46)</f>
        <v>1349300</v>
      </c>
      <c r="D4" s="59">
        <f>SUM(D5,D6,D11,D18,D27,D29,D37,D42,D44,D46)</f>
        <v>0</v>
      </c>
      <c r="E4" s="59">
        <f>SUM(E5,E6,E11,E18,E27,E29,E37,E42,E44,E46)</f>
        <v>1349300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22300</v>
      </c>
      <c r="D6" s="62">
        <f>SUM(D7:D10)</f>
        <v>0</v>
      </c>
      <c r="E6" s="62">
        <f>SUM(E7:E10)</f>
        <v>22300</v>
      </c>
    </row>
    <row r="7" spans="1:5" ht="19.5" customHeight="1">
      <c r="A7" s="65" t="s">
        <v>35</v>
      </c>
      <c r="B7" s="66" t="s">
        <v>36</v>
      </c>
      <c r="C7" s="67">
        <f>MUP!L8</f>
        <v>20000</v>
      </c>
      <c r="D7" s="67">
        <f>MUP!M8</f>
        <v>0</v>
      </c>
      <c r="E7" s="67">
        <f>MUP!N8</f>
        <v>20000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MUP!L10</f>
        <v>2300</v>
      </c>
      <c r="D9" s="67">
        <f>MUP!M10</f>
        <v>0</v>
      </c>
      <c r="E9" s="67">
        <f>MUP!N10</f>
        <v>2300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697200</v>
      </c>
      <c r="D11" s="71">
        <f>SUM(D12:D17)</f>
        <v>0</v>
      </c>
      <c r="E11" s="71">
        <f>SUM(E12:E17)</f>
        <v>697200</v>
      </c>
    </row>
    <row r="12" spans="1:5" ht="19.5" customHeight="1">
      <c r="A12" s="65" t="s">
        <v>45</v>
      </c>
      <c r="B12" s="66" t="s">
        <v>46</v>
      </c>
      <c r="C12" s="67">
        <f>MUP!L13</f>
        <v>63000</v>
      </c>
      <c r="D12" s="67">
        <f>MUP!M13</f>
        <v>0</v>
      </c>
      <c r="E12" s="67">
        <f>MUP!N13</f>
        <v>63000</v>
      </c>
    </row>
    <row r="13" spans="1:5" ht="19.5" customHeight="1">
      <c r="A13" s="72" t="s">
        <v>47</v>
      </c>
      <c r="B13" s="73" t="s">
        <v>48</v>
      </c>
      <c r="C13" s="67">
        <f>MUP!L14</f>
        <v>9100</v>
      </c>
      <c r="D13" s="67">
        <f>MUP!M14</f>
        <v>0</v>
      </c>
      <c r="E13" s="67">
        <f>MUP!N14</f>
        <v>9100</v>
      </c>
    </row>
    <row r="14" spans="1:5" ht="19.5" customHeight="1">
      <c r="A14" s="72" t="s">
        <v>49</v>
      </c>
      <c r="B14" s="73" t="s">
        <v>50</v>
      </c>
      <c r="C14" s="67">
        <f>MUP!L15</f>
        <v>530000</v>
      </c>
      <c r="D14" s="67">
        <f>MUP!M15</f>
        <v>0</v>
      </c>
      <c r="E14" s="67">
        <f>MUP!N15</f>
        <v>530000</v>
      </c>
    </row>
    <row r="15" spans="1:5" ht="19.5" customHeight="1">
      <c r="A15" s="72" t="s">
        <v>51</v>
      </c>
      <c r="B15" s="74" t="s">
        <v>52</v>
      </c>
      <c r="C15" s="67">
        <f>MUP!L16</f>
        <v>45000</v>
      </c>
      <c r="D15" s="67">
        <f>MUP!M16</f>
        <v>0</v>
      </c>
      <c r="E15" s="67">
        <f>MUP!N16</f>
        <v>45000</v>
      </c>
    </row>
    <row r="16" spans="1:5" ht="19.5" customHeight="1">
      <c r="A16" s="65" t="s">
        <v>53</v>
      </c>
      <c r="B16" s="66" t="s">
        <v>54</v>
      </c>
      <c r="C16" s="67">
        <f>MUP!L17</f>
        <v>49800</v>
      </c>
      <c r="D16" s="67">
        <f>MUP!M17</f>
        <v>0</v>
      </c>
      <c r="E16" s="67">
        <f>MUP!N17</f>
        <v>49800</v>
      </c>
    </row>
    <row r="17" spans="1:5" ht="19.5" customHeight="1">
      <c r="A17" s="65" t="s">
        <v>55</v>
      </c>
      <c r="B17" s="66" t="s">
        <v>56</v>
      </c>
      <c r="C17" s="67">
        <f>MUP!L18</f>
        <v>300</v>
      </c>
      <c r="D17" s="67">
        <f>MUP!M18</f>
        <v>0</v>
      </c>
      <c r="E17" s="67">
        <f>MUP!N18</f>
        <v>300</v>
      </c>
    </row>
    <row r="18" spans="1:5" ht="19.5" customHeight="1">
      <c r="A18" s="69" t="s">
        <v>57</v>
      </c>
      <c r="B18" s="70" t="s">
        <v>58</v>
      </c>
      <c r="C18" s="71">
        <f>SUM(C19:C26)</f>
        <v>612500</v>
      </c>
      <c r="D18" s="71">
        <f>SUM(D19:D26)</f>
        <v>0</v>
      </c>
      <c r="E18" s="71">
        <f>SUM(E19:E26)</f>
        <v>612500</v>
      </c>
    </row>
    <row r="19" spans="1:5" ht="19.5" customHeight="1">
      <c r="A19" s="65" t="s">
        <v>59</v>
      </c>
      <c r="B19" s="66" t="s">
        <v>60</v>
      </c>
      <c r="C19" s="67">
        <f>MUP!L20</f>
        <v>68000</v>
      </c>
      <c r="D19" s="67">
        <f>MUP!M20</f>
        <v>0</v>
      </c>
      <c r="E19" s="67">
        <f>MUP!N20</f>
        <v>68000</v>
      </c>
    </row>
    <row r="20" spans="1:5" ht="19.5" customHeight="1">
      <c r="A20" s="65" t="s">
        <v>61</v>
      </c>
      <c r="B20" s="66" t="s">
        <v>62</v>
      </c>
      <c r="C20" s="67">
        <f>MUP!L21</f>
        <v>265000</v>
      </c>
      <c r="D20" s="67">
        <f>MUP!M21</f>
        <v>0</v>
      </c>
      <c r="E20" s="67">
        <f>MUP!N21</f>
        <v>265000</v>
      </c>
    </row>
    <row r="21" spans="1:5" ht="19.5" customHeight="1">
      <c r="A21" s="65" t="s">
        <v>63</v>
      </c>
      <c r="B21" s="66" t="s">
        <v>64</v>
      </c>
      <c r="C21" s="67">
        <f>MUP!L22</f>
        <v>4500</v>
      </c>
      <c r="D21" s="67">
        <f>MUP!M22</f>
        <v>0</v>
      </c>
      <c r="E21" s="67">
        <f>MUP!N22</f>
        <v>4500</v>
      </c>
    </row>
    <row r="22" spans="1:5" ht="19.5" customHeight="1">
      <c r="A22" s="65" t="s">
        <v>65</v>
      </c>
      <c r="B22" s="66" t="s">
        <v>66</v>
      </c>
      <c r="C22" s="67">
        <f>MUP!L23</f>
        <v>87800</v>
      </c>
      <c r="D22" s="67">
        <f>MUP!M23</f>
        <v>0</v>
      </c>
      <c r="E22" s="67">
        <f>MUP!N23</f>
        <v>87800</v>
      </c>
    </row>
    <row r="23" spans="1:5" ht="19.5" customHeight="1">
      <c r="A23" s="65" t="s">
        <v>67</v>
      </c>
      <c r="B23" s="66" t="s">
        <v>68</v>
      </c>
      <c r="C23" s="67">
        <f>MUP!L24</f>
        <v>57200</v>
      </c>
      <c r="D23" s="67">
        <f>MUP!M24</f>
        <v>0</v>
      </c>
      <c r="E23" s="67">
        <f>MUP!N24</f>
        <v>57200</v>
      </c>
    </row>
    <row r="24" spans="1:5" ht="19.5" customHeight="1">
      <c r="A24" s="65" t="s">
        <v>69</v>
      </c>
      <c r="B24" s="66" t="s">
        <v>70</v>
      </c>
      <c r="C24" s="67">
        <f>MUP!L25</f>
        <v>5000</v>
      </c>
      <c r="D24" s="67">
        <f>MUP!M25</f>
        <v>0</v>
      </c>
      <c r="E24" s="67">
        <f>MUP!N25</f>
        <v>5000</v>
      </c>
    </row>
    <row r="25" spans="1:5" ht="19.5" customHeight="1">
      <c r="A25" s="65" t="s">
        <v>71</v>
      </c>
      <c r="B25" s="66" t="s">
        <v>72</v>
      </c>
      <c r="C25" s="67">
        <f>MUP!L26</f>
        <v>45000</v>
      </c>
      <c r="D25" s="67">
        <f>MUP!M26</f>
        <v>0</v>
      </c>
      <c r="E25" s="67">
        <f>MUP!N26</f>
        <v>45000</v>
      </c>
    </row>
    <row r="26" spans="1:5" ht="19.5" customHeight="1">
      <c r="A26" s="65" t="s">
        <v>73</v>
      </c>
      <c r="B26" s="66" t="s">
        <v>74</v>
      </c>
      <c r="C26" s="67">
        <f>MUP!L27</f>
        <v>80000</v>
      </c>
      <c r="D26" s="67">
        <f>MUP!M27</f>
        <v>0</v>
      </c>
      <c r="E26" s="67">
        <f>MUP!N27</f>
        <v>80000</v>
      </c>
    </row>
    <row r="27" spans="1:5" ht="30">
      <c r="A27" s="69" t="s">
        <v>75</v>
      </c>
      <c r="B27" s="75" t="s">
        <v>76</v>
      </c>
      <c r="C27" s="71">
        <f>SUM(C28)</f>
        <v>600</v>
      </c>
      <c r="D27" s="71">
        <f>SUM(D28)</f>
        <v>0</v>
      </c>
      <c r="E27" s="71">
        <f>SUM(E28)</f>
        <v>600</v>
      </c>
    </row>
    <row r="28" spans="1:5" ht="19.5" customHeight="1">
      <c r="A28" s="65" t="s">
        <v>77</v>
      </c>
      <c r="B28" s="76" t="s">
        <v>76</v>
      </c>
      <c r="C28" s="67">
        <f>MUP!L29</f>
        <v>600</v>
      </c>
      <c r="D28" s="67">
        <f>MUP!M29</f>
        <v>0</v>
      </c>
      <c r="E28" s="67">
        <f>MUP!N29</f>
        <v>600</v>
      </c>
    </row>
    <row r="29" spans="1:5" ht="19.5" customHeight="1">
      <c r="A29" s="69" t="s">
        <v>78</v>
      </c>
      <c r="B29" s="77" t="s">
        <v>79</v>
      </c>
      <c r="C29" s="71">
        <f>SUM(C30:C36)</f>
        <v>15100</v>
      </c>
      <c r="D29" s="71">
        <f>SUM(D30:D36)</f>
        <v>0</v>
      </c>
      <c r="E29" s="71">
        <f>SUM(E30:E36)</f>
        <v>15100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MUP!L32</f>
        <v>8800</v>
      </c>
      <c r="D31" s="67">
        <f>MUP!M32</f>
        <v>0</v>
      </c>
      <c r="E31" s="67">
        <f>MUP!N32</f>
        <v>8800</v>
      </c>
    </row>
    <row r="32" spans="1:5" ht="19.5" customHeight="1">
      <c r="A32" s="65" t="s">
        <v>84</v>
      </c>
      <c r="B32" s="66" t="s">
        <v>85</v>
      </c>
      <c r="C32" s="67">
        <f>MUP!L33</f>
        <v>1100</v>
      </c>
      <c r="D32" s="67">
        <f>MUP!M33</f>
        <v>0</v>
      </c>
      <c r="E32" s="67">
        <f>MUP!N33</f>
        <v>1100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>
      <c r="A34" s="65" t="s">
        <v>88</v>
      </c>
      <c r="B34" s="66" t="s">
        <v>89</v>
      </c>
      <c r="C34" s="67">
        <f>MUP!L35</f>
        <v>200</v>
      </c>
      <c r="D34" s="67">
        <f>MUP!M35</f>
        <v>0</v>
      </c>
      <c r="E34" s="67">
        <f>MUP!N35</f>
        <v>200</v>
      </c>
    </row>
    <row r="35" spans="1:5" ht="19.5" customHeight="1">
      <c r="A35" s="65" t="s">
        <v>90</v>
      </c>
      <c r="B35" s="66" t="s">
        <v>91</v>
      </c>
      <c r="C35" s="67">
        <f>MUP!L36</f>
        <v>700</v>
      </c>
      <c r="D35" s="67">
        <f>MUP!M36</f>
        <v>0</v>
      </c>
      <c r="E35" s="67">
        <f>MUP!N36</f>
        <v>700</v>
      </c>
    </row>
    <row r="36" spans="1:5" ht="19.5" customHeight="1">
      <c r="A36" s="65" t="s">
        <v>92</v>
      </c>
      <c r="B36" s="66" t="s">
        <v>79</v>
      </c>
      <c r="C36" s="67">
        <f>MUP!L37</f>
        <v>4300</v>
      </c>
      <c r="D36" s="67">
        <f>MUP!M37</f>
        <v>0</v>
      </c>
      <c r="E36" s="67">
        <f>MUP!N37</f>
        <v>4300</v>
      </c>
    </row>
    <row r="37" spans="1:5" ht="19.5" customHeight="1">
      <c r="A37" s="69" t="s">
        <v>93</v>
      </c>
      <c r="B37" s="70" t="s">
        <v>94</v>
      </c>
      <c r="C37" s="71">
        <f>SUM(C38:C41)</f>
        <v>1600</v>
      </c>
      <c r="D37" s="71">
        <f>SUM(D38:D41)</f>
        <v>0</v>
      </c>
      <c r="E37" s="71">
        <f>SUM(E38:E41)</f>
        <v>1600</v>
      </c>
    </row>
    <row r="38" spans="1:5" ht="19.5" customHeight="1">
      <c r="A38" s="65" t="s">
        <v>95</v>
      </c>
      <c r="B38" s="66" t="s">
        <v>96</v>
      </c>
      <c r="C38" s="67">
        <f>MUP!L39</f>
        <v>200</v>
      </c>
      <c r="D38" s="67">
        <f>MUP!M39</f>
        <v>0</v>
      </c>
      <c r="E38" s="67">
        <f>MUP!N39</f>
        <v>200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MUP!L41</f>
        <v>400</v>
      </c>
      <c r="D40" s="67">
        <f>MUP!M41</f>
        <v>0</v>
      </c>
      <c r="E40" s="67">
        <f>MUP!N41</f>
        <v>400</v>
      </c>
    </row>
    <row r="41" spans="1:5" ht="19.5" customHeight="1">
      <c r="A41" s="65" t="s">
        <v>101</v>
      </c>
      <c r="B41" s="66" t="s">
        <v>102</v>
      </c>
      <c r="C41" s="67">
        <f>MUP!L42</f>
        <v>1000</v>
      </c>
      <c r="D41" s="67">
        <f>MUP!M42</f>
        <v>0</v>
      </c>
      <c r="E41" s="67">
        <f>MUP!N42</f>
        <v>1000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9.5" customHeight="1">
      <c r="A48" s="57" t="s">
        <v>114</v>
      </c>
      <c r="B48" s="58" t="s">
        <v>115</v>
      </c>
      <c r="C48" s="59">
        <f aca="true" t="shared" si="0" ref="C48:E49">SUM(C49)</f>
        <v>50000</v>
      </c>
      <c r="D48" s="59">
        <f t="shared" si="0"/>
        <v>0</v>
      </c>
      <c r="E48" s="59">
        <f t="shared" si="0"/>
        <v>50000</v>
      </c>
    </row>
    <row r="49" spans="1:5" ht="19.5" customHeight="1">
      <c r="A49" s="69" t="s">
        <v>43</v>
      </c>
      <c r="B49" s="70" t="s">
        <v>44</v>
      </c>
      <c r="C49" s="71">
        <f t="shared" si="0"/>
        <v>50000</v>
      </c>
      <c r="D49" s="71">
        <f t="shared" si="0"/>
        <v>0</v>
      </c>
      <c r="E49" s="71">
        <f t="shared" si="0"/>
        <v>50000</v>
      </c>
    </row>
    <row r="50" spans="1:5" ht="19.5" customHeight="1">
      <c r="A50" s="65" t="s">
        <v>47</v>
      </c>
      <c r="B50" s="82" t="s">
        <v>48</v>
      </c>
      <c r="C50" s="67">
        <f>MUP!L51</f>
        <v>50000</v>
      </c>
      <c r="D50" s="67">
        <f>MUP!M51</f>
        <v>0</v>
      </c>
      <c r="E50" s="67">
        <f>MUP!N51</f>
        <v>50000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1399300</v>
      </c>
      <c r="D52" s="83">
        <f>SUM(D3)</f>
        <v>0</v>
      </c>
      <c r="E52" s="83">
        <f>SUM(E3)</f>
        <v>1399300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11811023622047245" top="0.4724409448818898" bottom="0.1968503937007874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60" zoomScalePageLayoutView="0" workbookViewId="0" topLeftCell="A1">
      <selection activeCell="C31" sqref="C31:C36"/>
    </sheetView>
  </sheetViews>
  <sheetFormatPr defaultColWidth="9.140625" defaultRowHeight="12.75"/>
  <cols>
    <col min="1" max="1" width="8.7109375" style="52" customWidth="1"/>
    <col min="2" max="2" width="51.5742187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51.75" customHeight="1">
      <c r="A1" s="121" t="s">
        <v>129</v>
      </c>
      <c r="B1" s="121"/>
      <c r="C1" s="121"/>
      <c r="D1" s="121"/>
      <c r="E1" s="121"/>
    </row>
    <row r="2" spans="1:5" ht="36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30" customHeight="1">
      <c r="A3" s="119" t="s">
        <v>29</v>
      </c>
      <c r="B3" s="119"/>
      <c r="C3" s="56">
        <f>SUM(C4,C48)</f>
        <v>898600</v>
      </c>
      <c r="D3" s="56">
        <f>SUM(D4,D48)</f>
        <v>0</v>
      </c>
      <c r="E3" s="56">
        <f>SUM(E4,E48)</f>
        <v>898600</v>
      </c>
    </row>
    <row r="4" spans="1:5" ht="24.75" customHeight="1">
      <c r="A4" s="57" t="s">
        <v>30</v>
      </c>
      <c r="B4" s="58" t="s">
        <v>31</v>
      </c>
      <c r="C4" s="59">
        <f>SUM(C5,C6,C11,C18,C27,C29,C37,C42,C44,C46)</f>
        <v>898600</v>
      </c>
      <c r="D4" s="59">
        <f>SUM(D5,D6,D11,D18,D27,D29,D37,D42,D44,D46)</f>
        <v>0</v>
      </c>
      <c r="E4" s="59">
        <f>SUM(E5,E6,E11,E18,E27,E29,E37,E42,E44,E46)</f>
        <v>898600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16000</v>
      </c>
      <c r="D6" s="62">
        <f>SUM(D7:D10)</f>
        <v>0</v>
      </c>
      <c r="E6" s="62">
        <f>SUM(E7:E10)</f>
        <v>16000</v>
      </c>
    </row>
    <row r="7" spans="1:5" ht="19.5" customHeight="1">
      <c r="A7" s="65" t="s">
        <v>35</v>
      </c>
      <c r="B7" s="66" t="s">
        <v>36</v>
      </c>
      <c r="C7" s="67">
        <f>MUP!O8</f>
        <v>14000</v>
      </c>
      <c r="D7" s="67">
        <f>MUP!$P$8</f>
        <v>0</v>
      </c>
      <c r="E7" s="67">
        <f>MUP!Q8</f>
        <v>14000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MUP!O10</f>
        <v>2000</v>
      </c>
      <c r="D9" s="67">
        <f>MUP!P10</f>
        <v>0</v>
      </c>
      <c r="E9" s="67">
        <f>MUP!Q10</f>
        <v>2000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513900</v>
      </c>
      <c r="D11" s="71">
        <f>SUM(D12:D17)</f>
        <v>0</v>
      </c>
      <c r="E11" s="71">
        <f>SUM(E12:E17)</f>
        <v>513900</v>
      </c>
    </row>
    <row r="12" spans="1:5" ht="19.5" customHeight="1">
      <c r="A12" s="65" t="s">
        <v>45</v>
      </c>
      <c r="B12" s="66" t="s">
        <v>46</v>
      </c>
      <c r="C12" s="67">
        <f>MUP!O13</f>
        <v>53000</v>
      </c>
      <c r="D12" s="67">
        <f>MUP!P13</f>
        <v>0</v>
      </c>
      <c r="E12" s="67">
        <f>MUP!Q13</f>
        <v>53000</v>
      </c>
    </row>
    <row r="13" spans="1:5" ht="19.5" customHeight="1">
      <c r="A13" s="72" t="s">
        <v>47</v>
      </c>
      <c r="B13" s="73" t="s">
        <v>48</v>
      </c>
      <c r="C13" s="67">
        <f>MUP!O14</f>
        <v>9300</v>
      </c>
      <c r="D13" s="67">
        <f>MUP!P14</f>
        <v>0</v>
      </c>
      <c r="E13" s="67">
        <f>MUP!Q14</f>
        <v>9300</v>
      </c>
    </row>
    <row r="14" spans="1:5" ht="19.5" customHeight="1">
      <c r="A14" s="72" t="s">
        <v>49</v>
      </c>
      <c r="B14" s="73" t="s">
        <v>50</v>
      </c>
      <c r="C14" s="67">
        <f>MUP!O15</f>
        <v>400000</v>
      </c>
      <c r="D14" s="67">
        <f>MUP!P15</f>
        <v>0</v>
      </c>
      <c r="E14" s="67">
        <f>MUP!Q15</f>
        <v>400000</v>
      </c>
    </row>
    <row r="15" spans="1:5" ht="19.5" customHeight="1">
      <c r="A15" s="72" t="s">
        <v>51</v>
      </c>
      <c r="B15" s="74" t="s">
        <v>52</v>
      </c>
      <c r="C15" s="67">
        <f>MUP!O16</f>
        <v>20000</v>
      </c>
      <c r="D15" s="67">
        <f>MUP!P16</f>
        <v>0</v>
      </c>
      <c r="E15" s="67">
        <f>MUP!Q16</f>
        <v>20000</v>
      </c>
    </row>
    <row r="16" spans="1:5" ht="19.5" customHeight="1">
      <c r="A16" s="65" t="s">
        <v>53</v>
      </c>
      <c r="B16" s="66" t="s">
        <v>54</v>
      </c>
      <c r="C16" s="67">
        <f>MUP!O17</f>
        <v>30900</v>
      </c>
      <c r="D16" s="67">
        <f>MUP!P17</f>
        <v>0</v>
      </c>
      <c r="E16" s="67">
        <f>MUP!Q17</f>
        <v>30900</v>
      </c>
    </row>
    <row r="17" spans="1:5" ht="19.5" customHeight="1">
      <c r="A17" s="65" t="s">
        <v>55</v>
      </c>
      <c r="B17" s="66" t="s">
        <v>56</v>
      </c>
      <c r="C17" s="67">
        <f>MUP!O18</f>
        <v>700</v>
      </c>
      <c r="D17" s="67">
        <f>MUP!P18</f>
        <v>0</v>
      </c>
      <c r="E17" s="67">
        <f>MUP!Q18</f>
        <v>700</v>
      </c>
    </row>
    <row r="18" spans="1:5" ht="19.5" customHeight="1">
      <c r="A18" s="69" t="s">
        <v>57</v>
      </c>
      <c r="B18" s="70" t="s">
        <v>58</v>
      </c>
      <c r="C18" s="71">
        <f>SUM(C19:C26)</f>
        <v>351800</v>
      </c>
      <c r="D18" s="71">
        <f>SUM(D19:D26)</f>
        <v>0</v>
      </c>
      <c r="E18" s="71">
        <f>SUM(E19:E26)</f>
        <v>351800</v>
      </c>
    </row>
    <row r="19" spans="1:5" ht="19.5" customHeight="1">
      <c r="A19" s="65" t="s">
        <v>59</v>
      </c>
      <c r="B19" s="66" t="s">
        <v>60</v>
      </c>
      <c r="C19" s="67">
        <f>MUP!O20</f>
        <v>20000</v>
      </c>
      <c r="D19" s="67">
        <f>MUP!P20</f>
        <v>0</v>
      </c>
      <c r="E19" s="67">
        <f>MUP!Q20</f>
        <v>20000</v>
      </c>
    </row>
    <row r="20" spans="1:5" ht="19.5" customHeight="1">
      <c r="A20" s="65" t="s">
        <v>61</v>
      </c>
      <c r="B20" s="66" t="s">
        <v>62</v>
      </c>
      <c r="C20" s="67">
        <f>MUP!O21</f>
        <v>150000</v>
      </c>
      <c r="D20" s="67">
        <f>MUP!P21</f>
        <v>0</v>
      </c>
      <c r="E20" s="67">
        <f>MUP!Q21</f>
        <v>150000</v>
      </c>
    </row>
    <row r="21" spans="1:5" ht="19.5" customHeight="1">
      <c r="A21" s="65" t="s">
        <v>63</v>
      </c>
      <c r="B21" s="66" t="s">
        <v>64</v>
      </c>
      <c r="C21" s="67">
        <f>MUP!O22</f>
        <v>3500</v>
      </c>
      <c r="D21" s="67">
        <f>MUP!P22</f>
        <v>0</v>
      </c>
      <c r="E21" s="67">
        <f>MUP!Q22</f>
        <v>3500</v>
      </c>
    </row>
    <row r="22" spans="1:5" ht="19.5" customHeight="1">
      <c r="A22" s="65" t="s">
        <v>65</v>
      </c>
      <c r="B22" s="66" t="s">
        <v>66</v>
      </c>
      <c r="C22" s="67">
        <f>MUP!O23</f>
        <v>76500</v>
      </c>
      <c r="D22" s="67">
        <f>MUP!P23</f>
        <v>0</v>
      </c>
      <c r="E22" s="67">
        <f>MUP!Q23</f>
        <v>76500</v>
      </c>
    </row>
    <row r="23" spans="1:5" ht="19.5" customHeight="1">
      <c r="A23" s="65" t="s">
        <v>67</v>
      </c>
      <c r="B23" s="66" t="s">
        <v>68</v>
      </c>
      <c r="C23" s="67">
        <f>MUP!O24</f>
        <v>13300</v>
      </c>
      <c r="D23" s="67">
        <f>MUP!P24</f>
        <v>0</v>
      </c>
      <c r="E23" s="67">
        <f>MUP!Q24</f>
        <v>13300</v>
      </c>
    </row>
    <row r="24" spans="1:5" ht="19.5" customHeight="1">
      <c r="A24" s="65" t="s">
        <v>69</v>
      </c>
      <c r="B24" s="66" t="s">
        <v>70</v>
      </c>
      <c r="C24" s="67">
        <f>MUP!O25</f>
        <v>3500</v>
      </c>
      <c r="D24" s="67">
        <f>MUP!P25</f>
        <v>0</v>
      </c>
      <c r="E24" s="67">
        <f>MUP!Q25</f>
        <v>3500</v>
      </c>
    </row>
    <row r="25" spans="1:5" ht="19.5" customHeight="1">
      <c r="A25" s="65" t="s">
        <v>71</v>
      </c>
      <c r="B25" s="66" t="s">
        <v>72</v>
      </c>
      <c r="C25" s="67">
        <f>MUP!O26</f>
        <v>40000</v>
      </c>
      <c r="D25" s="67">
        <f>MUP!P26</f>
        <v>0</v>
      </c>
      <c r="E25" s="67">
        <f>MUP!Q26</f>
        <v>40000</v>
      </c>
    </row>
    <row r="26" spans="1:5" ht="19.5" customHeight="1">
      <c r="A26" s="65" t="s">
        <v>73</v>
      </c>
      <c r="B26" s="66" t="s">
        <v>74</v>
      </c>
      <c r="C26" s="67">
        <f>MUP!O27</f>
        <v>45000</v>
      </c>
      <c r="D26" s="67">
        <f>MUP!P27</f>
        <v>0</v>
      </c>
      <c r="E26" s="67">
        <f>MUP!Q27</f>
        <v>45000</v>
      </c>
    </row>
    <row r="27" spans="1:5" ht="30">
      <c r="A27" s="69" t="s">
        <v>75</v>
      </c>
      <c r="B27" s="75" t="s">
        <v>76</v>
      </c>
      <c r="C27" s="71">
        <f>SUM(C28)</f>
        <v>700</v>
      </c>
      <c r="D27" s="71">
        <f>SUM(D28)</f>
        <v>0</v>
      </c>
      <c r="E27" s="71">
        <f>SUM(E28)</f>
        <v>700</v>
      </c>
    </row>
    <row r="28" spans="1:5" ht="19.5" customHeight="1">
      <c r="A28" s="65" t="s">
        <v>77</v>
      </c>
      <c r="B28" s="76" t="s">
        <v>76</v>
      </c>
      <c r="C28" s="67">
        <f>MUP!O29</f>
        <v>700</v>
      </c>
      <c r="D28" s="67">
        <f>MUP!P29</f>
        <v>0</v>
      </c>
      <c r="E28" s="67">
        <f>MUP!Q29</f>
        <v>700</v>
      </c>
    </row>
    <row r="29" spans="1:5" ht="19.5" customHeight="1">
      <c r="A29" s="69" t="s">
        <v>78</v>
      </c>
      <c r="B29" s="77" t="s">
        <v>79</v>
      </c>
      <c r="C29" s="71">
        <f>SUM(C30:C36)</f>
        <v>15400</v>
      </c>
      <c r="D29" s="71">
        <f>SUM(D30:D36)</f>
        <v>0</v>
      </c>
      <c r="E29" s="71">
        <f>SUM(E30:E36)</f>
        <v>15400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MUP!O32</f>
        <v>8000</v>
      </c>
      <c r="D31" s="67">
        <f>MUP!P32</f>
        <v>0</v>
      </c>
      <c r="E31" s="67">
        <f>MUP!Q32</f>
        <v>8000</v>
      </c>
    </row>
    <row r="32" spans="1:5" ht="19.5" customHeight="1">
      <c r="A32" s="65" t="s">
        <v>84</v>
      </c>
      <c r="B32" s="66" t="s">
        <v>85</v>
      </c>
      <c r="C32" s="67">
        <f>MUP!O33</f>
        <v>5000</v>
      </c>
      <c r="D32" s="67">
        <f>MUP!P33</f>
        <v>0</v>
      </c>
      <c r="E32" s="67">
        <f>MUP!Q33</f>
        <v>5000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>
      <c r="A34" s="65" t="s">
        <v>88</v>
      </c>
      <c r="B34" s="66" t="s">
        <v>89</v>
      </c>
      <c r="C34" s="67">
        <f>MUP!O35</f>
        <v>200</v>
      </c>
      <c r="D34" s="67">
        <f>MUP!P35</f>
        <v>0</v>
      </c>
      <c r="E34" s="67">
        <f>MUP!Q35</f>
        <v>200</v>
      </c>
    </row>
    <row r="35" spans="1:5" ht="19.5" customHeight="1">
      <c r="A35" s="65" t="s">
        <v>90</v>
      </c>
      <c r="B35" s="66" t="s">
        <v>91</v>
      </c>
      <c r="C35" s="67">
        <f>MUP!O36</f>
        <v>600</v>
      </c>
      <c r="D35" s="67">
        <f>MUP!P36</f>
        <v>0</v>
      </c>
      <c r="E35" s="67">
        <f>MUP!Q36</f>
        <v>600</v>
      </c>
    </row>
    <row r="36" spans="1:5" ht="19.5" customHeight="1">
      <c r="A36" s="65" t="s">
        <v>92</v>
      </c>
      <c r="B36" s="66" t="s">
        <v>79</v>
      </c>
      <c r="C36" s="67">
        <f>MUP!O37</f>
        <v>1600</v>
      </c>
      <c r="D36" s="67">
        <f>MUP!$P$37</f>
        <v>0</v>
      </c>
      <c r="E36" s="67">
        <f>MUP!Q37</f>
        <v>1600</v>
      </c>
    </row>
    <row r="37" spans="1:5" ht="19.5" customHeight="1">
      <c r="A37" s="69" t="s">
        <v>93</v>
      </c>
      <c r="B37" s="70" t="s">
        <v>94</v>
      </c>
      <c r="C37" s="71">
        <f>SUM(C38:C41)</f>
        <v>800</v>
      </c>
      <c r="D37" s="71">
        <f>SUM(D38:D41)</f>
        <v>0</v>
      </c>
      <c r="E37" s="71">
        <f>SUM(E38:E41)</f>
        <v>800</v>
      </c>
    </row>
    <row r="38" spans="1:5" ht="19.5" customHeight="1" hidden="1">
      <c r="A38" s="65" t="s">
        <v>95</v>
      </c>
      <c r="B38" s="66" t="s">
        <v>96</v>
      </c>
      <c r="C38" s="67">
        <v>0</v>
      </c>
      <c r="D38" s="67"/>
      <c r="E38" s="67">
        <f>SUM(C38:D38)</f>
        <v>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MUP!O41</f>
        <v>300</v>
      </c>
      <c r="D40" s="67">
        <f>MUP!P41</f>
        <v>0</v>
      </c>
      <c r="E40" s="67">
        <f>MUP!Q41</f>
        <v>300</v>
      </c>
    </row>
    <row r="41" spans="1:5" ht="19.5" customHeight="1">
      <c r="A41" s="65" t="s">
        <v>101</v>
      </c>
      <c r="B41" s="66" t="s">
        <v>102</v>
      </c>
      <c r="C41" s="67">
        <f>MUP!O42</f>
        <v>500</v>
      </c>
      <c r="D41" s="67">
        <f>MUP!P42</f>
        <v>0</v>
      </c>
      <c r="E41" s="67">
        <f>MUP!Q42</f>
        <v>500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9.5" customHeight="1" hidden="1">
      <c r="A48" s="57" t="s">
        <v>114</v>
      </c>
      <c r="B48" s="58" t="s">
        <v>115</v>
      </c>
      <c r="C48" s="59">
        <f aca="true" t="shared" si="0" ref="C48:E49">SUM(C49)</f>
        <v>0</v>
      </c>
      <c r="D48" s="59">
        <f t="shared" si="0"/>
        <v>0</v>
      </c>
      <c r="E48" s="59">
        <f t="shared" si="0"/>
        <v>0</v>
      </c>
    </row>
    <row r="49" spans="1:5" ht="19.5" customHeight="1" hidden="1">
      <c r="A49" s="69" t="s">
        <v>43</v>
      </c>
      <c r="B49" s="70" t="s">
        <v>44</v>
      </c>
      <c r="C49" s="71">
        <f t="shared" si="0"/>
        <v>0</v>
      </c>
      <c r="D49" s="71">
        <f t="shared" si="0"/>
        <v>0</v>
      </c>
      <c r="E49" s="71">
        <f t="shared" si="0"/>
        <v>0</v>
      </c>
    </row>
    <row r="50" spans="1:5" ht="19.5" customHeight="1" hidden="1">
      <c r="A50" s="65" t="s">
        <v>47</v>
      </c>
      <c r="B50" s="78" t="s">
        <v>48</v>
      </c>
      <c r="C50" s="67">
        <v>0</v>
      </c>
      <c r="D50" s="67"/>
      <c r="E50" s="67">
        <f>SUM(C50:D50)</f>
        <v>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898600</v>
      </c>
      <c r="D52" s="83">
        <f>SUM(D3)</f>
        <v>0</v>
      </c>
      <c r="E52" s="83">
        <f>SUM(E3)</f>
        <v>898600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11811023622047245" top="0.4724409448818898" bottom="0.984251968503937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="60" zoomScalePageLayoutView="0" workbookViewId="0" topLeftCell="A1">
      <selection activeCell="C38" sqref="C38:C41"/>
    </sheetView>
  </sheetViews>
  <sheetFormatPr defaultColWidth="9.140625" defaultRowHeight="12.75"/>
  <cols>
    <col min="1" max="1" width="8.7109375" style="52" customWidth="1"/>
    <col min="2" max="2" width="50.851562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35.25" customHeight="1">
      <c r="A1" s="121" t="s">
        <v>130</v>
      </c>
      <c r="B1" s="121"/>
      <c r="C1" s="121"/>
      <c r="D1" s="121"/>
      <c r="E1" s="121"/>
    </row>
    <row r="2" spans="1:5" ht="30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21.75" customHeight="1">
      <c r="A3" s="119" t="s">
        <v>29</v>
      </c>
      <c r="B3" s="119"/>
      <c r="C3" s="56">
        <f>SUM(C4,C48)</f>
        <v>975800</v>
      </c>
      <c r="D3" s="56">
        <f>SUM(D4,D48)</f>
        <v>0</v>
      </c>
      <c r="E3" s="56">
        <f>SUM(E4,E48)</f>
        <v>975800</v>
      </c>
    </row>
    <row r="4" spans="1:5" ht="17.25" customHeight="1">
      <c r="A4" s="57" t="s">
        <v>30</v>
      </c>
      <c r="B4" s="58" t="s">
        <v>31</v>
      </c>
      <c r="C4" s="59">
        <f>SUM(C5,C6,C11,C18,C27,C29,C37,C42,C44,C46)</f>
        <v>925800</v>
      </c>
      <c r="D4" s="59">
        <f>SUM(D5,D6,D11,D18,D27,D29,D37,D42,D44,D46)</f>
        <v>0</v>
      </c>
      <c r="E4" s="59">
        <f>SUM(E5,E6,E11,E18,E27,E29,E37,E42,E44,E46)</f>
        <v>925800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8900</v>
      </c>
      <c r="D6" s="62">
        <f>SUM(D7:D10)</f>
        <v>0</v>
      </c>
      <c r="E6" s="62">
        <f>SUM(E7:E10)</f>
        <v>8900</v>
      </c>
    </row>
    <row r="7" spans="1:5" ht="19.5" customHeight="1">
      <c r="A7" s="65" t="s">
        <v>35</v>
      </c>
      <c r="B7" s="66" t="s">
        <v>36</v>
      </c>
      <c r="C7" s="67">
        <f>MUP!R8</f>
        <v>7000</v>
      </c>
      <c r="D7" s="67">
        <f>MUP!S8</f>
        <v>0</v>
      </c>
      <c r="E7" s="67">
        <f>MUP!T8</f>
        <v>7000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MUP!R10</f>
        <v>1900</v>
      </c>
      <c r="D9" s="67">
        <f>MUP!S10</f>
        <v>0</v>
      </c>
      <c r="E9" s="67">
        <f>MUP!T10</f>
        <v>1900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480600</v>
      </c>
      <c r="D11" s="71">
        <f>SUM(D12:D17)</f>
        <v>0</v>
      </c>
      <c r="E11" s="71">
        <f>SUM(E12:E17)</f>
        <v>480600</v>
      </c>
    </row>
    <row r="12" spans="1:5" ht="19.5" customHeight="1">
      <c r="A12" s="65" t="s">
        <v>45</v>
      </c>
      <c r="B12" s="66" t="s">
        <v>46</v>
      </c>
      <c r="C12" s="67">
        <f>MUP!R13</f>
        <v>41000</v>
      </c>
      <c r="D12" s="67">
        <f>MUP!S13</f>
        <v>0</v>
      </c>
      <c r="E12" s="67">
        <f>MUP!T13</f>
        <v>41000</v>
      </c>
    </row>
    <row r="13" spans="1:5" ht="19.5" customHeight="1">
      <c r="A13" s="72" t="s">
        <v>47</v>
      </c>
      <c r="B13" s="73" t="s">
        <v>48</v>
      </c>
      <c r="C13" s="67">
        <f>MUP!R14</f>
        <v>6400</v>
      </c>
      <c r="D13" s="67">
        <f>MUP!S14</f>
        <v>0</v>
      </c>
      <c r="E13" s="67">
        <f>MUP!T14</f>
        <v>6400</v>
      </c>
    </row>
    <row r="14" spans="1:5" ht="19.5" customHeight="1">
      <c r="A14" s="72" t="s">
        <v>49</v>
      </c>
      <c r="B14" s="73" t="s">
        <v>50</v>
      </c>
      <c r="C14" s="67">
        <f>MUP!R15</f>
        <v>350000</v>
      </c>
      <c r="D14" s="67">
        <f>MUP!S15</f>
        <v>0</v>
      </c>
      <c r="E14" s="67">
        <f>MUP!T15</f>
        <v>350000</v>
      </c>
    </row>
    <row r="15" spans="1:5" ht="19.5" customHeight="1">
      <c r="A15" s="72" t="s">
        <v>51</v>
      </c>
      <c r="B15" s="74" t="s">
        <v>52</v>
      </c>
      <c r="C15" s="67">
        <f>MUP!R16</f>
        <v>33000</v>
      </c>
      <c r="D15" s="67">
        <f>MUP!S16</f>
        <v>0</v>
      </c>
      <c r="E15" s="67">
        <f>MUP!T16</f>
        <v>33000</v>
      </c>
    </row>
    <row r="16" spans="1:5" ht="19.5" customHeight="1">
      <c r="A16" s="65" t="s">
        <v>53</v>
      </c>
      <c r="B16" s="66" t="s">
        <v>54</v>
      </c>
      <c r="C16" s="67">
        <f>MUP!R17</f>
        <v>49900</v>
      </c>
      <c r="D16" s="67">
        <f>MUP!S17</f>
        <v>0</v>
      </c>
      <c r="E16" s="67">
        <f>MUP!T17</f>
        <v>49900</v>
      </c>
    </row>
    <row r="17" spans="1:5" ht="19.5" customHeight="1">
      <c r="A17" s="65" t="s">
        <v>55</v>
      </c>
      <c r="B17" s="66" t="s">
        <v>56</v>
      </c>
      <c r="C17" s="67">
        <f>MUP!R18</f>
        <v>300</v>
      </c>
      <c r="D17" s="67">
        <f>MUP!S18</f>
        <v>0</v>
      </c>
      <c r="E17" s="67">
        <f>MUP!T18</f>
        <v>300</v>
      </c>
    </row>
    <row r="18" spans="1:5" ht="19.5" customHeight="1">
      <c r="A18" s="69" t="s">
        <v>57</v>
      </c>
      <c r="B18" s="70" t="s">
        <v>58</v>
      </c>
      <c r="C18" s="71">
        <f>SUM(C19:C26)</f>
        <v>421600</v>
      </c>
      <c r="D18" s="71">
        <f>SUM(D19:D26)</f>
        <v>0</v>
      </c>
      <c r="E18" s="71">
        <f>SUM(E19:E26)</f>
        <v>421600</v>
      </c>
    </row>
    <row r="19" spans="1:5" ht="19.5" customHeight="1">
      <c r="A19" s="65" t="s">
        <v>59</v>
      </c>
      <c r="B19" s="66" t="s">
        <v>60</v>
      </c>
      <c r="C19" s="67">
        <f>MUP!R20</f>
        <v>22000</v>
      </c>
      <c r="D19" s="67">
        <f>MUP!S20</f>
        <v>0</v>
      </c>
      <c r="E19" s="67">
        <f>MUP!T20</f>
        <v>22000</v>
      </c>
    </row>
    <row r="20" spans="1:5" ht="19.5" customHeight="1">
      <c r="A20" s="65" t="s">
        <v>61</v>
      </c>
      <c r="B20" s="66" t="s">
        <v>62</v>
      </c>
      <c r="C20" s="67">
        <f>MUP!R21</f>
        <v>130000</v>
      </c>
      <c r="D20" s="67">
        <f>MUP!S21</f>
        <v>0</v>
      </c>
      <c r="E20" s="67">
        <f>MUP!T21</f>
        <v>130000</v>
      </c>
    </row>
    <row r="21" spans="1:5" ht="19.5" customHeight="1">
      <c r="A21" s="65" t="s">
        <v>63</v>
      </c>
      <c r="B21" s="66" t="s">
        <v>64</v>
      </c>
      <c r="C21" s="67">
        <f>MUP!R22</f>
        <v>1700</v>
      </c>
      <c r="D21" s="67">
        <f>MUP!S22</f>
        <v>0</v>
      </c>
      <c r="E21" s="67">
        <f>MUP!T22</f>
        <v>1700</v>
      </c>
    </row>
    <row r="22" spans="1:5" ht="19.5" customHeight="1">
      <c r="A22" s="65" t="s">
        <v>65</v>
      </c>
      <c r="B22" s="66" t="s">
        <v>66</v>
      </c>
      <c r="C22" s="67">
        <f>MUP!R23</f>
        <v>102000</v>
      </c>
      <c r="D22" s="67">
        <f>MUP!S23</f>
        <v>0</v>
      </c>
      <c r="E22" s="67">
        <f>MUP!T23</f>
        <v>102000</v>
      </c>
    </row>
    <row r="23" spans="1:5" ht="19.5" customHeight="1">
      <c r="A23" s="65" t="s">
        <v>67</v>
      </c>
      <c r="B23" s="66" t="s">
        <v>68</v>
      </c>
      <c r="C23" s="67">
        <f>MUP!R24</f>
        <v>300</v>
      </c>
      <c r="D23" s="67">
        <f>MUP!S24</f>
        <v>0</v>
      </c>
      <c r="E23" s="67">
        <f>MUP!T24</f>
        <v>300</v>
      </c>
    </row>
    <row r="24" spans="1:5" ht="19.5" customHeight="1">
      <c r="A24" s="65" t="s">
        <v>69</v>
      </c>
      <c r="B24" s="66" t="s">
        <v>70</v>
      </c>
      <c r="C24" s="67">
        <f>MUP!R25</f>
        <v>22700</v>
      </c>
      <c r="D24" s="67">
        <f>MUP!S25</f>
        <v>0</v>
      </c>
      <c r="E24" s="67">
        <f>MUP!T25</f>
        <v>22700</v>
      </c>
    </row>
    <row r="25" spans="1:5" ht="19.5" customHeight="1">
      <c r="A25" s="65" t="s">
        <v>71</v>
      </c>
      <c r="B25" s="66" t="s">
        <v>72</v>
      </c>
      <c r="C25" s="67">
        <f>MUP!R26</f>
        <v>22900</v>
      </c>
      <c r="D25" s="67">
        <f>MUP!S26</f>
        <v>0</v>
      </c>
      <c r="E25" s="67">
        <f>MUP!T26</f>
        <v>22900</v>
      </c>
    </row>
    <row r="26" spans="1:5" ht="19.5" customHeight="1">
      <c r="A26" s="65" t="s">
        <v>73</v>
      </c>
      <c r="B26" s="66" t="s">
        <v>74</v>
      </c>
      <c r="C26" s="67">
        <f>MUP!R27</f>
        <v>120000</v>
      </c>
      <c r="D26" s="67">
        <f>MUP!S27</f>
        <v>0</v>
      </c>
      <c r="E26" s="67">
        <f>MUP!T27</f>
        <v>120000</v>
      </c>
    </row>
    <row r="27" spans="1:5" ht="30">
      <c r="A27" s="69" t="s">
        <v>75</v>
      </c>
      <c r="B27" s="75" t="s">
        <v>76</v>
      </c>
      <c r="C27" s="71">
        <f>SUM(C28)</f>
        <v>200</v>
      </c>
      <c r="D27" s="71">
        <f>SUM(D28)</f>
        <v>0</v>
      </c>
      <c r="E27" s="71">
        <f>SUM(E28)</f>
        <v>200</v>
      </c>
    </row>
    <row r="28" spans="1:5" ht="19.5" customHeight="1">
      <c r="A28" s="65" t="s">
        <v>77</v>
      </c>
      <c r="B28" s="76" t="s">
        <v>76</v>
      </c>
      <c r="C28" s="67">
        <f>MUP!R29</f>
        <v>200</v>
      </c>
      <c r="D28" s="67">
        <f>MUP!S29</f>
        <v>0</v>
      </c>
      <c r="E28" s="67">
        <f>MUP!T29</f>
        <v>200</v>
      </c>
    </row>
    <row r="29" spans="1:5" ht="19.5" customHeight="1">
      <c r="A29" s="69" t="s">
        <v>78</v>
      </c>
      <c r="B29" s="77" t="s">
        <v>79</v>
      </c>
      <c r="C29" s="71">
        <f>SUM(C30:C36)</f>
        <v>13400</v>
      </c>
      <c r="D29" s="71">
        <f>SUM(D30:D36)</f>
        <v>0</v>
      </c>
      <c r="E29" s="71">
        <f>SUM(E30:E36)</f>
        <v>13400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MUP!R32</f>
        <v>6700</v>
      </c>
      <c r="D31" s="67">
        <f>MUP!S32</f>
        <v>0</v>
      </c>
      <c r="E31" s="67">
        <f>MUP!T32</f>
        <v>6700</v>
      </c>
    </row>
    <row r="32" spans="1:5" ht="19.5" customHeight="1">
      <c r="A32" s="65" t="s">
        <v>84</v>
      </c>
      <c r="B32" s="66" t="s">
        <v>85</v>
      </c>
      <c r="C32" s="67">
        <f>MUP!R33</f>
        <v>1200</v>
      </c>
      <c r="D32" s="67">
        <f>MUP!S33</f>
        <v>0</v>
      </c>
      <c r="E32" s="67">
        <f>MUP!T33</f>
        <v>1200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>
      <c r="A34" s="65" t="s">
        <v>88</v>
      </c>
      <c r="B34" s="66" t="s">
        <v>89</v>
      </c>
      <c r="C34" s="67">
        <f>MUP!R35</f>
        <v>200</v>
      </c>
      <c r="D34" s="67">
        <f>MUP!S35</f>
        <v>0</v>
      </c>
      <c r="E34" s="67">
        <f>MUP!T35</f>
        <v>200</v>
      </c>
    </row>
    <row r="35" spans="1:5" ht="19.5" customHeight="1">
      <c r="A35" s="65" t="s">
        <v>90</v>
      </c>
      <c r="B35" s="66" t="s">
        <v>91</v>
      </c>
      <c r="C35" s="67">
        <f>MUP!R36</f>
        <v>1400</v>
      </c>
      <c r="D35" s="67">
        <f>MUP!$S$36</f>
        <v>0</v>
      </c>
      <c r="E35" s="67">
        <f>SUM(C35:D35)</f>
        <v>1400</v>
      </c>
    </row>
    <row r="36" spans="1:5" ht="19.5" customHeight="1">
      <c r="A36" s="65" t="s">
        <v>92</v>
      </c>
      <c r="B36" s="66" t="s">
        <v>79</v>
      </c>
      <c r="C36" s="67">
        <f>MUP!R37</f>
        <v>3900</v>
      </c>
      <c r="D36" s="67">
        <f>MUP!S37</f>
        <v>0</v>
      </c>
      <c r="E36" s="67">
        <f>MUP!T37</f>
        <v>3900</v>
      </c>
    </row>
    <row r="37" spans="1:5" ht="19.5" customHeight="1">
      <c r="A37" s="69" t="s">
        <v>93</v>
      </c>
      <c r="B37" s="70" t="s">
        <v>94</v>
      </c>
      <c r="C37" s="71">
        <f>SUM(C38:C41)</f>
        <v>1100</v>
      </c>
      <c r="D37" s="71">
        <f>SUM(D38:D41)</f>
        <v>0</v>
      </c>
      <c r="E37" s="71">
        <f>SUM(E38:E41)</f>
        <v>1100</v>
      </c>
    </row>
    <row r="38" spans="1:5" ht="18" customHeight="1">
      <c r="A38" s="65" t="s">
        <v>95</v>
      </c>
      <c r="B38" s="66" t="s">
        <v>96</v>
      </c>
      <c r="C38" s="67">
        <f>MUP!R39</f>
        <v>200</v>
      </c>
      <c r="D38" s="67">
        <f>MUP!S39</f>
        <v>0</v>
      </c>
      <c r="E38" s="67">
        <f>MUP!T39</f>
        <v>200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MUP!R41</f>
        <v>400</v>
      </c>
      <c r="D40" s="67">
        <f>MUP!S41</f>
        <v>0</v>
      </c>
      <c r="E40" s="67">
        <f>MUP!T41</f>
        <v>400</v>
      </c>
    </row>
    <row r="41" spans="1:5" ht="19.5" customHeight="1">
      <c r="A41" s="65" t="s">
        <v>101</v>
      </c>
      <c r="B41" s="66" t="s">
        <v>102</v>
      </c>
      <c r="C41" s="67">
        <f>MUP!R42</f>
        <v>500</v>
      </c>
      <c r="D41" s="67">
        <f>MUP!S42</f>
        <v>0</v>
      </c>
      <c r="E41" s="67">
        <f>MUP!T42</f>
        <v>500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8" customHeight="1">
      <c r="A48" s="57" t="s">
        <v>114</v>
      </c>
      <c r="B48" s="58" t="s">
        <v>115</v>
      </c>
      <c r="C48" s="59">
        <f aca="true" t="shared" si="0" ref="C48:E49">SUM(C49)</f>
        <v>50000</v>
      </c>
      <c r="D48" s="59">
        <f t="shared" si="0"/>
        <v>0</v>
      </c>
      <c r="E48" s="59">
        <f t="shared" si="0"/>
        <v>50000</v>
      </c>
    </row>
    <row r="49" spans="1:5" ht="19.5" customHeight="1">
      <c r="A49" s="69" t="s">
        <v>43</v>
      </c>
      <c r="B49" s="70" t="s">
        <v>44</v>
      </c>
      <c r="C49" s="71">
        <f t="shared" si="0"/>
        <v>50000</v>
      </c>
      <c r="D49" s="71">
        <f t="shared" si="0"/>
        <v>0</v>
      </c>
      <c r="E49" s="71">
        <f t="shared" si="0"/>
        <v>50000</v>
      </c>
    </row>
    <row r="50" spans="1:5" ht="19.5" customHeight="1">
      <c r="A50" s="65" t="s">
        <v>47</v>
      </c>
      <c r="B50" s="82" t="s">
        <v>48</v>
      </c>
      <c r="C50" s="67">
        <f>MUP!R51</f>
        <v>50000</v>
      </c>
      <c r="D50" s="67">
        <f>MUP!S51</f>
        <v>0</v>
      </c>
      <c r="E50" s="67">
        <f>MUP!T51</f>
        <v>50000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975800</v>
      </c>
      <c r="D52" s="83">
        <f>SUM(D3)</f>
        <v>0</v>
      </c>
      <c r="E52" s="83">
        <f>SUM(E3)</f>
        <v>975800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11811023622047245" top="0.4724409448818898" bottom="0.984251968503937" header="0.5118110236220472" footer="0.5118110236220472"/>
  <pageSetup fitToHeight="1" fitToWidth="1" horizontalDpi="300" verticalDpi="3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="60" zoomScalePageLayoutView="0" workbookViewId="0" topLeftCell="A1">
      <selection activeCell="C31" sqref="C31:C36"/>
    </sheetView>
  </sheetViews>
  <sheetFormatPr defaultColWidth="9.140625" defaultRowHeight="12.75"/>
  <cols>
    <col min="1" max="1" width="8.7109375" style="52" customWidth="1"/>
    <col min="2" max="2" width="50.710937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51.75" customHeight="1">
      <c r="A1" s="121" t="s">
        <v>131</v>
      </c>
      <c r="B1" s="121"/>
      <c r="C1" s="121"/>
      <c r="D1" s="121"/>
      <c r="E1" s="121"/>
    </row>
    <row r="2" spans="1:5" ht="36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30" customHeight="1">
      <c r="A3" s="119" t="s">
        <v>29</v>
      </c>
      <c r="B3" s="119"/>
      <c r="C3" s="56">
        <f>SUM(C4,C48)</f>
        <v>855100</v>
      </c>
      <c r="D3" s="56">
        <f>SUM(D4,D48)</f>
        <v>0</v>
      </c>
      <c r="E3" s="56">
        <f>SUM(E4,E48)</f>
        <v>855100</v>
      </c>
    </row>
    <row r="4" spans="1:5" ht="24.75" customHeight="1">
      <c r="A4" s="57" t="s">
        <v>30</v>
      </c>
      <c r="B4" s="58" t="s">
        <v>31</v>
      </c>
      <c r="C4" s="59">
        <f>SUM(C5,C6,C11,C18,C27,C29,C37,C42,C44,C46)</f>
        <v>815100</v>
      </c>
      <c r="D4" s="59">
        <f>SUM(D5,D6,D11,D18,D27,D29,D37,D42,D44,D46)</f>
        <v>0</v>
      </c>
      <c r="E4" s="59">
        <f>SUM(E5,E6,E11,E18,E27,E29,E37,E42,E44,E46)</f>
        <v>815100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16700</v>
      </c>
      <c r="D6" s="62">
        <f>SUM(D7:D10)</f>
        <v>0</v>
      </c>
      <c r="E6" s="62">
        <f>SUM(E7:E10)</f>
        <v>16700</v>
      </c>
    </row>
    <row r="7" spans="1:5" ht="19.5" customHeight="1">
      <c r="A7" s="65" t="s">
        <v>35</v>
      </c>
      <c r="B7" s="66" t="s">
        <v>36</v>
      </c>
      <c r="C7" s="67">
        <f>MUP!U8</f>
        <v>16000</v>
      </c>
      <c r="D7" s="67">
        <f>MUP!V8</f>
        <v>0</v>
      </c>
      <c r="E7" s="67">
        <f>MUP!W8</f>
        <v>16000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MUP!U10</f>
        <v>700</v>
      </c>
      <c r="D9" s="67">
        <f>MUP!V10</f>
        <v>0</v>
      </c>
      <c r="E9" s="67">
        <f>MUP!W10</f>
        <v>700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515300</v>
      </c>
      <c r="D11" s="71">
        <f>SUM(D12:D17)</f>
        <v>0</v>
      </c>
      <c r="E11" s="71">
        <f>SUM(E12:E17)</f>
        <v>515300</v>
      </c>
    </row>
    <row r="12" spans="1:5" ht="19.5" customHeight="1">
      <c r="A12" s="65" t="s">
        <v>45</v>
      </c>
      <c r="B12" s="66" t="s">
        <v>46</v>
      </c>
      <c r="C12" s="67">
        <f>MUP!U13</f>
        <v>43000</v>
      </c>
      <c r="D12" s="67">
        <f>MUP!V13</f>
        <v>0</v>
      </c>
      <c r="E12" s="67">
        <f>MUP!W13</f>
        <v>43000</v>
      </c>
    </row>
    <row r="13" spans="1:5" ht="19.5" customHeight="1">
      <c r="A13" s="72" t="s">
        <v>47</v>
      </c>
      <c r="B13" s="73" t="s">
        <v>48</v>
      </c>
      <c r="C13" s="67">
        <f>MUP!U14</f>
        <v>4000</v>
      </c>
      <c r="D13" s="67">
        <f>MUP!V14</f>
        <v>0</v>
      </c>
      <c r="E13" s="67">
        <f>MUP!W14</f>
        <v>4000</v>
      </c>
    </row>
    <row r="14" spans="1:5" ht="19.5" customHeight="1">
      <c r="A14" s="72" t="s">
        <v>49</v>
      </c>
      <c r="B14" s="73" t="s">
        <v>50</v>
      </c>
      <c r="C14" s="67">
        <f>MUP!U15</f>
        <v>380000</v>
      </c>
      <c r="D14" s="67">
        <f>MUP!V15</f>
        <v>0</v>
      </c>
      <c r="E14" s="67">
        <f>MUP!W15</f>
        <v>380000</v>
      </c>
    </row>
    <row r="15" spans="1:5" ht="19.5" customHeight="1">
      <c r="A15" s="72" t="s">
        <v>51</v>
      </c>
      <c r="B15" s="74" t="s">
        <v>52</v>
      </c>
      <c r="C15" s="67">
        <f>MUP!U16</f>
        <v>45000</v>
      </c>
      <c r="D15" s="67">
        <f>MUP!V16</f>
        <v>0</v>
      </c>
      <c r="E15" s="67">
        <f>MUP!W16</f>
        <v>45000</v>
      </c>
    </row>
    <row r="16" spans="1:5" ht="19.5" customHeight="1">
      <c r="A16" s="65" t="s">
        <v>53</v>
      </c>
      <c r="B16" s="66" t="s">
        <v>54</v>
      </c>
      <c r="C16" s="67">
        <f>MUP!U17</f>
        <v>40600</v>
      </c>
      <c r="D16" s="67">
        <f>MUP!V17</f>
        <v>0</v>
      </c>
      <c r="E16" s="67">
        <f>MUP!W17</f>
        <v>40600</v>
      </c>
    </row>
    <row r="17" spans="1:5" ht="19.5" customHeight="1">
      <c r="A17" s="65" t="s">
        <v>55</v>
      </c>
      <c r="B17" s="66" t="s">
        <v>56</v>
      </c>
      <c r="C17" s="67">
        <f>MUP!U18</f>
        <v>2700</v>
      </c>
      <c r="D17" s="67">
        <f>MUP!V18</f>
        <v>0</v>
      </c>
      <c r="E17" s="67">
        <f>MUP!W18</f>
        <v>2700</v>
      </c>
    </row>
    <row r="18" spans="1:5" ht="19.5" customHeight="1">
      <c r="A18" s="69" t="s">
        <v>57</v>
      </c>
      <c r="B18" s="70" t="s">
        <v>58</v>
      </c>
      <c r="C18" s="71">
        <f>SUM(C19:C26)</f>
        <v>268800</v>
      </c>
      <c r="D18" s="71">
        <f>SUM(D19:D26)</f>
        <v>0</v>
      </c>
      <c r="E18" s="71">
        <f>SUM(E19:E26)</f>
        <v>268800</v>
      </c>
    </row>
    <row r="19" spans="1:5" ht="19.5" customHeight="1">
      <c r="A19" s="65" t="s">
        <v>59</v>
      </c>
      <c r="B19" s="66" t="s">
        <v>60</v>
      </c>
      <c r="C19" s="67">
        <f>MUP!U20</f>
        <v>17000</v>
      </c>
      <c r="D19" s="67">
        <f>MUP!V20</f>
        <v>0</v>
      </c>
      <c r="E19" s="67">
        <f>MUP!W20</f>
        <v>17000</v>
      </c>
    </row>
    <row r="20" spans="1:5" ht="19.5" customHeight="1">
      <c r="A20" s="65" t="s">
        <v>61</v>
      </c>
      <c r="B20" s="66" t="s">
        <v>62</v>
      </c>
      <c r="C20" s="67">
        <f>MUP!U21</f>
        <v>130000</v>
      </c>
      <c r="D20" s="67">
        <f>MUP!V21</f>
        <v>0</v>
      </c>
      <c r="E20" s="67">
        <f>MUP!W21</f>
        <v>130000</v>
      </c>
    </row>
    <row r="21" spans="1:5" ht="19.5" customHeight="1">
      <c r="A21" s="65" t="s">
        <v>63</v>
      </c>
      <c r="B21" s="66" t="s">
        <v>64</v>
      </c>
      <c r="C21" s="67">
        <f>MUP!U22</f>
        <v>3000</v>
      </c>
      <c r="D21" s="67">
        <f>MUP!V22</f>
        <v>0</v>
      </c>
      <c r="E21" s="67">
        <f>MUP!W22</f>
        <v>3000</v>
      </c>
    </row>
    <row r="22" spans="1:5" ht="19.5" customHeight="1">
      <c r="A22" s="65" t="s">
        <v>65</v>
      </c>
      <c r="B22" s="66" t="s">
        <v>66</v>
      </c>
      <c r="C22" s="67">
        <f>MUP!U23</f>
        <v>35300</v>
      </c>
      <c r="D22" s="67">
        <f>MUP!V23</f>
        <v>0</v>
      </c>
      <c r="E22" s="67">
        <f>MUP!W23</f>
        <v>35300</v>
      </c>
    </row>
    <row r="23" spans="1:5" ht="19.5" customHeight="1">
      <c r="A23" s="65" t="s">
        <v>67</v>
      </c>
      <c r="B23" s="66" t="s">
        <v>68</v>
      </c>
      <c r="C23" s="67">
        <f>MUP!U24</f>
        <v>0</v>
      </c>
      <c r="D23" s="67">
        <f>MUP!V24</f>
        <v>0</v>
      </c>
      <c r="E23" s="67">
        <f>MUP!W24</f>
        <v>0</v>
      </c>
    </row>
    <row r="24" spans="1:5" ht="19.5" customHeight="1">
      <c r="A24" s="65" t="s">
        <v>69</v>
      </c>
      <c r="B24" s="66" t="s">
        <v>70</v>
      </c>
      <c r="C24" s="67">
        <f>MUP!U25</f>
        <v>5500</v>
      </c>
      <c r="D24" s="67">
        <f>MUP!V25</f>
        <v>0</v>
      </c>
      <c r="E24" s="67">
        <f>MUP!W25</f>
        <v>5500</v>
      </c>
    </row>
    <row r="25" spans="1:5" ht="19.5" customHeight="1">
      <c r="A25" s="65" t="s">
        <v>71</v>
      </c>
      <c r="B25" s="66" t="s">
        <v>72</v>
      </c>
      <c r="C25" s="67">
        <f>MUP!U26</f>
        <v>28000</v>
      </c>
      <c r="D25" s="67">
        <f>MUP!V26</f>
        <v>0</v>
      </c>
      <c r="E25" s="67">
        <f>MUP!W26</f>
        <v>28000</v>
      </c>
    </row>
    <row r="26" spans="1:5" ht="19.5" customHeight="1">
      <c r="A26" s="65" t="s">
        <v>73</v>
      </c>
      <c r="B26" s="66" t="s">
        <v>74</v>
      </c>
      <c r="C26" s="67">
        <f>MUP!U27</f>
        <v>50000</v>
      </c>
      <c r="D26" s="67">
        <f>MUP!V27</f>
        <v>0</v>
      </c>
      <c r="E26" s="67">
        <f>MUP!W27</f>
        <v>50000</v>
      </c>
    </row>
    <row r="27" spans="1:5" ht="30">
      <c r="A27" s="69" t="s">
        <v>75</v>
      </c>
      <c r="B27" s="75" t="s">
        <v>76</v>
      </c>
      <c r="C27" s="71">
        <f>SUM(C28)</f>
        <v>700</v>
      </c>
      <c r="D27" s="71">
        <f>SUM(D28)</f>
        <v>0</v>
      </c>
      <c r="E27" s="71">
        <f>SUM(E28)</f>
        <v>700</v>
      </c>
    </row>
    <row r="28" spans="1:5" ht="19.5" customHeight="1">
      <c r="A28" s="65" t="s">
        <v>77</v>
      </c>
      <c r="B28" s="76" t="s">
        <v>76</v>
      </c>
      <c r="C28" s="67">
        <f>MUP!U29</f>
        <v>700</v>
      </c>
      <c r="D28" s="67">
        <f>MUP!V29</f>
        <v>0</v>
      </c>
      <c r="E28" s="67">
        <f>MUP!W29</f>
        <v>700</v>
      </c>
    </row>
    <row r="29" spans="1:5" ht="19.5" customHeight="1">
      <c r="A29" s="69" t="s">
        <v>78</v>
      </c>
      <c r="B29" s="77" t="s">
        <v>79</v>
      </c>
      <c r="C29" s="71">
        <f>SUM(C30:C36)</f>
        <v>12400</v>
      </c>
      <c r="D29" s="71">
        <f>SUM(D30:D36)</f>
        <v>0</v>
      </c>
      <c r="E29" s="71">
        <f>SUM(E30:E36)</f>
        <v>12400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MUP!U32</f>
        <v>8000</v>
      </c>
      <c r="D31" s="67">
        <f>MUP!V32</f>
        <v>0</v>
      </c>
      <c r="E31" s="67">
        <f>MUP!W32</f>
        <v>8000</v>
      </c>
    </row>
    <row r="32" spans="1:5" ht="19.5" customHeight="1">
      <c r="A32" s="65" t="s">
        <v>84</v>
      </c>
      <c r="B32" s="66" t="s">
        <v>85</v>
      </c>
      <c r="C32" s="67">
        <f>MUP!U33</f>
        <v>1000</v>
      </c>
      <c r="D32" s="67">
        <f>MUP!V33</f>
        <v>0</v>
      </c>
      <c r="E32" s="67">
        <f>MUP!W33</f>
        <v>1000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 hidden="1">
      <c r="A34" s="65" t="s">
        <v>88</v>
      </c>
      <c r="B34" s="66" t="s">
        <v>89</v>
      </c>
      <c r="C34" s="67">
        <v>0</v>
      </c>
      <c r="D34" s="67"/>
      <c r="E34" s="67">
        <f>SUM(C34:D34)</f>
        <v>0</v>
      </c>
    </row>
    <row r="35" spans="1:5" ht="19.5" customHeight="1" hidden="1">
      <c r="A35" s="65" t="s">
        <v>90</v>
      </c>
      <c r="B35" s="66" t="s">
        <v>91</v>
      </c>
      <c r="C35" s="67">
        <v>0</v>
      </c>
      <c r="D35" s="67"/>
      <c r="E35" s="67">
        <f>SUM(C35:D35)</f>
        <v>0</v>
      </c>
    </row>
    <row r="36" spans="1:5" ht="19.5" customHeight="1">
      <c r="A36" s="65" t="s">
        <v>92</v>
      </c>
      <c r="B36" s="66" t="s">
        <v>79</v>
      </c>
      <c r="C36" s="67">
        <f>MUP!U37</f>
        <v>3400</v>
      </c>
      <c r="D36" s="67">
        <f>MUP!V37</f>
        <v>0</v>
      </c>
      <c r="E36" s="67">
        <f>MUP!W37</f>
        <v>3400</v>
      </c>
    </row>
    <row r="37" spans="1:5" ht="19.5" customHeight="1">
      <c r="A37" s="69" t="s">
        <v>93</v>
      </c>
      <c r="B37" s="70" t="s">
        <v>94</v>
      </c>
      <c r="C37" s="71">
        <f>SUM(C38:C41)</f>
        <v>1200</v>
      </c>
      <c r="D37" s="71">
        <f>SUM(D38:D41)</f>
        <v>0</v>
      </c>
      <c r="E37" s="71">
        <f>SUM(E38:E41)</f>
        <v>1200</v>
      </c>
    </row>
    <row r="38" spans="1:5" ht="19.5" customHeight="1" hidden="1">
      <c r="A38" s="65" t="s">
        <v>95</v>
      </c>
      <c r="B38" s="66" t="s">
        <v>96</v>
      </c>
      <c r="C38" s="67">
        <v>0</v>
      </c>
      <c r="D38" s="67"/>
      <c r="E38" s="67">
        <f>SUM(C38:D38)</f>
        <v>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MUP!U41</f>
        <v>700</v>
      </c>
      <c r="D40" s="67">
        <f>MUP!V41</f>
        <v>0</v>
      </c>
      <c r="E40" s="67">
        <f>MUP!W41</f>
        <v>700</v>
      </c>
    </row>
    <row r="41" spans="1:5" ht="19.5" customHeight="1">
      <c r="A41" s="65" t="s">
        <v>101</v>
      </c>
      <c r="B41" s="66" t="s">
        <v>102</v>
      </c>
      <c r="C41" s="67">
        <f>MUP!U42</f>
        <v>500</v>
      </c>
      <c r="D41" s="67">
        <f>MUP!V42</f>
        <v>0</v>
      </c>
      <c r="E41" s="67">
        <f>MUP!W42</f>
        <v>500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9.5" customHeight="1">
      <c r="A48" s="57" t="s">
        <v>114</v>
      </c>
      <c r="B48" s="58" t="s">
        <v>115</v>
      </c>
      <c r="C48" s="59">
        <f aca="true" t="shared" si="0" ref="C48:E49">SUM(C49)</f>
        <v>40000</v>
      </c>
      <c r="D48" s="59">
        <f t="shared" si="0"/>
        <v>0</v>
      </c>
      <c r="E48" s="59">
        <f t="shared" si="0"/>
        <v>40000</v>
      </c>
    </row>
    <row r="49" spans="1:5" ht="19.5" customHeight="1">
      <c r="A49" s="69" t="s">
        <v>43</v>
      </c>
      <c r="B49" s="70" t="s">
        <v>44</v>
      </c>
      <c r="C49" s="71">
        <f t="shared" si="0"/>
        <v>40000</v>
      </c>
      <c r="D49" s="71">
        <f t="shared" si="0"/>
        <v>0</v>
      </c>
      <c r="E49" s="71">
        <f t="shared" si="0"/>
        <v>40000</v>
      </c>
    </row>
    <row r="50" spans="1:5" ht="19.5" customHeight="1">
      <c r="A50" s="65" t="s">
        <v>47</v>
      </c>
      <c r="B50" s="82" t="s">
        <v>48</v>
      </c>
      <c r="C50" s="67">
        <f>MUP!U51</f>
        <v>40000</v>
      </c>
      <c r="D50" s="67">
        <f>MUP!V51</f>
        <v>0</v>
      </c>
      <c r="E50" s="67">
        <f>MUP!W51</f>
        <v>40000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855100</v>
      </c>
      <c r="D52" s="83">
        <f>SUM(D3)</f>
        <v>0</v>
      </c>
      <c r="E52" s="83">
        <f>SUM(E3)</f>
        <v>855100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1968503937007874" top="0.5118110236220472" bottom="0.984251968503937" header="0.5118110236220472" footer="0.5118110236220472"/>
  <pageSetup fitToWidth="0" fitToHeight="1"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60" zoomScaleNormal="60" zoomScalePageLayoutView="0" workbookViewId="0" topLeftCell="A1">
      <selection activeCell="C38" sqref="C38:C41"/>
    </sheetView>
  </sheetViews>
  <sheetFormatPr defaultColWidth="9.140625" defaultRowHeight="12.75"/>
  <cols>
    <col min="1" max="1" width="8.7109375" style="52" customWidth="1"/>
    <col min="2" max="2" width="50.7109375" style="53" customWidth="1"/>
    <col min="3" max="3" width="13.8515625" style="54" customWidth="1"/>
    <col min="4" max="4" width="12.421875" style="54" hidden="1" customWidth="1"/>
    <col min="5" max="5" width="13.7109375" style="53" hidden="1" customWidth="1"/>
    <col min="6" max="16384" width="9.140625" style="53" customWidth="1"/>
  </cols>
  <sheetData>
    <row r="1" spans="1:5" ht="38.25" customHeight="1">
      <c r="A1" s="121" t="s">
        <v>132</v>
      </c>
      <c r="B1" s="121"/>
      <c r="C1" s="121"/>
      <c r="D1" s="121"/>
      <c r="E1" s="121"/>
    </row>
    <row r="2" spans="1:5" ht="31.5" customHeight="1">
      <c r="A2" s="118"/>
      <c r="B2" s="118"/>
      <c r="C2" s="55" t="s">
        <v>122</v>
      </c>
      <c r="D2" s="55" t="s">
        <v>25</v>
      </c>
      <c r="E2" s="55" t="s">
        <v>123</v>
      </c>
    </row>
    <row r="3" spans="1:5" ht="20.25" customHeight="1">
      <c r="A3" s="119" t="s">
        <v>29</v>
      </c>
      <c r="B3" s="119"/>
      <c r="C3" s="56">
        <f>SUM(C4,C48)</f>
        <v>2613700</v>
      </c>
      <c r="D3" s="56">
        <f>SUM(D4,D48)</f>
        <v>0</v>
      </c>
      <c r="E3" s="56">
        <f>SUM(E4,E48)</f>
        <v>2613700</v>
      </c>
    </row>
    <row r="4" spans="1:5" ht="15" customHeight="1">
      <c r="A4" s="57" t="s">
        <v>30</v>
      </c>
      <c r="B4" s="58" t="s">
        <v>31</v>
      </c>
      <c r="C4" s="59">
        <f>SUM(C5,C6,C11,C18,C27,C29,C37,C42,C44,C46)</f>
        <v>2513700</v>
      </c>
      <c r="D4" s="59">
        <f>SUM(D5,D6,D11,D18,D27,D29,D37,D42,D44,D46)</f>
        <v>0</v>
      </c>
      <c r="E4" s="59">
        <f>SUM(E5,E6,E11,E18,E27,E29,E37,E42,E44,E46)</f>
        <v>2513700</v>
      </c>
    </row>
    <row r="5" spans="1:5" ht="19.5" customHeight="1" hidden="1">
      <c r="A5" s="60" t="s">
        <v>32</v>
      </c>
      <c r="B5" s="61" t="s">
        <v>33</v>
      </c>
      <c r="C5" s="62"/>
      <c r="D5" s="62"/>
      <c r="E5" s="62">
        <f>SUM(C5:D5)</f>
        <v>0</v>
      </c>
    </row>
    <row r="6" spans="1:5" ht="19.5" customHeight="1">
      <c r="A6" s="63">
        <v>321</v>
      </c>
      <c r="B6" s="64" t="s">
        <v>34</v>
      </c>
      <c r="C6" s="62">
        <f>SUM(C7:C10)</f>
        <v>62600</v>
      </c>
      <c r="D6" s="62">
        <f>SUM(D7:D10)</f>
        <v>0</v>
      </c>
      <c r="E6" s="62">
        <f>SUM(E7:E10)</f>
        <v>62600</v>
      </c>
    </row>
    <row r="7" spans="1:5" ht="19.5" customHeight="1">
      <c r="A7" s="65" t="s">
        <v>35</v>
      </c>
      <c r="B7" s="66" t="s">
        <v>36</v>
      </c>
      <c r="C7" s="67">
        <f>MUP!X8</f>
        <v>60000</v>
      </c>
      <c r="D7" s="67">
        <f>MUP!Y8</f>
        <v>0</v>
      </c>
      <c r="E7" s="67">
        <f>MUP!Z8</f>
        <v>60000</v>
      </c>
    </row>
    <row r="8" spans="1:5" ht="19.5" customHeight="1" hidden="1">
      <c r="A8" s="65" t="s">
        <v>37</v>
      </c>
      <c r="B8" s="68" t="s">
        <v>38</v>
      </c>
      <c r="C8" s="67">
        <v>0</v>
      </c>
      <c r="D8" s="67"/>
      <c r="E8" s="67">
        <f>SUM(C8:D8)</f>
        <v>0</v>
      </c>
    </row>
    <row r="9" spans="1:5" ht="19.5" customHeight="1">
      <c r="A9" s="65" t="s">
        <v>39</v>
      </c>
      <c r="B9" s="66" t="s">
        <v>40</v>
      </c>
      <c r="C9" s="67">
        <f>MUP!X10</f>
        <v>2600</v>
      </c>
      <c r="D9" s="67">
        <f>MUP!Y10</f>
        <v>0</v>
      </c>
      <c r="E9" s="67">
        <f>MUP!Z10</f>
        <v>2600</v>
      </c>
    </row>
    <row r="10" spans="1:5" ht="19.5" customHeight="1" hidden="1">
      <c r="A10" s="65" t="s">
        <v>41</v>
      </c>
      <c r="B10" s="66" t="s">
        <v>42</v>
      </c>
      <c r="C10" s="67">
        <v>0</v>
      </c>
      <c r="D10" s="67"/>
      <c r="E10" s="67">
        <f>SUM(C10:D10)</f>
        <v>0</v>
      </c>
    </row>
    <row r="11" spans="1:5" ht="19.5" customHeight="1">
      <c r="A11" s="69" t="s">
        <v>43</v>
      </c>
      <c r="B11" s="70" t="s">
        <v>44</v>
      </c>
      <c r="C11" s="71">
        <f>SUM(C12:C17)</f>
        <v>1062900</v>
      </c>
      <c r="D11" s="71">
        <f>SUM(D12:D17)</f>
        <v>0</v>
      </c>
      <c r="E11" s="71">
        <f>SUM(E12:E17)</f>
        <v>1062900</v>
      </c>
    </row>
    <row r="12" spans="1:5" ht="19.5" customHeight="1">
      <c r="A12" s="65" t="s">
        <v>45</v>
      </c>
      <c r="B12" s="66" t="s">
        <v>46</v>
      </c>
      <c r="C12" s="67">
        <f>MUP!X13</f>
        <v>104000</v>
      </c>
      <c r="D12" s="67">
        <f>MUP!Y13</f>
        <v>0</v>
      </c>
      <c r="E12" s="67">
        <f>MUP!Z13</f>
        <v>104000</v>
      </c>
    </row>
    <row r="13" spans="1:5" ht="19.5" customHeight="1">
      <c r="A13" s="72" t="s">
        <v>47</v>
      </c>
      <c r="B13" s="73" t="s">
        <v>48</v>
      </c>
      <c r="C13" s="67">
        <f>MUP!X14</f>
        <v>7900</v>
      </c>
      <c r="D13" s="67">
        <f>MUP!Y14</f>
        <v>0</v>
      </c>
      <c r="E13" s="67">
        <f>MUP!Z14</f>
        <v>7900</v>
      </c>
    </row>
    <row r="14" spans="1:5" ht="19.5" customHeight="1">
      <c r="A14" s="72" t="s">
        <v>49</v>
      </c>
      <c r="B14" s="73" t="s">
        <v>50</v>
      </c>
      <c r="C14" s="67">
        <f>MUP!X15</f>
        <v>830000</v>
      </c>
      <c r="D14" s="67">
        <f>MUP!Y15</f>
        <v>0</v>
      </c>
      <c r="E14" s="67">
        <f>MUP!Z15</f>
        <v>830000</v>
      </c>
    </row>
    <row r="15" spans="1:5" ht="19.5" customHeight="1">
      <c r="A15" s="72" t="s">
        <v>51</v>
      </c>
      <c r="B15" s="74" t="s">
        <v>52</v>
      </c>
      <c r="C15" s="67">
        <f>MUP!X16</f>
        <v>30000</v>
      </c>
      <c r="D15" s="67">
        <f>MUP!Y16</f>
        <v>0</v>
      </c>
      <c r="E15" s="67">
        <f>MUP!Z16</f>
        <v>30000</v>
      </c>
    </row>
    <row r="16" spans="1:5" ht="19.5" customHeight="1">
      <c r="A16" s="65" t="s">
        <v>53</v>
      </c>
      <c r="B16" s="66" t="s">
        <v>54</v>
      </c>
      <c r="C16" s="67">
        <f>MUP!X17</f>
        <v>90300</v>
      </c>
      <c r="D16" s="67">
        <f>MUP!Y17</f>
        <v>0</v>
      </c>
      <c r="E16" s="67">
        <f>MUP!Z17</f>
        <v>90300</v>
      </c>
    </row>
    <row r="17" spans="1:5" ht="19.5" customHeight="1">
      <c r="A17" s="65" t="s">
        <v>55</v>
      </c>
      <c r="B17" s="66" t="s">
        <v>56</v>
      </c>
      <c r="C17" s="67">
        <f>MUP!X18</f>
        <v>700</v>
      </c>
      <c r="D17" s="67">
        <f>MUP!Y18</f>
        <v>0</v>
      </c>
      <c r="E17" s="67">
        <f>MUP!Z18</f>
        <v>700</v>
      </c>
    </row>
    <row r="18" spans="1:5" ht="19.5" customHeight="1">
      <c r="A18" s="69" t="s">
        <v>57</v>
      </c>
      <c r="B18" s="70" t="s">
        <v>58</v>
      </c>
      <c r="C18" s="71">
        <f>SUM(C19:C26)</f>
        <v>1352000</v>
      </c>
      <c r="D18" s="71">
        <f>SUM(D19:D26)</f>
        <v>0</v>
      </c>
      <c r="E18" s="71">
        <f>SUM(E19:E26)</f>
        <v>1352000</v>
      </c>
    </row>
    <row r="19" spans="1:5" ht="19.5" customHeight="1">
      <c r="A19" s="65" t="s">
        <v>59</v>
      </c>
      <c r="B19" s="66" t="s">
        <v>60</v>
      </c>
      <c r="C19" s="67">
        <f>MUP!X20</f>
        <v>67000</v>
      </c>
      <c r="D19" s="67">
        <f>MUP!Y20</f>
        <v>0</v>
      </c>
      <c r="E19" s="67">
        <f>MUP!Z20</f>
        <v>67000</v>
      </c>
    </row>
    <row r="20" spans="1:5" ht="19.5" customHeight="1">
      <c r="A20" s="65" t="s">
        <v>61</v>
      </c>
      <c r="B20" s="66" t="s">
        <v>62</v>
      </c>
      <c r="C20" s="67">
        <f>MUP!X21</f>
        <v>620000</v>
      </c>
      <c r="D20" s="67">
        <f>MUP!Y21</f>
        <v>0</v>
      </c>
      <c r="E20" s="67">
        <f>MUP!Z21</f>
        <v>620000</v>
      </c>
    </row>
    <row r="21" spans="1:5" ht="19.5" customHeight="1">
      <c r="A21" s="65" t="s">
        <v>63</v>
      </c>
      <c r="B21" s="66" t="s">
        <v>64</v>
      </c>
      <c r="C21" s="67">
        <f>MUP!X22</f>
        <v>8000</v>
      </c>
      <c r="D21" s="67">
        <f>MUP!Y22</f>
        <v>0</v>
      </c>
      <c r="E21" s="67">
        <f>MUP!Z22</f>
        <v>8000</v>
      </c>
    </row>
    <row r="22" spans="1:5" ht="19.5" customHeight="1">
      <c r="A22" s="65" t="s">
        <v>65</v>
      </c>
      <c r="B22" s="66" t="s">
        <v>66</v>
      </c>
      <c r="C22" s="67">
        <f>MUP!X23</f>
        <v>351800</v>
      </c>
      <c r="D22" s="67">
        <f>MUP!Y23</f>
        <v>0</v>
      </c>
      <c r="E22" s="67">
        <f>MUP!Z23</f>
        <v>351800</v>
      </c>
    </row>
    <row r="23" spans="1:5" ht="19.5" customHeight="1">
      <c r="A23" s="65" t="s">
        <v>67</v>
      </c>
      <c r="B23" s="66" t="s">
        <v>68</v>
      </c>
      <c r="C23" s="67">
        <f>MUP!X24</f>
        <v>19900</v>
      </c>
      <c r="D23" s="67">
        <f>MUP!Y24</f>
        <v>0</v>
      </c>
      <c r="E23" s="67">
        <f>MUP!Z24</f>
        <v>19900</v>
      </c>
    </row>
    <row r="24" spans="1:5" ht="19.5" customHeight="1">
      <c r="A24" s="65" t="s">
        <v>69</v>
      </c>
      <c r="B24" s="66" t="s">
        <v>70</v>
      </c>
      <c r="C24" s="67">
        <f>MUP!X25</f>
        <v>5300</v>
      </c>
      <c r="D24" s="67">
        <f>MUP!Y25</f>
        <v>0</v>
      </c>
      <c r="E24" s="67">
        <f>MUP!Z25</f>
        <v>5300</v>
      </c>
    </row>
    <row r="25" spans="1:5" ht="19.5" customHeight="1">
      <c r="A25" s="65" t="s">
        <v>71</v>
      </c>
      <c r="B25" s="66" t="s">
        <v>72</v>
      </c>
      <c r="C25" s="67">
        <f>MUP!X26</f>
        <v>80000</v>
      </c>
      <c r="D25" s="67">
        <f>MUP!Y26</f>
        <v>0</v>
      </c>
      <c r="E25" s="67">
        <f>MUP!Z26</f>
        <v>80000</v>
      </c>
    </row>
    <row r="26" spans="1:5" ht="19.5" customHeight="1">
      <c r="A26" s="65" t="s">
        <v>73</v>
      </c>
      <c r="B26" s="66" t="s">
        <v>74</v>
      </c>
      <c r="C26" s="67">
        <f>MUP!X27</f>
        <v>200000</v>
      </c>
      <c r="D26" s="67">
        <f>MUP!Y27</f>
        <v>0</v>
      </c>
      <c r="E26" s="67">
        <f>MUP!Z27</f>
        <v>200000</v>
      </c>
    </row>
    <row r="27" spans="1:5" ht="28.5" customHeight="1">
      <c r="A27" s="69" t="s">
        <v>75</v>
      </c>
      <c r="B27" s="75" t="s">
        <v>76</v>
      </c>
      <c r="C27" s="71">
        <f>SUM(C28)</f>
        <v>1400</v>
      </c>
      <c r="D27" s="71">
        <f>SUM(D28)</f>
        <v>0</v>
      </c>
      <c r="E27" s="71">
        <f>SUM(E28)</f>
        <v>1400</v>
      </c>
    </row>
    <row r="28" spans="1:5" ht="19.5" customHeight="1">
      <c r="A28" s="65" t="s">
        <v>77</v>
      </c>
      <c r="B28" s="76" t="s">
        <v>76</v>
      </c>
      <c r="C28" s="67">
        <f>MUP!X29</f>
        <v>1400</v>
      </c>
      <c r="D28" s="67">
        <f>MUP!Y29</f>
        <v>0</v>
      </c>
      <c r="E28" s="67">
        <f>MUP!Z29</f>
        <v>1400</v>
      </c>
    </row>
    <row r="29" spans="1:5" ht="15.75" customHeight="1">
      <c r="A29" s="69" t="s">
        <v>78</v>
      </c>
      <c r="B29" s="77" t="s">
        <v>79</v>
      </c>
      <c r="C29" s="71">
        <f>SUM(C30:C36)</f>
        <v>30800</v>
      </c>
      <c r="D29" s="71">
        <f>SUM(D30:D36)</f>
        <v>0</v>
      </c>
      <c r="E29" s="71">
        <f>SUM(E30:E36)</f>
        <v>30800</v>
      </c>
    </row>
    <row r="30" spans="1:5" ht="19.5" customHeight="1" hidden="1">
      <c r="A30" s="65" t="s">
        <v>80</v>
      </c>
      <c r="B30" s="76" t="s">
        <v>81</v>
      </c>
      <c r="C30" s="67">
        <v>0</v>
      </c>
      <c r="D30" s="67"/>
      <c r="E30" s="67">
        <f>SUM(C30:D30)</f>
        <v>0</v>
      </c>
    </row>
    <row r="31" spans="1:5" ht="19.5" customHeight="1">
      <c r="A31" s="65" t="s">
        <v>82</v>
      </c>
      <c r="B31" s="66" t="s">
        <v>83</v>
      </c>
      <c r="C31" s="67">
        <f>MUP!X32</f>
        <v>17300</v>
      </c>
      <c r="D31" s="67">
        <f>MUP!Y32</f>
        <v>0</v>
      </c>
      <c r="E31" s="67">
        <f>MUP!Z32</f>
        <v>17300</v>
      </c>
    </row>
    <row r="32" spans="1:5" ht="19.5" customHeight="1">
      <c r="A32" s="65" t="s">
        <v>84</v>
      </c>
      <c r="B32" s="66" t="s">
        <v>85</v>
      </c>
      <c r="C32" s="67">
        <f>MUP!X33</f>
        <v>1400</v>
      </c>
      <c r="D32" s="67">
        <f>MUP!Y33</f>
        <v>0</v>
      </c>
      <c r="E32" s="67">
        <f>MUP!Z33</f>
        <v>1400</v>
      </c>
    </row>
    <row r="33" spans="1:5" ht="19.5" customHeight="1" hidden="1">
      <c r="A33" s="65" t="s">
        <v>86</v>
      </c>
      <c r="B33" s="66" t="s">
        <v>87</v>
      </c>
      <c r="C33" s="67">
        <v>0</v>
      </c>
      <c r="D33" s="67"/>
      <c r="E33" s="67">
        <f>SUM(C33:D33)</f>
        <v>0</v>
      </c>
    </row>
    <row r="34" spans="1:5" ht="19.5" customHeight="1">
      <c r="A34" s="65" t="s">
        <v>88</v>
      </c>
      <c r="B34" s="66" t="s">
        <v>89</v>
      </c>
      <c r="C34" s="67">
        <f>MUP!X35</f>
        <v>100</v>
      </c>
      <c r="D34" s="67">
        <f>MUP!Y35</f>
        <v>0</v>
      </c>
      <c r="E34" s="67">
        <f>MUP!Z35</f>
        <v>100</v>
      </c>
    </row>
    <row r="35" spans="1:5" ht="19.5" customHeight="1">
      <c r="A35" s="65" t="s">
        <v>90</v>
      </c>
      <c r="B35" s="66" t="s">
        <v>91</v>
      </c>
      <c r="C35" s="67">
        <f>MUP!X36</f>
        <v>8000</v>
      </c>
      <c r="D35" s="67">
        <f>MUP!Y36</f>
        <v>0</v>
      </c>
      <c r="E35" s="67">
        <f>MUP!Z36</f>
        <v>8000</v>
      </c>
    </row>
    <row r="36" spans="1:5" ht="19.5" customHeight="1">
      <c r="A36" s="65" t="s">
        <v>92</v>
      </c>
      <c r="B36" s="66" t="s">
        <v>79</v>
      </c>
      <c r="C36" s="67">
        <f>MUP!X37</f>
        <v>4000</v>
      </c>
      <c r="D36" s="67">
        <f>MUP!Y37</f>
        <v>0</v>
      </c>
      <c r="E36" s="67">
        <f>MUP!Z37</f>
        <v>4000</v>
      </c>
    </row>
    <row r="37" spans="1:5" ht="15.75" customHeight="1">
      <c r="A37" s="69" t="s">
        <v>93</v>
      </c>
      <c r="B37" s="70" t="s">
        <v>94</v>
      </c>
      <c r="C37" s="71">
        <f>SUM(C38:C41)</f>
        <v>4000</v>
      </c>
      <c r="D37" s="71">
        <f>SUM(D38:D41)</f>
        <v>0</v>
      </c>
      <c r="E37" s="71">
        <f>SUM(E38:E41)</f>
        <v>4000</v>
      </c>
    </row>
    <row r="38" spans="1:5" ht="19.5" customHeight="1">
      <c r="A38" s="65" t="s">
        <v>95</v>
      </c>
      <c r="B38" s="66" t="s">
        <v>96</v>
      </c>
      <c r="C38" s="67">
        <f>MUP!X39</f>
        <v>700</v>
      </c>
      <c r="D38" s="67">
        <f>MUP!Y39</f>
        <v>0</v>
      </c>
      <c r="E38" s="67">
        <f>MUP!Z39</f>
        <v>700</v>
      </c>
    </row>
    <row r="39" spans="1:5" ht="19.5" customHeight="1" hidden="1">
      <c r="A39" s="65" t="s">
        <v>97</v>
      </c>
      <c r="B39" s="68" t="s">
        <v>98</v>
      </c>
      <c r="C39" s="67">
        <v>0</v>
      </c>
      <c r="D39" s="67"/>
      <c r="E39" s="67">
        <f>SUM(C39:D39)</f>
        <v>0</v>
      </c>
    </row>
    <row r="40" spans="1:5" ht="19.5" customHeight="1">
      <c r="A40" s="65" t="s">
        <v>99</v>
      </c>
      <c r="B40" s="66" t="s">
        <v>100</v>
      </c>
      <c r="C40" s="67">
        <f>MUP!X41</f>
        <v>1300</v>
      </c>
      <c r="D40" s="67">
        <f>MUP!Y41</f>
        <v>0</v>
      </c>
      <c r="E40" s="67">
        <f>MUP!Z41</f>
        <v>1300</v>
      </c>
    </row>
    <row r="41" spans="1:5" ht="19.5" customHeight="1">
      <c r="A41" s="65" t="s">
        <v>101</v>
      </c>
      <c r="B41" s="66" t="s">
        <v>102</v>
      </c>
      <c r="C41" s="67">
        <f>MUP!X42</f>
        <v>2000</v>
      </c>
      <c r="D41" s="67">
        <f>MUP!Y42</f>
        <v>0</v>
      </c>
      <c r="E41" s="67">
        <f>MUP!Z42</f>
        <v>2000</v>
      </c>
    </row>
    <row r="42" spans="1:5" ht="19.5" customHeight="1" hidden="1">
      <c r="A42" s="69" t="s">
        <v>103</v>
      </c>
      <c r="B42" s="75" t="s">
        <v>104</v>
      </c>
      <c r="C42" s="71">
        <f>SUM(C43)</f>
        <v>0</v>
      </c>
      <c r="D42" s="71">
        <f>SUM(D43)</f>
        <v>0</v>
      </c>
      <c r="E42" s="71">
        <f>SUM(E43)</f>
        <v>0</v>
      </c>
    </row>
    <row r="43" spans="1:5" ht="19.5" customHeight="1" hidden="1">
      <c r="A43" s="65" t="s">
        <v>105</v>
      </c>
      <c r="B43" s="66" t="s">
        <v>106</v>
      </c>
      <c r="C43" s="67">
        <v>0</v>
      </c>
      <c r="D43" s="67"/>
      <c r="E43" s="67">
        <f>SUM(C43:D43)</f>
        <v>0</v>
      </c>
    </row>
    <row r="44" spans="1:5" ht="19.5" customHeight="1" hidden="1">
      <c r="A44" s="69" t="s">
        <v>107</v>
      </c>
      <c r="B44" s="70" t="s">
        <v>108</v>
      </c>
      <c r="C44" s="71">
        <f>SUM(C45)</f>
        <v>0</v>
      </c>
      <c r="D44" s="71">
        <f>SUM(D45)</f>
        <v>0</v>
      </c>
      <c r="E44" s="71">
        <f>SUM(E45)</f>
        <v>0</v>
      </c>
    </row>
    <row r="45" spans="1:5" ht="19.5" customHeight="1" hidden="1">
      <c r="A45" s="65" t="s">
        <v>109</v>
      </c>
      <c r="B45" s="66" t="s">
        <v>108</v>
      </c>
      <c r="C45" s="67">
        <v>0</v>
      </c>
      <c r="D45" s="67"/>
      <c r="E45" s="67">
        <f>SUM(C45:D45)</f>
        <v>0</v>
      </c>
    </row>
    <row r="46" spans="1:5" ht="19.5" customHeight="1" hidden="1">
      <c r="A46" s="69" t="s">
        <v>110</v>
      </c>
      <c r="B46" s="70" t="s">
        <v>111</v>
      </c>
      <c r="C46" s="71">
        <f>SUM(C47)</f>
        <v>0</v>
      </c>
      <c r="D46" s="71">
        <f>SUM(D47)</f>
        <v>0</v>
      </c>
      <c r="E46" s="71">
        <f>SUM(E47)</f>
        <v>0</v>
      </c>
    </row>
    <row r="47" spans="1:5" ht="19.5" customHeight="1" hidden="1">
      <c r="A47" s="65" t="s">
        <v>112</v>
      </c>
      <c r="B47" s="66" t="s">
        <v>113</v>
      </c>
      <c r="C47" s="67">
        <v>0</v>
      </c>
      <c r="D47" s="67"/>
      <c r="E47" s="67">
        <f>SUM(C47:D47)</f>
        <v>0</v>
      </c>
    </row>
    <row r="48" spans="1:5" ht="19.5" customHeight="1">
      <c r="A48" s="57" t="s">
        <v>114</v>
      </c>
      <c r="B48" s="58" t="s">
        <v>115</v>
      </c>
      <c r="C48" s="59">
        <f aca="true" t="shared" si="0" ref="C48:E49">SUM(C49)</f>
        <v>100000</v>
      </c>
      <c r="D48" s="59">
        <f t="shared" si="0"/>
        <v>0</v>
      </c>
      <c r="E48" s="59">
        <f t="shared" si="0"/>
        <v>100000</v>
      </c>
    </row>
    <row r="49" spans="1:5" ht="15.75" customHeight="1">
      <c r="A49" s="69" t="s">
        <v>43</v>
      </c>
      <c r="B49" s="70" t="s">
        <v>44</v>
      </c>
      <c r="C49" s="71">
        <f t="shared" si="0"/>
        <v>100000</v>
      </c>
      <c r="D49" s="71">
        <f t="shared" si="0"/>
        <v>0</v>
      </c>
      <c r="E49" s="71">
        <f t="shared" si="0"/>
        <v>100000</v>
      </c>
    </row>
    <row r="50" spans="1:5" ht="19.5" customHeight="1">
      <c r="A50" s="65" t="s">
        <v>47</v>
      </c>
      <c r="B50" s="82" t="s">
        <v>48</v>
      </c>
      <c r="C50" s="67">
        <f>MUP!X51</f>
        <v>100000</v>
      </c>
      <c r="D50" s="67">
        <f>MUP!Y51</f>
        <v>0</v>
      </c>
      <c r="E50" s="67">
        <f>MUP!Z51</f>
        <v>100000</v>
      </c>
    </row>
    <row r="51" spans="1:5" ht="19.5" customHeight="1" hidden="1">
      <c r="A51" s="79" t="s">
        <v>27</v>
      </c>
      <c r="B51" s="80" t="s">
        <v>116</v>
      </c>
      <c r="C51" s="81"/>
      <c r="D51" s="81"/>
      <c r="E51" s="81"/>
    </row>
    <row r="52" spans="1:5" ht="19.5" customHeight="1">
      <c r="A52" s="120" t="s">
        <v>117</v>
      </c>
      <c r="B52" s="120"/>
      <c r="C52" s="83">
        <f>SUM(C3)</f>
        <v>2613700</v>
      </c>
      <c r="D52" s="83">
        <f>SUM(D3)</f>
        <v>0</v>
      </c>
      <c r="E52" s="83">
        <f>SUM(E3)</f>
        <v>2613700</v>
      </c>
    </row>
  </sheetData>
  <sheetProtection selectLockedCells="1" selectUnlockedCells="1"/>
  <mergeCells count="4">
    <mergeCell ref="A1:E1"/>
    <mergeCell ref="A2:B2"/>
    <mergeCell ref="A3:B3"/>
    <mergeCell ref="A52:B52"/>
  </mergeCells>
  <printOptions/>
  <pageMargins left="1.299212598425197" right="0.15748031496062992" top="0.4724409448818898" bottom="0.7874015748031497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Zanoški Martina</dc:creator>
  <cp:keywords/>
  <dc:description/>
  <cp:lastModifiedBy>Zanoški Martina</cp:lastModifiedBy>
  <cp:lastPrinted>2022-12-15T09:22:19Z</cp:lastPrinted>
  <dcterms:created xsi:type="dcterms:W3CDTF">2020-11-17T08:25:02Z</dcterms:created>
  <dcterms:modified xsi:type="dcterms:W3CDTF">2022-12-16T09:18:08Z</dcterms:modified>
  <cp:category/>
  <cp:version/>
  <cp:contentType/>
  <cp:contentStatus/>
</cp:coreProperties>
</file>