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Y:\4. OPĆINSKO VIJEĆE 2025-2029\5. SJEDNICA\obrada\"/>
    </mc:Choice>
  </mc:AlternateContent>
  <xr:revisionPtr revIDLastSave="0" documentId="13_ncr:1_{C24D632D-A253-45E8-87B7-BD848EEE0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 2026" sheetId="2" r:id="rId1"/>
  </sheets>
  <definedNames>
    <definedName name="__S0A_Master_DS__X" localSheetId="0">'Proračun 2026'!$A$17:$F$48</definedName>
    <definedName name="__S0A_Naslov_DS__" localSheetId="0">'Proračun 2026'!$A$13:$F$16</definedName>
    <definedName name="S0A_Ver2" localSheetId="0">'Proračun 2026'!$A$17:$F$48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7" i="2" l="1"/>
  <c r="E767" i="2"/>
  <c r="D767" i="2"/>
  <c r="C767" i="2"/>
  <c r="B767" i="2"/>
  <c r="F766" i="2"/>
  <c r="E766" i="2"/>
  <c r="D766" i="2"/>
  <c r="C766" i="2"/>
  <c r="B766" i="2"/>
  <c r="F764" i="2"/>
  <c r="F759" i="2" s="1"/>
  <c r="E764" i="2"/>
  <c r="E759" i="2" s="1"/>
  <c r="D764" i="2"/>
  <c r="C764" i="2"/>
  <c r="C759" i="2" s="1"/>
  <c r="B764" i="2"/>
  <c r="B759" i="2" s="1"/>
  <c r="F760" i="2"/>
  <c r="E760" i="2"/>
  <c r="D760" i="2"/>
  <c r="C760" i="2"/>
  <c r="B760" i="2"/>
  <c r="D759" i="2"/>
  <c r="F757" i="2"/>
  <c r="F752" i="2" s="1"/>
  <c r="E757" i="2"/>
  <c r="E752" i="2" s="1"/>
  <c r="D757" i="2"/>
  <c r="D752" i="2" s="1"/>
  <c r="C757" i="2"/>
  <c r="C752" i="2" s="1"/>
  <c r="B757" i="2"/>
  <c r="B752" i="2" s="1"/>
  <c r="F753" i="2"/>
  <c r="E753" i="2"/>
  <c r="D753" i="2"/>
  <c r="C753" i="2"/>
  <c r="B753" i="2"/>
  <c r="F742" i="2"/>
  <c r="E742" i="2"/>
  <c r="D742" i="2"/>
  <c r="C742" i="2"/>
  <c r="B742" i="2"/>
  <c r="F741" i="2"/>
  <c r="E741" i="2"/>
  <c r="D741" i="2"/>
  <c r="C741" i="2"/>
  <c r="B741" i="2"/>
  <c r="F740" i="2"/>
  <c r="E740" i="2"/>
  <c r="D740" i="2"/>
  <c r="C740" i="2"/>
  <c r="B740" i="2"/>
  <c r="F737" i="2"/>
  <c r="E737" i="2"/>
  <c r="D737" i="2"/>
  <c r="C737" i="2"/>
  <c r="B737" i="2"/>
  <c r="F736" i="2"/>
  <c r="E736" i="2"/>
  <c r="D736" i="2"/>
  <c r="C736" i="2"/>
  <c r="B736" i="2"/>
  <c r="F735" i="2"/>
  <c r="E735" i="2"/>
  <c r="D735" i="2"/>
  <c r="C735" i="2"/>
  <c r="B735" i="2"/>
  <c r="F733" i="2"/>
  <c r="E733" i="2"/>
  <c r="D733" i="2"/>
  <c r="C733" i="2"/>
  <c r="B733" i="2"/>
  <c r="F732" i="2"/>
  <c r="E732" i="2"/>
  <c r="D732" i="2"/>
  <c r="C732" i="2"/>
  <c r="B732" i="2"/>
  <c r="F731" i="2"/>
  <c r="E731" i="2"/>
  <c r="D731" i="2"/>
  <c r="C731" i="2"/>
  <c r="B731" i="2"/>
  <c r="F729" i="2"/>
  <c r="F726" i="2" s="1"/>
  <c r="E729" i="2"/>
  <c r="E726" i="2" s="1"/>
  <c r="D729" i="2"/>
  <c r="D726" i="2" s="1"/>
  <c r="C729" i="2"/>
  <c r="C725" i="2" s="1"/>
  <c r="B729" i="2"/>
  <c r="B725" i="2" s="1"/>
  <c r="F727" i="2"/>
  <c r="E727" i="2"/>
  <c r="D727" i="2"/>
  <c r="C727" i="2"/>
  <c r="B727" i="2"/>
  <c r="F723" i="2"/>
  <c r="E723" i="2"/>
  <c r="D723" i="2"/>
  <c r="C723" i="2"/>
  <c r="B723" i="2"/>
  <c r="F722" i="2"/>
  <c r="E722" i="2"/>
  <c r="D722" i="2"/>
  <c r="C722" i="2"/>
  <c r="B722" i="2"/>
  <c r="F721" i="2"/>
  <c r="E721" i="2"/>
  <c r="D721" i="2"/>
  <c r="C721" i="2"/>
  <c r="B721" i="2"/>
  <c r="F718" i="2"/>
  <c r="E718" i="2"/>
  <c r="D718" i="2"/>
  <c r="C718" i="2"/>
  <c r="B718" i="2"/>
  <c r="F717" i="2"/>
  <c r="E717" i="2"/>
  <c r="D717" i="2"/>
  <c r="C717" i="2"/>
  <c r="B717" i="2"/>
  <c r="F716" i="2"/>
  <c r="E716" i="2"/>
  <c r="D716" i="2"/>
  <c r="C716" i="2"/>
  <c r="B716" i="2"/>
  <c r="F713" i="2"/>
  <c r="E713" i="2"/>
  <c r="D713" i="2"/>
  <c r="C713" i="2"/>
  <c r="B713" i="2"/>
  <c r="F712" i="2"/>
  <c r="E712" i="2"/>
  <c r="D712" i="2"/>
  <c r="C712" i="2"/>
  <c r="B712" i="2"/>
  <c r="F708" i="2"/>
  <c r="E708" i="2"/>
  <c r="D708" i="2"/>
  <c r="C708" i="2"/>
  <c r="B708" i="2"/>
  <c r="F707" i="2"/>
  <c r="E707" i="2"/>
  <c r="D707" i="2"/>
  <c r="C707" i="2"/>
  <c r="B707" i="2"/>
  <c r="F702" i="2"/>
  <c r="F698" i="2" s="1"/>
  <c r="E702" i="2"/>
  <c r="E698" i="2" s="1"/>
  <c r="D702" i="2"/>
  <c r="D698" i="2" s="1"/>
  <c r="C702" i="2"/>
  <c r="C699" i="2" s="1"/>
  <c r="B702" i="2"/>
  <c r="B699" i="2" s="1"/>
  <c r="F700" i="2"/>
  <c r="E700" i="2"/>
  <c r="D700" i="2"/>
  <c r="C700" i="2"/>
  <c r="B700" i="2"/>
  <c r="F695" i="2"/>
  <c r="E695" i="2"/>
  <c r="D695" i="2"/>
  <c r="C695" i="2"/>
  <c r="B695" i="2"/>
  <c r="F694" i="2"/>
  <c r="E694" i="2"/>
  <c r="D694" i="2"/>
  <c r="C694" i="2"/>
  <c r="B694" i="2"/>
  <c r="F693" i="2"/>
  <c r="E693" i="2"/>
  <c r="D693" i="2"/>
  <c r="C693" i="2"/>
  <c r="B693" i="2"/>
  <c r="F690" i="2"/>
  <c r="E690" i="2"/>
  <c r="D690" i="2"/>
  <c r="C690" i="2"/>
  <c r="B690" i="2"/>
  <c r="F689" i="2"/>
  <c r="E689" i="2"/>
  <c r="D689" i="2"/>
  <c r="C689" i="2"/>
  <c r="B689" i="2"/>
  <c r="F687" i="2"/>
  <c r="E687" i="2"/>
  <c r="D687" i="2"/>
  <c r="C687" i="2"/>
  <c r="B687" i="2"/>
  <c r="F686" i="2"/>
  <c r="E686" i="2"/>
  <c r="D686" i="2"/>
  <c r="C686" i="2"/>
  <c r="B686" i="2"/>
  <c r="F683" i="2"/>
  <c r="E683" i="2"/>
  <c r="D683" i="2"/>
  <c r="C683" i="2"/>
  <c r="B683" i="2"/>
  <c r="F682" i="2"/>
  <c r="E682" i="2"/>
  <c r="D682" i="2"/>
  <c r="C682" i="2"/>
  <c r="B682" i="2"/>
  <c r="F679" i="2"/>
  <c r="F676" i="2" s="1"/>
  <c r="E679" i="2"/>
  <c r="E676" i="2" s="1"/>
  <c r="D679" i="2"/>
  <c r="C679" i="2"/>
  <c r="C676" i="2" s="1"/>
  <c r="B679" i="2"/>
  <c r="F677" i="2"/>
  <c r="E677" i="2"/>
  <c r="D677" i="2"/>
  <c r="C677" i="2"/>
  <c r="B677" i="2"/>
  <c r="F673" i="2"/>
  <c r="E673" i="2"/>
  <c r="D673" i="2"/>
  <c r="C673" i="2"/>
  <c r="B673" i="2"/>
  <c r="F672" i="2"/>
  <c r="E672" i="2"/>
  <c r="D672" i="2"/>
  <c r="C672" i="2"/>
  <c r="B672" i="2"/>
  <c r="F670" i="2"/>
  <c r="F667" i="2" s="1"/>
  <c r="E670" i="2"/>
  <c r="E667" i="2" s="1"/>
  <c r="D670" i="2"/>
  <c r="D667" i="2" s="1"/>
  <c r="C670" i="2"/>
  <c r="B670" i="2"/>
  <c r="F668" i="2"/>
  <c r="E668" i="2"/>
  <c r="D668" i="2"/>
  <c r="C668" i="2"/>
  <c r="B668" i="2"/>
  <c r="F663" i="2"/>
  <c r="F660" i="2" s="1"/>
  <c r="E663" i="2"/>
  <c r="E660" i="2" s="1"/>
  <c r="D663" i="2"/>
  <c r="D660" i="2" s="1"/>
  <c r="C663" i="2"/>
  <c r="C660" i="2" s="1"/>
  <c r="B663" i="2"/>
  <c r="B660" i="2" s="1"/>
  <c r="F661" i="2"/>
  <c r="E661" i="2"/>
  <c r="D661" i="2"/>
  <c r="C661" i="2"/>
  <c r="B661" i="2"/>
  <c r="F658" i="2"/>
  <c r="E658" i="2"/>
  <c r="D658" i="2"/>
  <c r="C658" i="2"/>
  <c r="B658" i="2"/>
  <c r="F657" i="2"/>
  <c r="E657" i="2"/>
  <c r="D657" i="2"/>
  <c r="C657" i="2"/>
  <c r="B657" i="2"/>
  <c r="F654" i="2"/>
  <c r="F651" i="2" s="1"/>
  <c r="E654" i="2"/>
  <c r="D654" i="2"/>
  <c r="D651" i="2" s="1"/>
  <c r="C654" i="2"/>
  <c r="C651" i="2" s="1"/>
  <c r="B654" i="2"/>
  <c r="B651" i="2" s="1"/>
  <c r="F652" i="2"/>
  <c r="E652" i="2"/>
  <c r="D652" i="2"/>
  <c r="C652" i="2"/>
  <c r="B652" i="2"/>
  <c r="F648" i="2"/>
  <c r="E648" i="2"/>
  <c r="D648" i="2"/>
  <c r="C648" i="2"/>
  <c r="B648" i="2"/>
  <c r="F647" i="2"/>
  <c r="E647" i="2"/>
  <c r="D647" i="2"/>
  <c r="C647" i="2"/>
  <c r="B647" i="2"/>
  <c r="F644" i="2"/>
  <c r="F641" i="2" s="1"/>
  <c r="E644" i="2"/>
  <c r="D644" i="2"/>
  <c r="D641" i="2" s="1"/>
  <c r="C644" i="2"/>
  <c r="B644" i="2"/>
  <c r="B641" i="2" s="1"/>
  <c r="F642" i="2"/>
  <c r="E642" i="2"/>
  <c r="D642" i="2"/>
  <c r="C642" i="2"/>
  <c r="B642" i="2"/>
  <c r="F638" i="2"/>
  <c r="E638" i="2"/>
  <c r="D638" i="2"/>
  <c r="C638" i="2"/>
  <c r="B638" i="2"/>
  <c r="F637" i="2"/>
  <c r="E637" i="2"/>
  <c r="D637" i="2"/>
  <c r="C637" i="2"/>
  <c r="B637" i="2"/>
  <c r="F635" i="2"/>
  <c r="E635" i="2"/>
  <c r="D635" i="2"/>
  <c r="C635" i="2"/>
  <c r="B635" i="2"/>
  <c r="F634" i="2"/>
  <c r="E634" i="2"/>
  <c r="D634" i="2"/>
  <c r="C634" i="2"/>
  <c r="B634" i="2"/>
  <c r="F631" i="2"/>
  <c r="E631" i="2"/>
  <c r="D631" i="2"/>
  <c r="C631" i="2"/>
  <c r="B631" i="2"/>
  <c r="F630" i="2"/>
  <c r="E630" i="2"/>
  <c r="D630" i="2"/>
  <c r="C630" i="2"/>
  <c r="B630" i="2"/>
  <c r="F629" i="2"/>
  <c r="E629" i="2"/>
  <c r="D629" i="2"/>
  <c r="C629" i="2"/>
  <c r="B629" i="2"/>
  <c r="F627" i="2"/>
  <c r="F623" i="2" s="1"/>
  <c r="E627" i="2"/>
  <c r="E622" i="2" s="1"/>
  <c r="D627" i="2"/>
  <c r="D623" i="2" s="1"/>
  <c r="C627" i="2"/>
  <c r="C622" i="2" s="1"/>
  <c r="B627" i="2"/>
  <c r="B622" i="2" s="1"/>
  <c r="F624" i="2"/>
  <c r="E624" i="2"/>
  <c r="D624" i="2"/>
  <c r="C624" i="2"/>
  <c r="B624" i="2"/>
  <c r="F619" i="2"/>
  <c r="E619" i="2"/>
  <c r="D619" i="2"/>
  <c r="C619" i="2"/>
  <c r="B619" i="2"/>
  <c r="F618" i="2"/>
  <c r="E618" i="2"/>
  <c r="D618" i="2"/>
  <c r="C618" i="2"/>
  <c r="B618" i="2"/>
  <c r="F616" i="2"/>
  <c r="F613" i="2" s="1"/>
  <c r="E616" i="2"/>
  <c r="D616" i="2"/>
  <c r="C616" i="2"/>
  <c r="C613" i="2" s="1"/>
  <c r="B616" i="2"/>
  <c r="F614" i="2"/>
  <c r="E614" i="2"/>
  <c r="D614" i="2"/>
  <c r="C614" i="2"/>
  <c r="B614" i="2"/>
  <c r="F609" i="2"/>
  <c r="E609" i="2"/>
  <c r="D609" i="2"/>
  <c r="C609" i="2"/>
  <c r="B609" i="2"/>
  <c r="F608" i="2"/>
  <c r="E608" i="2"/>
  <c r="D608" i="2"/>
  <c r="C608" i="2"/>
  <c r="B608" i="2"/>
  <c r="F605" i="2"/>
  <c r="F602" i="2" s="1"/>
  <c r="E605" i="2"/>
  <c r="D605" i="2"/>
  <c r="D602" i="2" s="1"/>
  <c r="C605" i="2"/>
  <c r="C602" i="2" s="1"/>
  <c r="B605" i="2"/>
  <c r="B602" i="2" s="1"/>
  <c r="F603" i="2"/>
  <c r="E603" i="2"/>
  <c r="D603" i="2"/>
  <c r="C603" i="2"/>
  <c r="B603" i="2"/>
  <c r="F599" i="2"/>
  <c r="E599" i="2"/>
  <c r="D599" i="2"/>
  <c r="C599" i="2"/>
  <c r="B599" i="2"/>
  <c r="F598" i="2"/>
  <c r="E598" i="2"/>
  <c r="D598" i="2"/>
  <c r="C598" i="2"/>
  <c r="B598" i="2"/>
  <c r="F596" i="2"/>
  <c r="E596" i="2"/>
  <c r="D596" i="2"/>
  <c r="C596" i="2"/>
  <c r="B596" i="2"/>
  <c r="F595" i="2"/>
  <c r="E595" i="2"/>
  <c r="D595" i="2"/>
  <c r="C595" i="2"/>
  <c r="B595" i="2"/>
  <c r="F592" i="2"/>
  <c r="E592" i="2"/>
  <c r="D592" i="2"/>
  <c r="C592" i="2"/>
  <c r="B592" i="2"/>
  <c r="F591" i="2"/>
  <c r="E591" i="2"/>
  <c r="D591" i="2"/>
  <c r="C591" i="2"/>
  <c r="B591" i="2"/>
  <c r="F590" i="2"/>
  <c r="E590" i="2"/>
  <c r="D590" i="2"/>
  <c r="C590" i="2"/>
  <c r="B590" i="2"/>
  <c r="F588" i="2"/>
  <c r="F585" i="2" s="1"/>
  <c r="E588" i="2"/>
  <c r="E584" i="2" s="1"/>
  <c r="D588" i="2"/>
  <c r="D585" i="2" s="1"/>
  <c r="C588" i="2"/>
  <c r="C584" i="2" s="1"/>
  <c r="B588" i="2"/>
  <c r="B584" i="2" s="1"/>
  <c r="F586" i="2"/>
  <c r="E586" i="2"/>
  <c r="D586" i="2"/>
  <c r="C586" i="2"/>
  <c r="B586" i="2"/>
  <c r="F582" i="2"/>
  <c r="E582" i="2"/>
  <c r="D582" i="2"/>
  <c r="C582" i="2"/>
  <c r="B582" i="2"/>
  <c r="F581" i="2"/>
  <c r="E581" i="2"/>
  <c r="D581" i="2"/>
  <c r="C581" i="2"/>
  <c r="B581" i="2"/>
  <c r="F579" i="2"/>
  <c r="E579" i="2"/>
  <c r="D579" i="2"/>
  <c r="C579" i="2"/>
  <c r="B579" i="2"/>
  <c r="F578" i="2"/>
  <c r="E578" i="2"/>
  <c r="D578" i="2"/>
  <c r="C578" i="2"/>
  <c r="B578" i="2"/>
  <c r="F576" i="2"/>
  <c r="E576" i="2"/>
  <c r="D576" i="2"/>
  <c r="C576" i="2"/>
  <c r="B576" i="2"/>
  <c r="F575" i="2"/>
  <c r="E575" i="2"/>
  <c r="D575" i="2"/>
  <c r="C575" i="2"/>
  <c r="B575" i="2"/>
  <c r="F572" i="2"/>
  <c r="E572" i="2"/>
  <c r="D572" i="2"/>
  <c r="C572" i="2"/>
  <c r="B572" i="2"/>
  <c r="F571" i="2"/>
  <c r="E571" i="2"/>
  <c r="D571" i="2"/>
  <c r="C571" i="2"/>
  <c r="B571" i="2"/>
  <c r="F569" i="2"/>
  <c r="E569" i="2"/>
  <c r="D569" i="2"/>
  <c r="C569" i="2"/>
  <c r="B569" i="2"/>
  <c r="F568" i="2"/>
  <c r="E568" i="2"/>
  <c r="D568" i="2"/>
  <c r="C568" i="2"/>
  <c r="B568" i="2"/>
  <c r="F565" i="2"/>
  <c r="E565" i="2"/>
  <c r="D565" i="2"/>
  <c r="C565" i="2"/>
  <c r="B565" i="2"/>
  <c r="F564" i="2"/>
  <c r="E564" i="2"/>
  <c r="D564" i="2"/>
  <c r="C564" i="2"/>
  <c r="B564" i="2"/>
  <c r="F562" i="2"/>
  <c r="F559" i="2" s="1"/>
  <c r="E562" i="2"/>
  <c r="E559" i="2" s="1"/>
  <c r="D562" i="2"/>
  <c r="C562" i="2"/>
  <c r="C559" i="2" s="1"/>
  <c r="B562" i="2"/>
  <c r="B559" i="2" s="1"/>
  <c r="F560" i="2"/>
  <c r="E560" i="2"/>
  <c r="D560" i="2"/>
  <c r="C560" i="2"/>
  <c r="B560" i="2"/>
  <c r="D559" i="2"/>
  <c r="F557" i="2"/>
  <c r="F554" i="2" s="1"/>
  <c r="E557" i="2"/>
  <c r="E554" i="2" s="1"/>
  <c r="D557" i="2"/>
  <c r="C557" i="2"/>
  <c r="C554" i="2" s="1"/>
  <c r="B557" i="2"/>
  <c r="F555" i="2"/>
  <c r="E555" i="2"/>
  <c r="D555" i="2"/>
  <c r="C555" i="2"/>
  <c r="B555" i="2"/>
  <c r="F551" i="2"/>
  <c r="F546" i="2" s="1"/>
  <c r="E551" i="2"/>
  <c r="E547" i="2" s="1"/>
  <c r="D551" i="2"/>
  <c r="D546" i="2" s="1"/>
  <c r="C551" i="2"/>
  <c r="C547" i="2" s="1"/>
  <c r="B551" i="2"/>
  <c r="B546" i="2" s="1"/>
  <c r="F548" i="2"/>
  <c r="E548" i="2"/>
  <c r="D548" i="2"/>
  <c r="C548" i="2"/>
  <c r="B548" i="2"/>
  <c r="D547" i="2"/>
  <c r="F542" i="2"/>
  <c r="E542" i="2"/>
  <c r="D542" i="2"/>
  <c r="C542" i="2"/>
  <c r="B542" i="2"/>
  <c r="F541" i="2"/>
  <c r="E541" i="2"/>
  <c r="D541" i="2"/>
  <c r="C541" i="2"/>
  <c r="B541" i="2"/>
  <c r="F540" i="2"/>
  <c r="E540" i="2"/>
  <c r="D540" i="2"/>
  <c r="C540" i="2"/>
  <c r="B540" i="2"/>
  <c r="F538" i="2"/>
  <c r="E538" i="2"/>
  <c r="D538" i="2"/>
  <c r="C538" i="2"/>
  <c r="B538" i="2"/>
  <c r="F537" i="2"/>
  <c r="F533" i="2" s="1"/>
  <c r="E537" i="2"/>
  <c r="D537" i="2"/>
  <c r="C537" i="2"/>
  <c r="B537" i="2"/>
  <c r="F535" i="2"/>
  <c r="E535" i="2"/>
  <c r="D535" i="2"/>
  <c r="C535" i="2"/>
  <c r="B535" i="2"/>
  <c r="F534" i="2"/>
  <c r="E534" i="2"/>
  <c r="D534" i="2"/>
  <c r="C534" i="2"/>
  <c r="B534" i="2"/>
  <c r="F531" i="2"/>
  <c r="E531" i="2"/>
  <c r="D531" i="2"/>
  <c r="C531" i="2"/>
  <c r="B531" i="2"/>
  <c r="F530" i="2"/>
  <c r="E530" i="2"/>
  <c r="D530" i="2"/>
  <c r="C530" i="2"/>
  <c r="B530" i="2"/>
  <c r="B526" i="2" s="1"/>
  <c r="F528" i="2"/>
  <c r="E528" i="2"/>
  <c r="D528" i="2"/>
  <c r="C528" i="2"/>
  <c r="B528" i="2"/>
  <c r="F527" i="2"/>
  <c r="E527" i="2"/>
  <c r="D527" i="2"/>
  <c r="C527" i="2"/>
  <c r="B527" i="2"/>
  <c r="F524" i="2"/>
  <c r="E524" i="2"/>
  <c r="D524" i="2"/>
  <c r="C524" i="2"/>
  <c r="B524" i="2"/>
  <c r="F523" i="2"/>
  <c r="E523" i="2"/>
  <c r="D523" i="2"/>
  <c r="C523" i="2"/>
  <c r="B523" i="2"/>
  <c r="F521" i="2"/>
  <c r="E521" i="2"/>
  <c r="D521" i="2"/>
  <c r="C521" i="2"/>
  <c r="B521" i="2"/>
  <c r="F520" i="2"/>
  <c r="E520" i="2"/>
  <c r="D520" i="2"/>
  <c r="C520" i="2"/>
  <c r="B520" i="2"/>
  <c r="F518" i="2"/>
  <c r="E518" i="2"/>
  <c r="D518" i="2"/>
  <c r="C518" i="2"/>
  <c r="C515" i="2" s="1"/>
  <c r="B518" i="2"/>
  <c r="F516" i="2"/>
  <c r="E516" i="2"/>
  <c r="D516" i="2"/>
  <c r="C516" i="2"/>
  <c r="B516" i="2"/>
  <c r="F512" i="2"/>
  <c r="E512" i="2"/>
  <c r="D512" i="2"/>
  <c r="C512" i="2"/>
  <c r="B512" i="2"/>
  <c r="F511" i="2"/>
  <c r="E511" i="2"/>
  <c r="D511" i="2"/>
  <c r="C511" i="2"/>
  <c r="B511" i="2"/>
  <c r="F509" i="2"/>
  <c r="E509" i="2"/>
  <c r="D509" i="2"/>
  <c r="C509" i="2"/>
  <c r="B509" i="2"/>
  <c r="F508" i="2"/>
  <c r="E508" i="2"/>
  <c r="D508" i="2"/>
  <c r="C508" i="2"/>
  <c r="B508" i="2"/>
  <c r="F506" i="2"/>
  <c r="E506" i="2"/>
  <c r="D506" i="2"/>
  <c r="C506" i="2"/>
  <c r="C503" i="2" s="1"/>
  <c r="B506" i="2"/>
  <c r="B503" i="2" s="1"/>
  <c r="F504" i="2"/>
  <c r="E504" i="2"/>
  <c r="D504" i="2"/>
  <c r="C504" i="2"/>
  <c r="B504" i="2"/>
  <c r="F500" i="2"/>
  <c r="E500" i="2"/>
  <c r="D500" i="2"/>
  <c r="C500" i="2"/>
  <c r="B500" i="2"/>
  <c r="F499" i="2"/>
  <c r="E499" i="2"/>
  <c r="D499" i="2"/>
  <c r="C499" i="2"/>
  <c r="B499" i="2"/>
  <c r="F497" i="2"/>
  <c r="F494" i="2" s="1"/>
  <c r="E497" i="2"/>
  <c r="E494" i="2" s="1"/>
  <c r="D497" i="2"/>
  <c r="C497" i="2"/>
  <c r="C494" i="2" s="1"/>
  <c r="B497" i="2"/>
  <c r="F495" i="2"/>
  <c r="E495" i="2"/>
  <c r="D495" i="2"/>
  <c r="C495" i="2"/>
  <c r="B495" i="2"/>
  <c r="F491" i="2"/>
  <c r="E491" i="2"/>
  <c r="D491" i="2"/>
  <c r="C491" i="2"/>
  <c r="B491" i="2"/>
  <c r="F490" i="2"/>
  <c r="E490" i="2"/>
  <c r="D490" i="2"/>
  <c r="C490" i="2"/>
  <c r="B490" i="2"/>
  <c r="F489" i="2"/>
  <c r="E489" i="2"/>
  <c r="D489" i="2"/>
  <c r="C489" i="2"/>
  <c r="B489" i="2"/>
  <c r="F487" i="2"/>
  <c r="F484" i="2" s="1"/>
  <c r="E487" i="2"/>
  <c r="E483" i="2" s="1"/>
  <c r="D487" i="2"/>
  <c r="D484" i="2" s="1"/>
  <c r="C487" i="2"/>
  <c r="C483" i="2" s="1"/>
  <c r="B487" i="2"/>
  <c r="B484" i="2" s="1"/>
  <c r="F485" i="2"/>
  <c r="E485" i="2"/>
  <c r="D485" i="2"/>
  <c r="C485" i="2"/>
  <c r="B485" i="2"/>
  <c r="F481" i="2"/>
  <c r="E481" i="2"/>
  <c r="D481" i="2"/>
  <c r="C481" i="2"/>
  <c r="B481" i="2"/>
  <c r="F480" i="2"/>
  <c r="E480" i="2"/>
  <c r="D480" i="2"/>
  <c r="C480" i="2"/>
  <c r="B480" i="2"/>
  <c r="F478" i="2"/>
  <c r="F475" i="2" s="1"/>
  <c r="E478" i="2"/>
  <c r="D478" i="2"/>
  <c r="D475" i="2" s="1"/>
  <c r="C478" i="2"/>
  <c r="B478" i="2"/>
  <c r="B475" i="2" s="1"/>
  <c r="F476" i="2"/>
  <c r="E476" i="2"/>
  <c r="D476" i="2"/>
  <c r="C476" i="2"/>
  <c r="B476" i="2"/>
  <c r="F472" i="2"/>
  <c r="E472" i="2"/>
  <c r="D472" i="2"/>
  <c r="C472" i="2"/>
  <c r="B472" i="2"/>
  <c r="F471" i="2"/>
  <c r="E471" i="2"/>
  <c r="D471" i="2"/>
  <c r="C471" i="2"/>
  <c r="B471" i="2"/>
  <c r="F469" i="2"/>
  <c r="F466" i="2" s="1"/>
  <c r="E469" i="2"/>
  <c r="E466" i="2" s="1"/>
  <c r="D469" i="2"/>
  <c r="D466" i="2" s="1"/>
  <c r="C469" i="2"/>
  <c r="B469" i="2"/>
  <c r="F467" i="2"/>
  <c r="E467" i="2"/>
  <c r="D467" i="2"/>
  <c r="C467" i="2"/>
  <c r="B467" i="2"/>
  <c r="F463" i="2"/>
  <c r="E463" i="2"/>
  <c r="D463" i="2"/>
  <c r="C463" i="2"/>
  <c r="B463" i="2"/>
  <c r="F462" i="2"/>
  <c r="E462" i="2"/>
  <c r="D462" i="2"/>
  <c r="C462" i="2"/>
  <c r="B462" i="2"/>
  <c r="F460" i="2"/>
  <c r="F457" i="2" s="1"/>
  <c r="E460" i="2"/>
  <c r="D460" i="2"/>
  <c r="D457" i="2" s="1"/>
  <c r="C460" i="2"/>
  <c r="B460" i="2"/>
  <c r="B457" i="2" s="1"/>
  <c r="F458" i="2"/>
  <c r="E458" i="2"/>
  <c r="D458" i="2"/>
  <c r="C458" i="2"/>
  <c r="B458" i="2"/>
  <c r="E457" i="2"/>
  <c r="F453" i="2"/>
  <c r="E453" i="2"/>
  <c r="D453" i="2"/>
  <c r="C453" i="2"/>
  <c r="B453" i="2"/>
  <c r="F452" i="2"/>
  <c r="E452" i="2"/>
  <c r="D452" i="2"/>
  <c r="C452" i="2"/>
  <c r="B452" i="2"/>
  <c r="F451" i="2"/>
  <c r="E451" i="2"/>
  <c r="D451" i="2"/>
  <c r="C451" i="2"/>
  <c r="B451" i="2"/>
  <c r="F448" i="2"/>
  <c r="E448" i="2"/>
  <c r="D448" i="2"/>
  <c r="D442" i="2" s="1"/>
  <c r="C448" i="2"/>
  <c r="B448" i="2"/>
  <c r="F447" i="2"/>
  <c r="E447" i="2"/>
  <c r="D447" i="2"/>
  <c r="C447" i="2"/>
  <c r="B447" i="2"/>
  <c r="F445" i="2"/>
  <c r="E445" i="2"/>
  <c r="D445" i="2"/>
  <c r="C445" i="2"/>
  <c r="B445" i="2"/>
  <c r="F444" i="2"/>
  <c r="E444" i="2"/>
  <c r="D444" i="2"/>
  <c r="C444" i="2"/>
  <c r="B444" i="2"/>
  <c r="F440" i="2"/>
  <c r="E440" i="2"/>
  <c r="D440" i="2"/>
  <c r="C440" i="2"/>
  <c r="B440" i="2"/>
  <c r="F439" i="2"/>
  <c r="E439" i="2"/>
  <c r="D439" i="2"/>
  <c r="C439" i="2"/>
  <c r="B439" i="2"/>
  <c r="F438" i="2"/>
  <c r="E438" i="2"/>
  <c r="D438" i="2"/>
  <c r="C438" i="2"/>
  <c r="B438" i="2"/>
  <c r="F437" i="2"/>
  <c r="E437" i="2"/>
  <c r="D437" i="2"/>
  <c r="C437" i="2"/>
  <c r="B437" i="2"/>
  <c r="F434" i="2"/>
  <c r="F431" i="2" s="1"/>
  <c r="E434" i="2"/>
  <c r="E430" i="2" s="1"/>
  <c r="D434" i="2"/>
  <c r="D431" i="2" s="1"/>
  <c r="C434" i="2"/>
  <c r="C430" i="2" s="1"/>
  <c r="B434" i="2"/>
  <c r="B430" i="2" s="1"/>
  <c r="F432" i="2"/>
  <c r="E432" i="2"/>
  <c r="D432" i="2"/>
  <c r="C432" i="2"/>
  <c r="B432" i="2"/>
  <c r="F427" i="2"/>
  <c r="E427" i="2"/>
  <c r="D427" i="2"/>
  <c r="C427" i="2"/>
  <c r="B427" i="2"/>
  <c r="F426" i="2"/>
  <c r="E426" i="2"/>
  <c r="D426" i="2"/>
  <c r="C426" i="2"/>
  <c r="B426" i="2"/>
  <c r="F425" i="2"/>
  <c r="E425" i="2"/>
  <c r="D425" i="2"/>
  <c r="C425" i="2"/>
  <c r="B425" i="2"/>
  <c r="F422" i="2"/>
  <c r="F418" i="2" s="1"/>
  <c r="E422" i="2"/>
  <c r="E418" i="2" s="1"/>
  <c r="D422" i="2"/>
  <c r="D419" i="2" s="1"/>
  <c r="C422" i="2"/>
  <c r="C419" i="2" s="1"/>
  <c r="B422" i="2"/>
  <c r="B418" i="2" s="1"/>
  <c r="F420" i="2"/>
  <c r="E420" i="2"/>
  <c r="D420" i="2"/>
  <c r="C420" i="2"/>
  <c r="B420" i="2"/>
  <c r="F415" i="2"/>
  <c r="E415" i="2"/>
  <c r="D415" i="2"/>
  <c r="C415" i="2"/>
  <c r="B415" i="2"/>
  <c r="F414" i="2"/>
  <c r="E414" i="2"/>
  <c r="D414" i="2"/>
  <c r="C414" i="2"/>
  <c r="B414" i="2"/>
  <c r="F413" i="2"/>
  <c r="E413" i="2"/>
  <c r="D413" i="2"/>
  <c r="C413" i="2"/>
  <c r="B413" i="2"/>
  <c r="F412" i="2"/>
  <c r="E412" i="2"/>
  <c r="D412" i="2"/>
  <c r="C412" i="2"/>
  <c r="B412" i="2"/>
  <c r="F409" i="2"/>
  <c r="E409" i="2"/>
  <c r="D409" i="2"/>
  <c r="C409" i="2"/>
  <c r="B409" i="2"/>
  <c r="F408" i="2"/>
  <c r="E408" i="2"/>
  <c r="D408" i="2"/>
  <c r="C408" i="2"/>
  <c r="B408" i="2"/>
  <c r="F407" i="2"/>
  <c r="E407" i="2"/>
  <c r="D407" i="2"/>
  <c r="C407" i="2"/>
  <c r="B407" i="2"/>
  <c r="F405" i="2"/>
  <c r="E405" i="2"/>
  <c r="D405" i="2"/>
  <c r="C405" i="2"/>
  <c r="B405" i="2"/>
  <c r="F404" i="2"/>
  <c r="E404" i="2"/>
  <c r="D404" i="2"/>
  <c r="C404" i="2"/>
  <c r="B404" i="2"/>
  <c r="F403" i="2"/>
  <c r="E403" i="2"/>
  <c r="D403" i="2"/>
  <c r="C403" i="2"/>
  <c r="B403" i="2"/>
  <c r="F400" i="2"/>
  <c r="E400" i="2"/>
  <c r="D400" i="2"/>
  <c r="C400" i="2"/>
  <c r="B400" i="2"/>
  <c r="F399" i="2"/>
  <c r="E399" i="2"/>
  <c r="D399" i="2"/>
  <c r="C399" i="2"/>
  <c r="B399" i="2"/>
  <c r="F398" i="2"/>
  <c r="E398" i="2"/>
  <c r="D398" i="2"/>
  <c r="C398" i="2"/>
  <c r="B398" i="2"/>
  <c r="F396" i="2"/>
  <c r="E396" i="2"/>
  <c r="D396" i="2"/>
  <c r="C396" i="2"/>
  <c r="B396" i="2"/>
  <c r="F395" i="2"/>
  <c r="E395" i="2"/>
  <c r="D395" i="2"/>
  <c r="C395" i="2"/>
  <c r="B395" i="2"/>
  <c r="F393" i="2"/>
  <c r="E393" i="2"/>
  <c r="D393" i="2"/>
  <c r="C393" i="2"/>
  <c r="B393" i="2"/>
  <c r="F392" i="2"/>
  <c r="E392" i="2"/>
  <c r="D392" i="2"/>
  <c r="C392" i="2"/>
  <c r="B392" i="2"/>
  <c r="F390" i="2"/>
  <c r="F386" i="2" s="1"/>
  <c r="E390" i="2"/>
  <c r="E386" i="2" s="1"/>
  <c r="D390" i="2"/>
  <c r="D386" i="2" s="1"/>
  <c r="C390" i="2"/>
  <c r="C386" i="2" s="1"/>
  <c r="B390" i="2"/>
  <c r="B386" i="2" s="1"/>
  <c r="F387" i="2"/>
  <c r="E387" i="2"/>
  <c r="D387" i="2"/>
  <c r="C387" i="2"/>
  <c r="B387" i="2"/>
  <c r="F382" i="2"/>
  <c r="E382" i="2"/>
  <c r="D382" i="2"/>
  <c r="C382" i="2"/>
  <c r="B382" i="2"/>
  <c r="F381" i="2"/>
  <c r="E381" i="2"/>
  <c r="D381" i="2"/>
  <c r="C381" i="2"/>
  <c r="B381" i="2"/>
  <c r="F379" i="2"/>
  <c r="E379" i="2"/>
  <c r="D379" i="2"/>
  <c r="C379" i="2"/>
  <c r="B379" i="2"/>
  <c r="F378" i="2"/>
  <c r="E378" i="2"/>
  <c r="D378" i="2"/>
  <c r="C378" i="2"/>
  <c r="B378" i="2"/>
  <c r="F375" i="2"/>
  <c r="E375" i="2"/>
  <c r="E372" i="2" s="1"/>
  <c r="D375" i="2"/>
  <c r="C375" i="2"/>
  <c r="C372" i="2" s="1"/>
  <c r="B375" i="2"/>
  <c r="B372" i="2" s="1"/>
  <c r="F373" i="2"/>
  <c r="E373" i="2"/>
  <c r="D373" i="2"/>
  <c r="C373" i="2"/>
  <c r="B373" i="2"/>
  <c r="D372" i="2"/>
  <c r="F369" i="2"/>
  <c r="F366" i="2" s="1"/>
  <c r="E369" i="2"/>
  <c r="E366" i="2" s="1"/>
  <c r="D369" i="2"/>
  <c r="D366" i="2" s="1"/>
  <c r="C369" i="2"/>
  <c r="C366" i="2" s="1"/>
  <c r="B369" i="2"/>
  <c r="B366" i="2" s="1"/>
  <c r="F367" i="2"/>
  <c r="E367" i="2"/>
  <c r="D367" i="2"/>
  <c r="C367" i="2"/>
  <c r="B367" i="2"/>
  <c r="F364" i="2"/>
  <c r="E364" i="2"/>
  <c r="D364" i="2"/>
  <c r="C364" i="2"/>
  <c r="B364" i="2"/>
  <c r="F363" i="2"/>
  <c r="E363" i="2"/>
  <c r="D363" i="2"/>
  <c r="C363" i="2"/>
  <c r="B363" i="2"/>
  <c r="F360" i="2"/>
  <c r="F357" i="2" s="1"/>
  <c r="E360" i="2"/>
  <c r="E357" i="2" s="1"/>
  <c r="D360" i="2"/>
  <c r="D357" i="2" s="1"/>
  <c r="C360" i="2"/>
  <c r="C357" i="2" s="1"/>
  <c r="B360" i="2"/>
  <c r="B356" i="2" s="1"/>
  <c r="F358" i="2"/>
  <c r="E358" i="2"/>
  <c r="D358" i="2"/>
  <c r="C358" i="2"/>
  <c r="B358" i="2"/>
  <c r="F352" i="2"/>
  <c r="E352" i="2"/>
  <c r="D352" i="2"/>
  <c r="C352" i="2"/>
  <c r="B352" i="2"/>
  <c r="F351" i="2"/>
  <c r="E351" i="2"/>
  <c r="D351" i="2"/>
  <c r="C351" i="2"/>
  <c r="B351" i="2"/>
  <c r="F350" i="2"/>
  <c r="E350" i="2"/>
  <c r="D350" i="2"/>
  <c r="C350" i="2"/>
  <c r="B350" i="2"/>
  <c r="F349" i="2"/>
  <c r="E349" i="2"/>
  <c r="D349" i="2"/>
  <c r="C349" i="2"/>
  <c r="B349" i="2"/>
  <c r="F346" i="2"/>
  <c r="E346" i="2"/>
  <c r="D346" i="2"/>
  <c r="C346" i="2"/>
  <c r="B346" i="2"/>
  <c r="F345" i="2"/>
  <c r="E345" i="2"/>
  <c r="D345" i="2"/>
  <c r="C345" i="2"/>
  <c r="B345" i="2"/>
  <c r="F341" i="2"/>
  <c r="E341" i="2"/>
  <c r="D341" i="2"/>
  <c r="C341" i="2"/>
  <c r="B341" i="2"/>
  <c r="F340" i="2"/>
  <c r="E340" i="2"/>
  <c r="D340" i="2"/>
  <c r="C340" i="2"/>
  <c r="B340" i="2"/>
  <c r="F336" i="2"/>
  <c r="E336" i="2"/>
  <c r="D336" i="2"/>
  <c r="C336" i="2"/>
  <c r="B336" i="2"/>
  <c r="F335" i="2"/>
  <c r="E335" i="2"/>
  <c r="D335" i="2"/>
  <c r="C335" i="2"/>
  <c r="B335" i="2"/>
  <c r="F334" i="2"/>
  <c r="E334" i="2"/>
  <c r="D334" i="2"/>
  <c r="C334" i="2"/>
  <c r="B334" i="2"/>
  <c r="F332" i="2"/>
  <c r="E332" i="2"/>
  <c r="D332" i="2"/>
  <c r="C332" i="2"/>
  <c r="B332" i="2"/>
  <c r="F331" i="2"/>
  <c r="E331" i="2"/>
  <c r="D331" i="2"/>
  <c r="C331" i="2"/>
  <c r="B331" i="2"/>
  <c r="F330" i="2"/>
  <c r="E330" i="2"/>
  <c r="D330" i="2"/>
  <c r="C330" i="2"/>
  <c r="B330" i="2"/>
  <c r="F328" i="2"/>
  <c r="E328" i="2"/>
  <c r="D328" i="2"/>
  <c r="C328" i="2"/>
  <c r="B328" i="2"/>
  <c r="F327" i="2"/>
  <c r="E327" i="2"/>
  <c r="D327" i="2"/>
  <c r="C327" i="2"/>
  <c r="B327" i="2"/>
  <c r="F325" i="2"/>
  <c r="E325" i="2"/>
  <c r="D325" i="2"/>
  <c r="C325" i="2"/>
  <c r="B325" i="2"/>
  <c r="F324" i="2"/>
  <c r="E324" i="2"/>
  <c r="D324" i="2"/>
  <c r="C324" i="2"/>
  <c r="B324" i="2"/>
  <c r="F321" i="2"/>
  <c r="E321" i="2"/>
  <c r="D321" i="2"/>
  <c r="C321" i="2"/>
  <c r="B321" i="2"/>
  <c r="F320" i="2"/>
  <c r="E320" i="2"/>
  <c r="D320" i="2"/>
  <c r="C320" i="2"/>
  <c r="B320" i="2"/>
  <c r="F317" i="2"/>
  <c r="E317" i="2"/>
  <c r="D317" i="2"/>
  <c r="C317" i="2"/>
  <c r="B317" i="2"/>
  <c r="F316" i="2"/>
  <c r="E316" i="2"/>
  <c r="D316" i="2"/>
  <c r="C316" i="2"/>
  <c r="B316" i="2"/>
  <c r="F312" i="2"/>
  <c r="E312" i="2"/>
  <c r="D312" i="2"/>
  <c r="C312" i="2"/>
  <c r="B312" i="2"/>
  <c r="F311" i="2"/>
  <c r="E311" i="2"/>
  <c r="D311" i="2"/>
  <c r="C311" i="2"/>
  <c r="B311" i="2"/>
  <c r="F310" i="2"/>
  <c r="E310" i="2"/>
  <c r="D310" i="2"/>
  <c r="C310" i="2"/>
  <c r="B310" i="2"/>
  <c r="F309" i="2"/>
  <c r="E309" i="2"/>
  <c r="D309" i="2"/>
  <c r="C309" i="2"/>
  <c r="B309" i="2"/>
  <c r="F307" i="2"/>
  <c r="E307" i="2"/>
  <c r="D307" i="2"/>
  <c r="C307" i="2"/>
  <c r="B307" i="2"/>
  <c r="F306" i="2"/>
  <c r="E306" i="2"/>
  <c r="D306" i="2"/>
  <c r="C306" i="2"/>
  <c r="B306" i="2"/>
  <c r="F305" i="2"/>
  <c r="E305" i="2"/>
  <c r="D305" i="2"/>
  <c r="C305" i="2"/>
  <c r="B305" i="2"/>
  <c r="F303" i="2"/>
  <c r="E303" i="2"/>
  <c r="D303" i="2"/>
  <c r="C303" i="2"/>
  <c r="B303" i="2"/>
  <c r="F302" i="2"/>
  <c r="E302" i="2"/>
  <c r="D302" i="2"/>
  <c r="C302" i="2"/>
  <c r="B302" i="2"/>
  <c r="F300" i="2"/>
  <c r="E300" i="2"/>
  <c r="D300" i="2"/>
  <c r="C300" i="2"/>
  <c r="B300" i="2"/>
  <c r="F299" i="2"/>
  <c r="E299" i="2"/>
  <c r="D299" i="2"/>
  <c r="C299" i="2"/>
  <c r="B299" i="2"/>
  <c r="F295" i="2"/>
  <c r="E295" i="2"/>
  <c r="D295" i="2"/>
  <c r="C295" i="2"/>
  <c r="B295" i="2"/>
  <c r="F294" i="2"/>
  <c r="E294" i="2"/>
  <c r="D294" i="2"/>
  <c r="C294" i="2"/>
  <c r="B294" i="2"/>
  <c r="F292" i="2"/>
  <c r="E292" i="2"/>
  <c r="D292" i="2"/>
  <c r="C292" i="2"/>
  <c r="B292" i="2"/>
  <c r="F291" i="2"/>
  <c r="E291" i="2"/>
  <c r="D291" i="2"/>
  <c r="C291" i="2"/>
  <c r="B291" i="2"/>
  <c r="F288" i="2"/>
  <c r="F285" i="2" s="1"/>
  <c r="E288" i="2"/>
  <c r="E285" i="2" s="1"/>
  <c r="D288" i="2"/>
  <c r="D285" i="2" s="1"/>
  <c r="C288" i="2"/>
  <c r="C285" i="2" s="1"/>
  <c r="B288" i="2"/>
  <c r="B285" i="2" s="1"/>
  <c r="F286" i="2"/>
  <c r="E286" i="2"/>
  <c r="D286" i="2"/>
  <c r="C286" i="2"/>
  <c r="B286" i="2"/>
  <c r="F283" i="2"/>
  <c r="E283" i="2"/>
  <c r="D283" i="2"/>
  <c r="C283" i="2"/>
  <c r="B283" i="2"/>
  <c r="F282" i="2"/>
  <c r="E282" i="2"/>
  <c r="D282" i="2"/>
  <c r="C282" i="2"/>
  <c r="B282" i="2"/>
  <c r="F279" i="2"/>
  <c r="F274" i="2" s="1"/>
  <c r="E279" i="2"/>
  <c r="E274" i="2" s="1"/>
  <c r="D279" i="2"/>
  <c r="D274" i="2" s="1"/>
  <c r="C279" i="2"/>
  <c r="B279" i="2"/>
  <c r="B274" i="2" s="1"/>
  <c r="F275" i="2"/>
  <c r="E275" i="2"/>
  <c r="D275" i="2"/>
  <c r="C275" i="2"/>
  <c r="B275" i="2"/>
  <c r="F253" i="2"/>
  <c r="E253" i="2"/>
  <c r="D253" i="2"/>
  <c r="C253" i="2"/>
  <c r="B253" i="2"/>
  <c r="F252" i="2"/>
  <c r="E252" i="2"/>
  <c r="D252" i="2"/>
  <c r="C252" i="2"/>
  <c r="B252" i="2"/>
  <c r="F250" i="2"/>
  <c r="F246" i="2" s="1"/>
  <c r="E250" i="2"/>
  <c r="E246" i="2" s="1"/>
  <c r="D250" i="2"/>
  <c r="D246" i="2" s="1"/>
  <c r="C250" i="2"/>
  <c r="B250" i="2"/>
  <c r="B246" i="2" s="1"/>
  <c r="F247" i="2"/>
  <c r="E247" i="2"/>
  <c r="D247" i="2"/>
  <c r="C247" i="2"/>
  <c r="B247" i="2"/>
  <c r="F238" i="2"/>
  <c r="E238" i="2"/>
  <c r="E229" i="2" s="1"/>
  <c r="D238" i="2"/>
  <c r="D229" i="2" s="1"/>
  <c r="C238" i="2"/>
  <c r="C233" i="2" s="1"/>
  <c r="B238" i="2"/>
  <c r="B233" i="2" s="1"/>
  <c r="F235" i="2"/>
  <c r="E235" i="2"/>
  <c r="D235" i="2"/>
  <c r="C235" i="2"/>
  <c r="B235" i="2"/>
  <c r="F227" i="2"/>
  <c r="E227" i="2"/>
  <c r="D227" i="2"/>
  <c r="C227" i="2"/>
  <c r="B227" i="2"/>
  <c r="F220" i="2"/>
  <c r="F215" i="2" s="1"/>
  <c r="E220" i="2"/>
  <c r="E222" i="2" s="1"/>
  <c r="D220" i="2"/>
  <c r="D222" i="2" s="1"/>
  <c r="C220" i="2"/>
  <c r="C215" i="2" s="1"/>
  <c r="B220" i="2"/>
  <c r="B222" i="2" s="1"/>
  <c r="F216" i="2"/>
  <c r="E216" i="2"/>
  <c r="D216" i="2"/>
  <c r="C216" i="2"/>
  <c r="B216" i="2"/>
  <c r="F214" i="2"/>
  <c r="E214" i="2"/>
  <c r="D214" i="2"/>
  <c r="C214" i="2"/>
  <c r="B214" i="2"/>
  <c r="F207" i="2"/>
  <c r="F209" i="2" s="1"/>
  <c r="E207" i="2"/>
  <c r="E204" i="2" s="1"/>
  <c r="D207" i="2"/>
  <c r="D209" i="2" s="1"/>
  <c r="C207" i="2"/>
  <c r="C204" i="2" s="1"/>
  <c r="B207" i="2"/>
  <c r="B204" i="2" s="1"/>
  <c r="F205" i="2"/>
  <c r="E205" i="2"/>
  <c r="D205" i="2"/>
  <c r="C205" i="2"/>
  <c r="B205" i="2"/>
  <c r="D204" i="2"/>
  <c r="F203" i="2"/>
  <c r="E203" i="2"/>
  <c r="D203" i="2"/>
  <c r="C203" i="2"/>
  <c r="B203" i="2"/>
  <c r="F199" i="2"/>
  <c r="E199" i="2"/>
  <c r="D199" i="2"/>
  <c r="C199" i="2"/>
  <c r="B199" i="2"/>
  <c r="F197" i="2"/>
  <c r="E197" i="2"/>
  <c r="D197" i="2"/>
  <c r="C197" i="2"/>
  <c r="B197" i="2"/>
  <c r="F196" i="2"/>
  <c r="E196" i="2"/>
  <c r="D196" i="2"/>
  <c r="C196" i="2"/>
  <c r="B196" i="2"/>
  <c r="F195" i="2"/>
  <c r="E195" i="2"/>
  <c r="D195" i="2"/>
  <c r="C195" i="2"/>
  <c r="B195" i="2"/>
  <c r="F190" i="2"/>
  <c r="E190" i="2"/>
  <c r="D190" i="2"/>
  <c r="C190" i="2"/>
  <c r="B190" i="2"/>
  <c r="F188" i="2"/>
  <c r="E188" i="2"/>
  <c r="D188" i="2"/>
  <c r="C188" i="2"/>
  <c r="B188" i="2"/>
  <c r="F187" i="2"/>
  <c r="E187" i="2"/>
  <c r="D187" i="2"/>
  <c r="C187" i="2"/>
  <c r="B187" i="2"/>
  <c r="F186" i="2"/>
  <c r="E186" i="2"/>
  <c r="D186" i="2"/>
  <c r="C186" i="2"/>
  <c r="B186" i="2"/>
  <c r="F182" i="2"/>
  <c r="E182" i="2"/>
  <c r="D182" i="2"/>
  <c r="C182" i="2"/>
  <c r="B182" i="2"/>
  <c r="F180" i="2"/>
  <c r="E180" i="2"/>
  <c r="D180" i="2"/>
  <c r="C180" i="2"/>
  <c r="B180" i="2"/>
  <c r="F179" i="2"/>
  <c r="E179" i="2"/>
  <c r="D179" i="2"/>
  <c r="C179" i="2"/>
  <c r="B179" i="2"/>
  <c r="F178" i="2"/>
  <c r="E178" i="2"/>
  <c r="D178" i="2"/>
  <c r="C178" i="2"/>
  <c r="B178" i="2"/>
  <c r="F168" i="2"/>
  <c r="E168" i="2"/>
  <c r="D168" i="2"/>
  <c r="C168" i="2"/>
  <c r="B168" i="2"/>
  <c r="F165" i="2"/>
  <c r="E165" i="2"/>
  <c r="D165" i="2"/>
  <c r="C165" i="2"/>
  <c r="B165" i="2"/>
  <c r="F161" i="2"/>
  <c r="E161" i="2"/>
  <c r="D161" i="2"/>
  <c r="C161" i="2"/>
  <c r="B161" i="2"/>
  <c r="F159" i="2"/>
  <c r="E159" i="2"/>
  <c r="D159" i="2"/>
  <c r="C159" i="2"/>
  <c r="B159" i="2"/>
  <c r="F157" i="2"/>
  <c r="E157" i="2"/>
  <c r="D157" i="2"/>
  <c r="C157" i="2"/>
  <c r="B157" i="2"/>
  <c r="F154" i="2"/>
  <c r="E154" i="2"/>
  <c r="D154" i="2"/>
  <c r="C154" i="2"/>
  <c r="B154" i="2"/>
  <c r="F152" i="2"/>
  <c r="E152" i="2"/>
  <c r="D152" i="2"/>
  <c r="C152" i="2"/>
  <c r="B152" i="2"/>
  <c r="F150" i="2"/>
  <c r="E150" i="2"/>
  <c r="D150" i="2"/>
  <c r="C150" i="2"/>
  <c r="B150" i="2"/>
  <c r="F147" i="2"/>
  <c r="E147" i="2"/>
  <c r="D147" i="2"/>
  <c r="C147" i="2"/>
  <c r="B147" i="2"/>
  <c r="F145" i="2"/>
  <c r="E145" i="2"/>
  <c r="D145" i="2"/>
  <c r="C145" i="2"/>
  <c r="B145" i="2"/>
  <c r="F138" i="2"/>
  <c r="E138" i="2"/>
  <c r="D138" i="2"/>
  <c r="C138" i="2"/>
  <c r="B138" i="2"/>
  <c r="F136" i="2"/>
  <c r="E136" i="2"/>
  <c r="D136" i="2"/>
  <c r="C136" i="2"/>
  <c r="B136" i="2"/>
  <c r="F134" i="2"/>
  <c r="E134" i="2"/>
  <c r="D134" i="2"/>
  <c r="C134" i="2"/>
  <c r="B134" i="2"/>
  <c r="F127" i="2"/>
  <c r="E127" i="2"/>
  <c r="D127" i="2"/>
  <c r="C127" i="2"/>
  <c r="B127" i="2"/>
  <c r="F123" i="2"/>
  <c r="E123" i="2"/>
  <c r="D123" i="2"/>
  <c r="C123" i="2"/>
  <c r="B123" i="2"/>
  <c r="F121" i="2"/>
  <c r="E121" i="2"/>
  <c r="D121" i="2"/>
  <c r="C121" i="2"/>
  <c r="B121" i="2"/>
  <c r="F118" i="2"/>
  <c r="E118" i="2"/>
  <c r="D118" i="2"/>
  <c r="C118" i="2"/>
  <c r="B118" i="2"/>
  <c r="F116" i="2"/>
  <c r="E116" i="2"/>
  <c r="D116" i="2"/>
  <c r="C116" i="2"/>
  <c r="B116" i="2"/>
  <c r="F114" i="2"/>
  <c r="E114" i="2"/>
  <c r="D114" i="2"/>
  <c r="C114" i="2"/>
  <c r="B114" i="2"/>
  <c r="F108" i="2"/>
  <c r="E108" i="2"/>
  <c r="D108" i="2"/>
  <c r="C108" i="2"/>
  <c r="B108" i="2"/>
  <c r="F106" i="2"/>
  <c r="E106" i="2"/>
  <c r="D106" i="2"/>
  <c r="C106" i="2"/>
  <c r="B106" i="2"/>
  <c r="F99" i="2"/>
  <c r="E99" i="2"/>
  <c r="D99" i="2"/>
  <c r="C99" i="2"/>
  <c r="B99" i="2"/>
  <c r="F95" i="2"/>
  <c r="E95" i="2"/>
  <c r="D95" i="2"/>
  <c r="C95" i="2"/>
  <c r="B95" i="2"/>
  <c r="F93" i="2"/>
  <c r="E93" i="2"/>
  <c r="D93" i="2"/>
  <c r="C93" i="2"/>
  <c r="B93" i="2"/>
  <c r="F90" i="2"/>
  <c r="E90" i="2"/>
  <c r="D90" i="2"/>
  <c r="C90" i="2"/>
  <c r="B90" i="2"/>
  <c r="F88" i="2"/>
  <c r="E88" i="2"/>
  <c r="D88" i="2"/>
  <c r="C88" i="2"/>
  <c r="B88" i="2"/>
  <c r="F79" i="2"/>
  <c r="F83" i="2" s="1"/>
  <c r="E79" i="2"/>
  <c r="E70" i="2" s="1"/>
  <c r="D79" i="2"/>
  <c r="D70" i="2" s="1"/>
  <c r="C79" i="2"/>
  <c r="C83" i="2" s="1"/>
  <c r="B79" i="2"/>
  <c r="B83" i="2" s="1"/>
  <c r="F71" i="2"/>
  <c r="E71" i="2"/>
  <c r="D71" i="2"/>
  <c r="C71" i="2"/>
  <c r="B71" i="2"/>
  <c r="F69" i="2"/>
  <c r="E69" i="2"/>
  <c r="D69" i="2"/>
  <c r="C69" i="2"/>
  <c r="B69" i="2"/>
  <c r="F62" i="2"/>
  <c r="F54" i="2" s="1"/>
  <c r="E62" i="2"/>
  <c r="E54" i="2" s="1"/>
  <c r="D62" i="2"/>
  <c r="D65" i="2" s="1"/>
  <c r="C62" i="2"/>
  <c r="C65" i="2" s="1"/>
  <c r="B62" i="2"/>
  <c r="B54" i="2" s="1"/>
  <c r="F55" i="2"/>
  <c r="E55" i="2"/>
  <c r="D55" i="2"/>
  <c r="C55" i="2"/>
  <c r="B55" i="2"/>
  <c r="F53" i="2"/>
  <c r="E53" i="2"/>
  <c r="D53" i="2"/>
  <c r="C53" i="2"/>
  <c r="B53" i="2"/>
  <c r="F46" i="2"/>
  <c r="E46" i="2"/>
  <c r="D46" i="2"/>
  <c r="C46" i="2"/>
  <c r="B46" i="2"/>
  <c r="F45" i="2"/>
  <c r="E45" i="2"/>
  <c r="D45" i="2"/>
  <c r="C45" i="2"/>
  <c r="B45" i="2"/>
  <c r="F44" i="2"/>
  <c r="E44" i="2"/>
  <c r="D44" i="2"/>
  <c r="C44" i="2"/>
  <c r="B44" i="2"/>
  <c r="F43" i="2"/>
  <c r="E43" i="2"/>
  <c r="D43" i="2"/>
  <c r="C43" i="2"/>
  <c r="B43" i="2"/>
  <c r="F42" i="2"/>
  <c r="E42" i="2"/>
  <c r="D42" i="2"/>
  <c r="C42" i="2"/>
  <c r="B42" i="2"/>
  <c r="F36" i="2"/>
  <c r="E36" i="2"/>
  <c r="D36" i="2"/>
  <c r="C36" i="2"/>
  <c r="B36" i="2"/>
  <c r="F35" i="2"/>
  <c r="E35" i="2"/>
  <c r="D35" i="2"/>
  <c r="C35" i="2"/>
  <c r="B35" i="2"/>
  <c r="F31" i="2"/>
  <c r="E31" i="2"/>
  <c r="D31" i="2"/>
  <c r="C31" i="2"/>
  <c r="B31" i="2"/>
  <c r="F28" i="2"/>
  <c r="E28" i="2"/>
  <c r="D28" i="2"/>
  <c r="C28" i="2"/>
  <c r="B28" i="2"/>
  <c r="F27" i="2"/>
  <c r="E27" i="2"/>
  <c r="D27" i="2"/>
  <c r="C27" i="2"/>
  <c r="B27" i="2"/>
  <c r="F23" i="2"/>
  <c r="E23" i="2"/>
  <c r="D23" i="2"/>
  <c r="C23" i="2"/>
  <c r="B23" i="2"/>
  <c r="F20" i="2"/>
  <c r="E20" i="2"/>
  <c r="D20" i="2"/>
  <c r="C20" i="2"/>
  <c r="B20" i="2"/>
  <c r="F17" i="2"/>
  <c r="E17" i="2"/>
  <c r="D17" i="2"/>
  <c r="C17" i="2"/>
  <c r="B17" i="2"/>
  <c r="F16" i="2"/>
  <c r="E16" i="2"/>
  <c r="D16" i="2"/>
  <c r="C16" i="2"/>
  <c r="B16" i="2"/>
  <c r="F298" i="2" l="1"/>
  <c r="B431" i="2"/>
  <c r="E699" i="2"/>
  <c r="D54" i="2"/>
  <c r="C705" i="2"/>
  <c r="E585" i="2"/>
  <c r="D567" i="2"/>
  <c r="E431" i="2"/>
  <c r="E417" i="2" s="1"/>
  <c r="B623" i="2"/>
  <c r="C623" i="2"/>
  <c r="E612" i="2"/>
  <c r="E215" i="2"/>
  <c r="E234" i="2"/>
  <c r="E613" i="2"/>
  <c r="C290" i="2"/>
  <c r="C272" i="2" s="1"/>
  <c r="F567" i="2"/>
  <c r="C726" i="2"/>
  <c r="C715" i="2" s="1"/>
  <c r="B245" i="2"/>
  <c r="D290" i="2"/>
  <c r="D272" i="2" s="1"/>
  <c r="B443" i="2"/>
  <c r="D533" i="2"/>
  <c r="D298" i="2"/>
  <c r="E533" i="2"/>
  <c r="D633" i="2"/>
  <c r="C54" i="2"/>
  <c r="D215" i="2"/>
  <c r="E419" i="2"/>
  <c r="E623" i="2"/>
  <c r="C402" i="2"/>
  <c r="F402" i="2"/>
  <c r="C362" i="2"/>
  <c r="E315" i="2"/>
  <c r="D323" i="2"/>
  <c r="D314" i="2" s="1"/>
  <c r="B323" i="2"/>
  <c r="B314" i="2" s="1"/>
  <c r="D47" i="2"/>
  <c r="C323" i="2"/>
  <c r="C314" i="2" s="1"/>
  <c r="D594" i="2"/>
  <c r="E611" i="2"/>
  <c r="B32" i="2"/>
  <c r="B39" i="2" s="1"/>
  <c r="F339" i="2"/>
  <c r="E442" i="2"/>
  <c r="D245" i="2"/>
  <c r="E514" i="2"/>
  <c r="B244" i="2"/>
  <c r="C484" i="2"/>
  <c r="C526" i="2"/>
  <c r="C356" i="2"/>
  <c r="C315" i="2"/>
  <c r="E323" i="2"/>
  <c r="E314" i="2" s="1"/>
  <c r="C339" i="2"/>
  <c r="E502" i="2"/>
  <c r="E574" i="2"/>
  <c r="E633" i="2"/>
  <c r="E640" i="2"/>
  <c r="D705" i="2"/>
  <c r="F323" i="2"/>
  <c r="F314" i="2" s="1"/>
  <c r="F443" i="2"/>
  <c r="F474" i="2"/>
  <c r="B567" i="2"/>
  <c r="E594" i="2"/>
  <c r="B611" i="2"/>
  <c r="E725" i="2"/>
  <c r="E715" i="2" s="1"/>
  <c r="B357" i="2"/>
  <c r="E443" i="2"/>
  <c r="B456" i="2"/>
  <c r="B465" i="2"/>
  <c r="D493" i="2"/>
  <c r="F526" i="2"/>
  <c r="C567" i="2"/>
  <c r="E601" i="2"/>
  <c r="C706" i="2"/>
  <c r="B234" i="2"/>
  <c r="B290" i="2"/>
  <c r="B272" i="2" s="1"/>
  <c r="F315" i="2"/>
  <c r="C465" i="2"/>
  <c r="E553" i="2"/>
  <c r="C666" i="2"/>
  <c r="F666" i="2"/>
  <c r="D234" i="2"/>
  <c r="D297" i="2"/>
  <c r="B384" i="2"/>
  <c r="B402" i="2"/>
  <c r="E456" i="2"/>
  <c r="C474" i="2"/>
  <c r="E503" i="2"/>
  <c r="D502" i="2"/>
  <c r="E515" i="2"/>
  <c r="B585" i="2"/>
  <c r="C667" i="2"/>
  <c r="B666" i="2"/>
  <c r="B698" i="2"/>
  <c r="B692" i="2" s="1"/>
  <c r="B466" i="2"/>
  <c r="F32" i="2"/>
  <c r="F39" i="2" s="1"/>
  <c r="B232" i="2"/>
  <c r="D339" i="2"/>
  <c r="B362" i="2"/>
  <c r="E385" i="2"/>
  <c r="B419" i="2"/>
  <c r="B442" i="2"/>
  <c r="D474" i="2"/>
  <c r="C493" i="2"/>
  <c r="F706" i="2"/>
  <c r="B726" i="2"/>
  <c r="B715" i="2" s="1"/>
  <c r="D232" i="2"/>
  <c r="F240" i="2"/>
  <c r="E290" i="2"/>
  <c r="B371" i="2"/>
  <c r="D402" i="2"/>
  <c r="C442" i="2"/>
  <c r="C456" i="2"/>
  <c r="B633" i="2"/>
  <c r="D706" i="2"/>
  <c r="D273" i="2"/>
  <c r="F290" i="2"/>
  <c r="F272" i="2" s="1"/>
  <c r="F338" i="2"/>
  <c r="D362" i="2"/>
  <c r="D465" i="2"/>
  <c r="E526" i="2"/>
  <c r="D574" i="2"/>
  <c r="B574" i="2"/>
  <c r="C601" i="2"/>
  <c r="F601" i="2"/>
  <c r="F640" i="2"/>
  <c r="E706" i="2"/>
  <c r="E232" i="2"/>
  <c r="D244" i="2"/>
  <c r="E362" i="2"/>
  <c r="F483" i="2"/>
  <c r="B502" i="2"/>
  <c r="B514" i="2"/>
  <c r="C611" i="2"/>
  <c r="B675" i="2"/>
  <c r="F362" i="2"/>
  <c r="D584" i="2"/>
  <c r="C612" i="2"/>
  <c r="C457" i="2"/>
  <c r="C297" i="2"/>
  <c r="D356" i="2"/>
  <c r="E371" i="2"/>
  <c r="B385" i="2"/>
  <c r="E384" i="2"/>
  <c r="F493" i="2"/>
  <c r="F502" i="2"/>
  <c r="D514" i="2"/>
  <c r="F574" i="2"/>
  <c r="B612" i="2"/>
  <c r="D675" i="2"/>
  <c r="F705" i="2"/>
  <c r="E47" i="2"/>
  <c r="B339" i="2"/>
  <c r="E338" i="2"/>
  <c r="F356" i="2"/>
  <c r="E402" i="2"/>
  <c r="D430" i="2"/>
  <c r="D417" i="2" s="1"/>
  <c r="E465" i="2"/>
  <c r="E474" i="2"/>
  <c r="B533" i="2"/>
  <c r="D553" i="2"/>
  <c r="E567" i="2"/>
  <c r="B594" i="2"/>
  <c r="C650" i="2"/>
  <c r="D666" i="2"/>
  <c r="E692" i="2"/>
  <c r="D744" i="2"/>
  <c r="C89" i="2"/>
  <c r="D233" i="2"/>
  <c r="C245" i="2"/>
  <c r="F244" i="2"/>
  <c r="B298" i="2"/>
  <c r="D418" i="2"/>
  <c r="B417" i="2"/>
  <c r="F514" i="2"/>
  <c r="C533" i="2"/>
  <c r="C594" i="2"/>
  <c r="D612" i="2"/>
  <c r="C633" i="2"/>
  <c r="F675" i="2"/>
  <c r="B553" i="2"/>
  <c r="E233" i="2"/>
  <c r="D240" i="2"/>
  <c r="C273" i="2"/>
  <c r="C338" i="2"/>
  <c r="E493" i="2"/>
  <c r="B547" i="2"/>
  <c r="F553" i="2"/>
  <c r="D640" i="2"/>
  <c r="C751" i="2"/>
  <c r="E245" i="2"/>
  <c r="D443" i="2"/>
  <c r="B493" i="2"/>
  <c r="C553" i="2"/>
  <c r="F612" i="2"/>
  <c r="F650" i="2"/>
  <c r="D745" i="2"/>
  <c r="B515" i="2"/>
  <c r="B215" i="2"/>
  <c r="F222" i="2"/>
  <c r="C234" i="2"/>
  <c r="E297" i="2"/>
  <c r="F297" i="2"/>
  <c r="F371" i="2"/>
  <c r="D371" i="2"/>
  <c r="C385" i="2"/>
  <c r="D526" i="2"/>
  <c r="C574" i="2"/>
  <c r="F594" i="2"/>
  <c r="F633" i="2"/>
  <c r="C640" i="2"/>
  <c r="E650" i="2"/>
  <c r="E675" i="2"/>
  <c r="C675" i="2"/>
  <c r="B705" i="2"/>
  <c r="B273" i="2"/>
  <c r="E745" i="2"/>
  <c r="E750" i="2"/>
  <c r="E744" i="2"/>
  <c r="E751" i="2"/>
  <c r="B751" i="2"/>
  <c r="E273" i="2"/>
  <c r="B70" i="2"/>
  <c r="F229" i="2"/>
  <c r="C244" i="2"/>
  <c r="F245" i="2"/>
  <c r="F273" i="2"/>
  <c r="C298" i="2"/>
  <c r="B315" i="2"/>
  <c r="B338" i="2"/>
  <c r="E339" i="2"/>
  <c r="D385" i="2"/>
  <c r="F430" i="2"/>
  <c r="F417" i="2" s="1"/>
  <c r="F442" i="2"/>
  <c r="D456" i="2"/>
  <c r="F465" i="2"/>
  <c r="C475" i="2"/>
  <c r="B483" i="2"/>
  <c r="E484" i="2"/>
  <c r="B494" i="2"/>
  <c r="D503" i="2"/>
  <c r="D515" i="2"/>
  <c r="C546" i="2"/>
  <c r="F547" i="2"/>
  <c r="B554" i="2"/>
  <c r="F584" i="2"/>
  <c r="B601" i="2"/>
  <c r="E602" i="2"/>
  <c r="D611" i="2"/>
  <c r="B613" i="2"/>
  <c r="D622" i="2"/>
  <c r="C641" i="2"/>
  <c r="B650" i="2"/>
  <c r="E651" i="2"/>
  <c r="E666" i="2"/>
  <c r="B676" i="2"/>
  <c r="D699" i="2"/>
  <c r="D692" i="2" s="1"/>
  <c r="E705" i="2"/>
  <c r="D725" i="2"/>
  <c r="D715" i="2" s="1"/>
  <c r="C744" i="2"/>
  <c r="F745" i="2"/>
  <c r="D751" i="2"/>
  <c r="D140" i="2"/>
  <c r="C232" i="2"/>
  <c r="F233" i="2"/>
  <c r="E244" i="2"/>
  <c r="C246" i="2"/>
  <c r="E272" i="2"/>
  <c r="C274" i="2"/>
  <c r="B297" i="2"/>
  <c r="E298" i="2"/>
  <c r="D315" i="2"/>
  <c r="D338" i="2"/>
  <c r="E356" i="2"/>
  <c r="C371" i="2"/>
  <c r="F372" i="2"/>
  <c r="C384" i="2"/>
  <c r="F385" i="2"/>
  <c r="C418" i="2"/>
  <c r="F419" i="2"/>
  <c r="C431" i="2"/>
  <c r="C417" i="2" s="1"/>
  <c r="C443" i="2"/>
  <c r="F456" i="2"/>
  <c r="C466" i="2"/>
  <c r="B474" i="2"/>
  <c r="E475" i="2"/>
  <c r="D483" i="2"/>
  <c r="D494" i="2"/>
  <c r="C502" i="2"/>
  <c r="F503" i="2"/>
  <c r="C514" i="2"/>
  <c r="F515" i="2"/>
  <c r="E546" i="2"/>
  <c r="D554" i="2"/>
  <c r="C585" i="2"/>
  <c r="D601" i="2"/>
  <c r="F611" i="2"/>
  <c r="D613" i="2"/>
  <c r="F622" i="2"/>
  <c r="B640" i="2"/>
  <c r="E641" i="2"/>
  <c r="D650" i="2"/>
  <c r="B667" i="2"/>
  <c r="D676" i="2"/>
  <c r="C698" i="2"/>
  <c r="C692" i="2" s="1"/>
  <c r="F699" i="2"/>
  <c r="F692" i="2" s="1"/>
  <c r="B706" i="2"/>
  <c r="F725" i="2"/>
  <c r="F715" i="2" s="1"/>
  <c r="C750" i="2"/>
  <c r="F751" i="2"/>
  <c r="C146" i="2"/>
  <c r="F146" i="2"/>
  <c r="C240" i="2"/>
  <c r="D384" i="2"/>
  <c r="F744" i="2"/>
  <c r="D750" i="2"/>
  <c r="B146" i="2"/>
  <c r="B115" i="2"/>
  <c r="E115" i="2"/>
  <c r="C229" i="2"/>
  <c r="F232" i="2"/>
  <c r="E240" i="2"/>
  <c r="F384" i="2"/>
  <c r="C745" i="2"/>
  <c r="F750" i="2"/>
  <c r="F89" i="2"/>
  <c r="C222" i="2"/>
  <c r="B89" i="2"/>
  <c r="F234" i="2"/>
  <c r="F115" i="2"/>
  <c r="D115" i="2"/>
  <c r="E146" i="2"/>
  <c r="F204" i="2"/>
  <c r="C110" i="2"/>
  <c r="C70" i="2"/>
  <c r="D89" i="2"/>
  <c r="C115" i="2"/>
  <c r="D146" i="2"/>
  <c r="B65" i="2"/>
  <c r="E110" i="2"/>
  <c r="B172" i="2"/>
  <c r="B209" i="2"/>
  <c r="F110" i="2"/>
  <c r="B140" i="2"/>
  <c r="C172" i="2"/>
  <c r="C209" i="2"/>
  <c r="C140" i="2"/>
  <c r="D172" i="2"/>
  <c r="C32" i="2"/>
  <c r="C39" i="2" s="1"/>
  <c r="D32" i="2"/>
  <c r="D39" i="2" s="1"/>
  <c r="E32" i="2"/>
  <c r="E39" i="2" s="1"/>
  <c r="E172" i="2"/>
  <c r="E209" i="2"/>
  <c r="F47" i="2"/>
  <c r="F172" i="2"/>
  <c r="F70" i="2"/>
  <c r="E89" i="2"/>
  <c r="B110" i="2"/>
  <c r="D110" i="2"/>
  <c r="E140" i="2"/>
  <c r="F140" i="2"/>
  <c r="E65" i="2"/>
  <c r="D83" i="2"/>
  <c r="B47" i="2"/>
  <c r="F65" i="2"/>
  <c r="E83" i="2"/>
  <c r="C47" i="2"/>
  <c r="C355" i="2" l="1"/>
  <c r="D355" i="2"/>
  <c r="F355" i="2"/>
  <c r="E355" i="2"/>
  <c r="F621" i="2"/>
  <c r="B545" i="2"/>
  <c r="E545" i="2"/>
  <c r="B355" i="2"/>
  <c r="D545" i="2"/>
  <c r="B450" i="2"/>
  <c r="F545" i="2"/>
  <c r="D621" i="2"/>
  <c r="C545" i="2"/>
  <c r="C450" i="2"/>
  <c r="F450" i="2"/>
  <c r="C621" i="2"/>
  <c r="D450" i="2"/>
  <c r="D255" i="2" s="1"/>
  <c r="D228" i="2" s="1"/>
  <c r="E450" i="2"/>
  <c r="B621" i="2"/>
  <c r="E621" i="2"/>
  <c r="C255" i="2" l="1"/>
  <c r="C228" i="2" s="1"/>
  <c r="B228" i="2"/>
  <c r="E255" i="2"/>
  <c r="E769" i="2" s="1"/>
  <c r="F255" i="2"/>
  <c r="F228" i="2" s="1"/>
  <c r="D769" i="2"/>
  <c r="C769" i="2"/>
  <c r="F769" i="2" l="1"/>
  <c r="E228" i="2"/>
</calcChain>
</file>

<file path=xl/sharedStrings.xml><?xml version="1.0" encoding="utf-8"?>
<sst xmlns="http://schemas.openxmlformats.org/spreadsheetml/2006/main" count="894" uniqueCount="303">
  <si>
    <t>OPĆINA ZLATAR BISTRICA</t>
  </si>
  <si>
    <t>I. OPĆI DIO</t>
  </si>
  <si>
    <t>A. SAŽETAK  RAČUNA PRIHODA I RASHODA</t>
  </si>
  <si>
    <t>Brojčana oznaka i naziv</t>
  </si>
  <si>
    <t>Ostvarenje /
Izvršenje
01.-12.2024.</t>
  </si>
  <si>
    <t>Tekući plan
2025.</t>
  </si>
  <si>
    <t>Plan
2026.</t>
  </si>
  <si>
    <t>Projekcija
2027.</t>
  </si>
  <si>
    <t>Projekcija
2028.</t>
  </si>
  <si>
    <t>1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</si>
  <si>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</si>
  <si>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</si>
  <si>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</si>
  <si>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</si>
  <si>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</si>
  <si>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</si>
  <si>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</si>
  <si>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</si>
  <si>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</si>
  <si>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</si>
  <si>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NETO FINANCIRANJE (8 - 5)</t>
  </si>
  <si>
    <t xml:space="preserve">VIŠAK/MANJAK + NETO FINANCIRANJE </t>
  </si>
  <si>
    <t>C. PRENESENI VIŠAK ILI MANJAK</t>
  </si>
  <si>
    <t>PRIJENOS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</si>
  <si>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</si>
  <si>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</si>
  <si>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D. VIŠEGODIŠNJI PLAN URAVNOTEŽENJA</t>
  </si>
  <si>
    <t>VIŠAK/MANJAK IZ PORETHODNE(IH) GODINE KOJI ĆE SE RASPOREDITI/POKRITI</t>
  </si>
  <si>
    <t>VIŠAK/MANJAK TEKUĆE GODINE</t>
  </si>
  <si>
    <t>A. RAČUN PRIHODA I RASHODA</t>
  </si>
  <si>
    <t xml:space="preserve">A1. PRIHODI I RASHODI PREMA EKONOMSKOJ KLASIFIKACIJI </t>
  </si>
  <si>
    <t>Brojčana oznaka i naziv grupe</t>
  </si>
  <si>
    <t>UKUPNO PRIHODI</t>
  </si>
  <si>
    <t xml:space="preserve"> 61 Prihodi od poreza</t>
  </si>
  <si>
    <t xml:space="preserve"> 63 Pomoći iz inozemstva i od subjekata unutar općeg proračuna</t>
  </si>
  <si>
    <t xml:space="preserve"> 64 Prihodi od imovine</t>
  </si>
  <si>
    <t xml:space="preserve"> 65 Prihodi od upravnih i admin. pristojbi, pristojbi po posebn.propisima i naknada</t>
  </si>
  <si>
    <t xml:space="preserve"> 66 Prihodi od prodaje proizvoda i robe te pruženih usluga i prihodi od donacija</t>
  </si>
  <si>
    <t xml:space="preserve"> 68 Kazne, upravne mjere i ostali prihodi</t>
  </si>
  <si>
    <t xml:space="preserve"> 71 Prihodi od prodaje neproizvedene dugotrajne imovine</t>
  </si>
  <si>
    <t xml:space="preserve"> 72 Prihodi od prodaje proizvedene dugotrajne imovine</t>
  </si>
  <si>
    <t>SVEUKUPNO:</t>
  </si>
  <si>
    <t>UKUPNO RASHODI</t>
  </si>
  <si>
    <t xml:space="preserve"> 31 Rashodi za zaposlene</t>
  </si>
  <si>
    <t xml:space="preserve"> 32 Materijalni rashodi</t>
  </si>
  <si>
    <t xml:space="preserve"> 34 Financijski rashodi</t>
  </si>
  <si>
    <t xml:space="preserve"> 35 Subvencije</t>
  </si>
  <si>
    <t xml:space="preserve"> 36 Pomoći dane u inozemstvo i unutar općeg proračuna</t>
  </si>
  <si>
    <t xml:space="preserve"> 37 Naknade građanima i kućanstvima na temelju osiguranja i druge naknade</t>
  </si>
  <si>
    <t xml:space="preserve"> 38 Ostali rashodi</t>
  </si>
  <si>
    <t xml:space="preserve"> 41 Rashodi za nabavu neproizvedene dugotrajne imovine</t>
  </si>
  <si>
    <t xml:space="preserve"> 42 Rashodi za nabavu proizvedene dugotrajne imovine</t>
  </si>
  <si>
    <t xml:space="preserve"> 45 Rashodi za dodatna ulaganja na nefinancijskoj imovini</t>
  </si>
  <si>
    <t>A2. PRIHODI I RASHODI PREMA IZVORIMA FINANCIRANJA</t>
  </si>
  <si>
    <t>1 OPĆI PRIHODI I PRIMICI</t>
  </si>
  <si>
    <t xml:space="preserve"> 11 Opći prihodi i primici</t>
  </si>
  <si>
    <t xml:space="preserve"> 15 Proračunska zaliha</t>
  </si>
  <si>
    <t>3 VLASTITI PRIHODI</t>
  </si>
  <si>
    <t xml:space="preserve"> 31 Vlastiti prihodi</t>
  </si>
  <si>
    <t>4 PRIHODI ZA POSEBNE NAMJENE</t>
  </si>
  <si>
    <t xml:space="preserve"> 40 Prihodi od komunalne naknade i komunalnog doprinosa</t>
  </si>
  <si>
    <t xml:space="preserve"> 42 Prihodi od spomeničke rente</t>
  </si>
  <si>
    <t xml:space="preserve"> 43 Prihodi za posebne namjene</t>
  </si>
  <si>
    <t>5 POMOĆI</t>
  </si>
  <si>
    <t xml:space="preserve"> 50 Pomoći iz državnog proračuna</t>
  </si>
  <si>
    <t xml:space="preserve"> 51 Pomoći</t>
  </si>
  <si>
    <t xml:space="preserve"> 52 Ostale pomoći</t>
  </si>
  <si>
    <t xml:space="preserve"> 562 Kohezijski fond</t>
  </si>
  <si>
    <t xml:space="preserve"> 565 Europski poljoprivredni fond za ruralni razvoj</t>
  </si>
  <si>
    <t xml:space="preserve"> 581 Mehanizam za oporavak i otpornost - bespovratna sredstva</t>
  </si>
  <si>
    <t>6 DONACIJE</t>
  </si>
  <si>
    <t xml:space="preserve"> 61 Donacije</t>
  </si>
  <si>
    <t>7 PRIHODI OD PRODAJE ILI ZAMJENE NEFINANC. IMOVINE I NAKNADE S NASLOVA OSIGURANJA</t>
  </si>
  <si>
    <t xml:space="preserve"> 71 Prihodi od prodaje nefinancijske imovine</t>
  </si>
  <si>
    <t xml:space="preserve"> Preneseni višak</t>
  </si>
  <si>
    <t xml:space="preserve"> 91 Preneseni višak</t>
  </si>
  <si>
    <t>8 NAMJENSKI PRIMICI</t>
  </si>
  <si>
    <t xml:space="preserve"> 81 Namjenski primici</t>
  </si>
  <si>
    <t>A3. RASHODI PREMA FUNKCIJSKOJ KLASIFIKACIJI</t>
  </si>
  <si>
    <t>01 Opće javne usluge</t>
  </si>
  <si>
    <t xml:space="preserve"> 011 Izvršna i zakonodavna tijela, financijski i fiskalni poslovi</t>
  </si>
  <si>
    <t xml:space="preserve"> 013 Opće usluge</t>
  </si>
  <si>
    <t>02 Obrana</t>
  </si>
  <si>
    <t xml:space="preserve"> 022 Civilna obrana</t>
  </si>
  <si>
    <t>03 Javni red i sigurnost</t>
  </si>
  <si>
    <t xml:space="preserve"> 032 Usluge protupožarne zaštite</t>
  </si>
  <si>
    <t>04 Ekonomski poslovi</t>
  </si>
  <si>
    <t xml:space="preserve"> 042 Poljoprivreda i gospodarstvo</t>
  </si>
  <si>
    <t xml:space="preserve"> 045 Promet</t>
  </si>
  <si>
    <t>05 Zaštita okoliša</t>
  </si>
  <si>
    <t xml:space="preserve"> 051 Gospodarenje otpadom</t>
  </si>
  <si>
    <t>06 Usluge unaprjeđenja stanovanja i zajednice</t>
  </si>
  <si>
    <t xml:space="preserve"> 062 Razvoj zajednice</t>
  </si>
  <si>
    <t>08 Rekreacija, kultura i religija</t>
  </si>
  <si>
    <t xml:space="preserve"> 081 Službe rekreacije i sporta</t>
  </si>
  <si>
    <t xml:space="preserve"> 082 Službe kulture</t>
  </si>
  <si>
    <t xml:space="preserve"> 083 Službe emitiranja i izdavanja</t>
  </si>
  <si>
    <t>09 Obrazovanje</t>
  </si>
  <si>
    <t xml:space="preserve"> 091 Predškolsko i osnovno obrazovanje</t>
  </si>
  <si>
    <t xml:space="preserve"> 092 Srednješkolsko obrazovanje</t>
  </si>
  <si>
    <t>10 Socijalna zaštita</t>
  </si>
  <si>
    <t xml:space="preserve"> 104 Obitelj i djeca</t>
  </si>
  <si>
    <t xml:space="preserve"> 105 Vlastiti pogon</t>
  </si>
  <si>
    <t xml:space="preserve"> 106 Stanovanje</t>
  </si>
  <si>
    <t>B. RAČUN FINANCIRANJA</t>
  </si>
  <si>
    <t xml:space="preserve">B1. RAČUN FINANCIRANJA PREMA EKONOMSKOJ KLASIFIKACIJI </t>
  </si>
  <si>
    <t>UKUPNO PRIMICI</t>
  </si>
  <si>
    <t xml:space="preserve"> 84 Primici od zaduživanja</t>
  </si>
  <si>
    <t>UKUPNO IZDACI</t>
  </si>
  <si>
    <t xml:space="preserve"> 54 Izdaci za otplatu glavnice primljenih kredita i zajmova</t>
  </si>
  <si>
    <t>B2. RAČUN FINANCIRANJA PREMA IZVORIMA FINANCIRANJA</t>
  </si>
  <si>
    <t>POSEBNI DIO PO ORGANIZACIJSKOJ KLASIFIKACIJI</t>
  </si>
  <si>
    <t>RASHODI I IZDACI</t>
  </si>
  <si>
    <t>UKUPNO RASHODI I IZDACI</t>
  </si>
  <si>
    <t>001 OPĆINSKO VIJEĆE, NAČELNIK I TIJELA</t>
  </si>
  <si>
    <t xml:space="preserve"> 00100101 OPĆINSKO VIJEĆE</t>
  </si>
  <si>
    <t xml:space="preserve"> 00100102 OPĆINSKI NAČELNIK</t>
  </si>
  <si>
    <t xml:space="preserve"> 00100201 JEDINSTVENI UPRAVNI ODJEL</t>
  </si>
  <si>
    <t>002 PRORAČUNSKI KORISNIK DV ZLATNI DANI</t>
  </si>
  <si>
    <t xml:space="preserve"> 00200217 PREDŠKOLSKI ODGOJ</t>
  </si>
  <si>
    <t>II. POSEBNI DIO</t>
  </si>
  <si>
    <t xml:space="preserve">            Rekapitulacija izvora financiranja</t>
  </si>
  <si>
    <t xml:space="preserve">            11 Opći prihodi i primici</t>
  </si>
  <si>
    <t xml:space="preserve">64.600,00 </t>
  </si>
  <si>
    <t xml:space="preserve">43.600,00 </t>
  </si>
  <si>
    <t xml:space="preserve">  1001 JAVNA UPRAVA I ADMINISTRACIJA</t>
  </si>
  <si>
    <t xml:space="preserve">   A100101 Rad općinskog vijeća</t>
  </si>
  <si>
    <t xml:space="preserve">    11 Opći prihodi i primici</t>
  </si>
  <si>
    <t xml:space="preserve">     3 Rashodi poslovanja</t>
  </si>
  <si>
    <t xml:space="preserve">      32 Materijalni rashodi</t>
  </si>
  <si>
    <t xml:space="preserve">      38 Ostali rashodi</t>
  </si>
  <si>
    <t xml:space="preserve">     4 Rashodi za nabavu nefinancijske imovine</t>
  </si>
  <si>
    <t xml:space="preserve">      41 Rashodi za nabavu neproizvedene dugotrajne imovine</t>
  </si>
  <si>
    <t xml:space="preserve">111.450,00 </t>
  </si>
  <si>
    <t xml:space="preserve">96.750,00 </t>
  </si>
  <si>
    <t xml:space="preserve">            15 Proračunska zaliha</t>
  </si>
  <si>
    <t xml:space="preserve">0,00 </t>
  </si>
  <si>
    <t xml:space="preserve">10.000,00 </t>
  </si>
  <si>
    <t xml:space="preserve">  1002 JAVNA UPRAVA I ADMINISTRACIJA</t>
  </si>
  <si>
    <t xml:space="preserve">   A100201 Redovan rad općinskog načelnika</t>
  </si>
  <si>
    <t xml:space="preserve">      31 Rashodi za zaposlene</t>
  </si>
  <si>
    <t xml:space="preserve">      42 Rashodi za nabavu proizvedene dugotrajne imovine</t>
  </si>
  <si>
    <t xml:space="preserve">    15 Proračunska zaliha</t>
  </si>
  <si>
    <t xml:space="preserve">2.513.150,00 </t>
  </si>
  <si>
    <t xml:space="preserve">2.588.250,00 </t>
  </si>
  <si>
    <t xml:space="preserve">3.056.750,00 </t>
  </si>
  <si>
    <t xml:space="preserve">2.827.750,00 </t>
  </si>
  <si>
    <t xml:space="preserve">            31 Vlastiti prihodi</t>
  </si>
  <si>
    <t xml:space="preserve">21.000,00 </t>
  </si>
  <si>
    <t xml:space="preserve">            40 Prihodi od komunalne naknade i komunalnog doprinosa</t>
  </si>
  <si>
    <t xml:space="preserve">131.500,00 </t>
  </si>
  <si>
    <t xml:space="preserve">            42 Prihodi od spomeničke rente</t>
  </si>
  <si>
    <t xml:space="preserve">1.000,00 </t>
  </si>
  <si>
    <t xml:space="preserve">300,00 </t>
  </si>
  <si>
    <t xml:space="preserve">            43 Prihodi za posebne namjene</t>
  </si>
  <si>
    <t xml:space="preserve">180.250,00 </t>
  </si>
  <si>
    <t xml:space="preserve">90.750,00 </t>
  </si>
  <si>
    <t xml:space="preserve">            50 Pomoći iz državnog proračuna</t>
  </si>
  <si>
    <t xml:space="preserve">361.000,00 </t>
  </si>
  <si>
    <t xml:space="preserve">155.000,00 </t>
  </si>
  <si>
    <t xml:space="preserve">5.000,00 </t>
  </si>
  <si>
    <t xml:space="preserve">            51 Pomoći</t>
  </si>
  <si>
    <t xml:space="preserve">1.165.000,00 </t>
  </si>
  <si>
    <t xml:space="preserve">100.000,00 </t>
  </si>
  <si>
    <t xml:space="preserve">            52 Ostale pomoći</t>
  </si>
  <si>
    <t xml:space="preserve">140.400,00 </t>
  </si>
  <si>
    <t xml:space="preserve">63.600,00 </t>
  </si>
  <si>
    <t xml:space="preserve">65.600,00 </t>
  </si>
  <si>
    <t xml:space="preserve">            562 Kohezijski fond</t>
  </si>
  <si>
    <t xml:space="preserve">95.000,00 </t>
  </si>
  <si>
    <t xml:space="preserve">30.000,00 </t>
  </si>
  <si>
    <t xml:space="preserve">            565 Europski poljoprivredni fond za ruralni razvoj</t>
  </si>
  <si>
    <t xml:space="preserve">31.000,00 </t>
  </si>
  <si>
    <t xml:space="preserve">35.000,00 </t>
  </si>
  <si>
    <t xml:space="preserve">            581 Mehanizam za oporavak i otpornost - bespovratna sredstva</t>
  </si>
  <si>
    <t xml:space="preserve">1.105.000,00 </t>
  </si>
  <si>
    <t xml:space="preserve">20.000,00 </t>
  </si>
  <si>
    <t xml:space="preserve">            71 Prihodi od prodaje nefinancijske imovine</t>
  </si>
  <si>
    <t xml:space="preserve">7.000,00 </t>
  </si>
  <si>
    <t xml:space="preserve">            81 Namjenski primici</t>
  </si>
  <si>
    <t xml:space="preserve">500.000,00 </t>
  </si>
  <si>
    <t xml:space="preserve">            91 Preneseni višak</t>
  </si>
  <si>
    <t xml:space="preserve">  1003 JAVNA UPRAVA I ADMINISTRACIJA</t>
  </si>
  <si>
    <t xml:space="preserve">   A100301 Redovna djelatnost Jedinstvenog upravnog odjela</t>
  </si>
  <si>
    <t xml:space="preserve">      34 Financijski rashodi</t>
  </si>
  <si>
    <t xml:space="preserve">    31 Vlastiti prihodi</t>
  </si>
  <si>
    <t xml:space="preserve">    71 Prihodi od prodaje nefinancijske imovine</t>
  </si>
  <si>
    <t xml:space="preserve">   A102507 Digitalizacija usluga JLPRS</t>
  </si>
  <si>
    <t xml:space="preserve">    562 Kohezijski fond</t>
  </si>
  <si>
    <t xml:space="preserve">  1005 OTPLATA KREDITNIH ZADUŽENJA</t>
  </si>
  <si>
    <t xml:space="preserve">   A100501 Otplata kredita za školsku dvoranu</t>
  </si>
  <si>
    <t xml:space="preserve">     5 Izdaci za financijsku imovinu i otplate zajmova</t>
  </si>
  <si>
    <t xml:space="preserve">      54 Izdaci za otplatu glavnice primljenih kredita i zajmova</t>
  </si>
  <si>
    <t xml:space="preserve">    43 Prihodi za posebne namjene</t>
  </si>
  <si>
    <t xml:space="preserve">   A102509 Otplata kredita za Pilot projekt (Društveno-edukacijski centar)</t>
  </si>
  <si>
    <t xml:space="preserve">  1006 PROMIDŽBA I INFORMIRANJE</t>
  </si>
  <si>
    <t xml:space="preserve">   A100601 Promidžba i informiranje</t>
  </si>
  <si>
    <t xml:space="preserve">  1007 DJECA I MLADI</t>
  </si>
  <si>
    <t xml:space="preserve">   A100701 Općina prijatelj djece</t>
  </si>
  <si>
    <t xml:space="preserve">      37 Naknade građanima i kućanstvima na temelju osiguranja i druge naknade</t>
  </si>
  <si>
    <t xml:space="preserve">    52 Ostale pomoći</t>
  </si>
  <si>
    <t xml:space="preserve">   A100702 Sufinanciranje logopedskog kabineta</t>
  </si>
  <si>
    <t xml:space="preserve">   A100703 Stipendije učenicima i studentima</t>
  </si>
  <si>
    <t xml:space="preserve">   A100704 Financiranje projekata za mlade</t>
  </si>
  <si>
    <t xml:space="preserve">      36 Pomoći dane u inozemstvo i unutar općeg proračuna</t>
  </si>
  <si>
    <t xml:space="preserve">  1008 OSNOVNOŠKOLSKO OBRAZOVANJE</t>
  </si>
  <si>
    <t xml:space="preserve">   A100801 Programi za učenike osnovne škole</t>
  </si>
  <si>
    <t xml:space="preserve">  1009 SREDNJOŠKOLSKO OBRAZOVANJE</t>
  </si>
  <si>
    <t xml:space="preserve">   A100901 Programi za učenike srednjih škola</t>
  </si>
  <si>
    <t xml:space="preserve">  1011 DODATNA ULAGANJA NA GRAĐEVINSKIM OBJEKTIMA</t>
  </si>
  <si>
    <t xml:space="preserve">   A101101 Dogradnja i opremanje DV Zlatni dani</t>
  </si>
  <si>
    <t xml:space="preserve">      45 Rashodi za dodatna ulaganja na nefinancijskoj imovini</t>
  </si>
  <si>
    <t xml:space="preserve">   K101101 Energetska obnova DV</t>
  </si>
  <si>
    <t xml:space="preserve">    91 Preneseni višak</t>
  </si>
  <si>
    <t xml:space="preserve">   K101102 Uređenje okoliša DV</t>
  </si>
  <si>
    <t xml:space="preserve">    50 Pomoći iz državnog proračuna</t>
  </si>
  <si>
    <t xml:space="preserve">  1012 UREĐENJE NASELJA</t>
  </si>
  <si>
    <t xml:space="preserve">   A101201 Uređenje naselja i stanovanje</t>
  </si>
  <si>
    <t xml:space="preserve">    51 Pomoći</t>
  </si>
  <si>
    <t xml:space="preserve">    581 Mehanizam za oporavak i otpornost - bespovratna sredstva</t>
  </si>
  <si>
    <t xml:space="preserve">   K102302 Formiranje stambene zone</t>
  </si>
  <si>
    <t xml:space="preserve">  1013 GOSPODARENJE OTPADOM</t>
  </si>
  <si>
    <t xml:space="preserve">   A101301 Gospodarenje otpadom</t>
  </si>
  <si>
    <t xml:space="preserve">   A101302 Zaštita okoliša</t>
  </si>
  <si>
    <t xml:space="preserve">  1014 ZAŠTITA OKOLIŠA</t>
  </si>
  <si>
    <t xml:space="preserve">   A101401 Zaštita životinja</t>
  </si>
  <si>
    <t xml:space="preserve">  1015 JAČANJE GOSPODARSTVA</t>
  </si>
  <si>
    <t xml:space="preserve">   A101501 Gospodarska zona</t>
  </si>
  <si>
    <t xml:space="preserve">   A101502 Razvoj poljoprivrede i gospodarstva</t>
  </si>
  <si>
    <t xml:space="preserve">      35 Subvencije</t>
  </si>
  <si>
    <t xml:space="preserve">   K102303 Proširenje industrijske zone</t>
  </si>
  <si>
    <t xml:space="preserve">  1016 POTICANJE RAZVOJA TURIZMA</t>
  </si>
  <si>
    <t xml:space="preserve">   A101601 Turistička zajednica</t>
  </si>
  <si>
    <t xml:space="preserve">  1017 UPRAVLJANJE IMOVINOM</t>
  </si>
  <si>
    <t xml:space="preserve">   A101701 Imovina u vlasništvu općine</t>
  </si>
  <si>
    <t xml:space="preserve">  1018 GRADNJA KOMUNALNE INFRASTRUKTURE</t>
  </si>
  <si>
    <t xml:space="preserve">   A101801 Izgradnja nerazvrstanih cesta</t>
  </si>
  <si>
    <t xml:space="preserve">   K101802 Dječja igrališta</t>
  </si>
  <si>
    <t xml:space="preserve">   K101803 Asfaltiranje cesta - Petolasi</t>
  </si>
  <si>
    <t xml:space="preserve">   K101804 Izgradnja nogostupa u D. Brestovečkoj</t>
  </si>
  <si>
    <t xml:space="preserve">   K101805 Uređenje Agrogospodarske ulice</t>
  </si>
  <si>
    <t xml:space="preserve">   K101806 Javna rasvjeta</t>
  </si>
  <si>
    <t xml:space="preserve">   K101808 Rekonstrukcija sportskog prolaza</t>
  </si>
  <si>
    <t xml:space="preserve">   K101809 Uređenje groblja u Lovrečanu</t>
  </si>
  <si>
    <t xml:space="preserve">    565 Europski poljoprivredni fond za ruralni razvoj</t>
  </si>
  <si>
    <t xml:space="preserve">   K102304 Uređenje parkirališta</t>
  </si>
  <si>
    <t xml:space="preserve">   K102305 Izgradnja pomoćnog nogometnog igališta sa umjetnom travom</t>
  </si>
  <si>
    <t xml:space="preserve">   K102306 Pojačano održavanje Ulice Stjepana Radića</t>
  </si>
  <si>
    <t xml:space="preserve">   K102307 Izgradnja novih okvira na groblju u Lovrečanu</t>
  </si>
  <si>
    <t xml:space="preserve">  1019 ODRŽAVANJE KOMUNALNE INFRASTRUKTURE</t>
  </si>
  <si>
    <t xml:space="preserve">   A100401 Redovna djelatnost vlastitog pogona</t>
  </si>
  <si>
    <t xml:space="preserve">   A101901 Održavanje nerazvrstanih cesta</t>
  </si>
  <si>
    <t xml:space="preserve">    40 Prihodi od komunalne naknade i komunalnog doprinosa</t>
  </si>
  <si>
    <t xml:space="preserve">   A101902 Zimska služba</t>
  </si>
  <si>
    <t xml:space="preserve">   A101903 Održavanje građevina, uređaja i predmeta javne namjene</t>
  </si>
  <si>
    <t xml:space="preserve">   A101904 Održavanje javnih zelenih površina</t>
  </si>
  <si>
    <t xml:space="preserve">   A101905 Održavanje javne rasvjete</t>
  </si>
  <si>
    <t xml:space="preserve">   A101906 Održavanje građevina javne odvodnje oborinskih voda</t>
  </si>
  <si>
    <t xml:space="preserve">   A102001 Upravljanje i održavanje groblja</t>
  </si>
  <si>
    <t xml:space="preserve">  1021 PROMETNA INFRASTRUKTURA</t>
  </si>
  <si>
    <t xml:space="preserve">   A102101 Održavanje i izgradnja prometne infrastrukture</t>
  </si>
  <si>
    <t xml:space="preserve">  1022 PROMICANJE KULTURE</t>
  </si>
  <si>
    <t xml:space="preserve">   A102201 Materijalni rashodi u kulturi</t>
  </si>
  <si>
    <t xml:space="preserve">   A102203 Obilježavanje općinskih manifestacija</t>
  </si>
  <si>
    <t xml:space="preserve">   A102204 Ulaganje u sakralne objekte</t>
  </si>
  <si>
    <t xml:space="preserve">    42 Prihodi od spomeničke rente</t>
  </si>
  <si>
    <t xml:space="preserve">   K102201 Rekonstrukcija i dogradnja Doma kulture</t>
  </si>
  <si>
    <t xml:space="preserve">   K102202 Opremanje društvenog doma u Veleškovcu</t>
  </si>
  <si>
    <t xml:space="preserve">   K102203 Formiranje općinskog centra društvenih događaja</t>
  </si>
  <si>
    <t xml:space="preserve">   K102204 Pilot projekt razvoja zelene infrastrukturei/ili kružnog gospodarenja prostorom i zgradama- k.č.br.469/1 i dio 470/1 k.o. Veleškovec, Općina Zlatar Bistrica - (Društveno - edukacijski centar</t>
  </si>
  <si>
    <t xml:space="preserve">    81 Namjenski primici</t>
  </si>
  <si>
    <t xml:space="preserve">  1023 RAZVOJ SPORTA I REKREACIJE</t>
  </si>
  <si>
    <t xml:space="preserve">   A102301 Rad sportskih udruga</t>
  </si>
  <si>
    <t xml:space="preserve">   K102301 Kapitalna ulaganja u sportske objekte</t>
  </si>
  <si>
    <t xml:space="preserve">  1024 SOCIJALNA SKRB</t>
  </si>
  <si>
    <t xml:space="preserve">   A102401 Socijalne pomoći kućanstvima i mještanima</t>
  </si>
  <si>
    <t xml:space="preserve">  1025 ORGANIZIRANJE I PROVOĐENJE ZAŠTITE I SPAŠAVANJA</t>
  </si>
  <si>
    <t xml:space="preserve">   A102501 Redovna djelatnost DVD-a</t>
  </si>
  <si>
    <t xml:space="preserve">   A102502 Redovna djelatnost HGSS-a</t>
  </si>
  <si>
    <t xml:space="preserve">   A102503 Civilna i protupožarna zaštita</t>
  </si>
  <si>
    <t xml:space="preserve">   A102504 Redovna djelatnost Crvenog križa</t>
  </si>
  <si>
    <t xml:space="preserve">   A102505 Donacije udrugama civilnog društva</t>
  </si>
  <si>
    <t xml:space="preserve">   A102506 Redovna djelatnost ZJVP</t>
  </si>
  <si>
    <t xml:space="preserve">410.550,00 </t>
  </si>
  <si>
    <t xml:space="preserve">432.300,00 </t>
  </si>
  <si>
    <t xml:space="preserve">250.000,00 </t>
  </si>
  <si>
    <t xml:space="preserve">227.200,00 </t>
  </si>
  <si>
    <t xml:space="preserve">            61 Donacije</t>
  </si>
  <si>
    <t xml:space="preserve">2.000,00 </t>
  </si>
  <si>
    <t xml:space="preserve">  1010 PREDŠKOLSKI ODGOJ</t>
  </si>
  <si>
    <t xml:space="preserve">   A101001 Redovna djelatnost Dječjeg vrtića Zlatni dani</t>
  </si>
  <si>
    <t xml:space="preserve">    61 Donacije</t>
  </si>
  <si>
    <t>VLADIMIRA NAZORA 56</t>
  </si>
  <si>
    <t>49247 ZLATAR BISTRICA</t>
  </si>
  <si>
    <t>Predsjednik Općinskog vijeća</t>
  </si>
  <si>
    <t>Josip Ozimec</t>
  </si>
  <si>
    <t>Proračun Općine Zlatar Bistrica za 2026. godinu i Projekcije Proračuna za 2027. i 2028. objaviti će se u Službenom glasniku KZŽ.</t>
  </si>
  <si>
    <t xml:space="preserve">            61 Donacije </t>
  </si>
  <si>
    <t>KLASA:024-02/25-01/05</t>
  </si>
  <si>
    <t>Urbroj: 2140-32-25-3</t>
  </si>
  <si>
    <t>Zlatar Bistrica,16. prosinca  2025.</t>
  </si>
  <si>
    <r>
      <t>Temeljem članka 42. stavka 1. Zakona o proračunu (Narodne novine broj: 144/21) i članka 34. Statuta Općine Zlatar Bistrica (Službeni glasnik Krapinsko - zagorske županije broj: 8/18, 18/20, 9/21 i 17/25), Općinsko vijeće Općine Zlatar Bistrica na</t>
    </r>
    <r>
      <rPr>
        <b/>
        <sz val="9"/>
        <color rgb="FF000000"/>
        <rFont val="Arial"/>
        <family val="2"/>
        <charset val="238"/>
      </rPr>
      <t xml:space="preserve"> 05.</t>
    </r>
    <r>
      <rPr>
        <sz val="9"/>
        <color indexed="8"/>
        <rFont val="Arial"/>
        <family val="2"/>
        <charset val="238"/>
      </rPr>
      <t xml:space="preserve"> održanoj </t>
    </r>
    <r>
      <rPr>
        <b/>
        <sz val="9"/>
        <color rgb="FF000000"/>
        <rFont val="Arial"/>
        <family val="2"/>
        <charset val="238"/>
      </rPr>
      <t>16. prosinca 2025</t>
    </r>
    <r>
      <rPr>
        <b/>
        <sz val="9"/>
        <color indexed="8"/>
        <rFont val="Arial"/>
        <family val="2"/>
        <charset val="238"/>
      </rPr>
      <t>.</t>
    </r>
    <r>
      <rPr>
        <sz val="9"/>
        <color indexed="8"/>
        <rFont val="Arial"/>
        <family val="2"/>
        <charset val="238"/>
      </rPr>
      <t xml:space="preserve"> godine donijelo je</t>
    </r>
  </si>
  <si>
    <t xml:space="preserve"> PRORAČUN OPĆINE ZLATAR BISTRICA ZA 2026. GODINU I PROJEKCIJE PRORAČUNA ZA 2027. I 2028.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</si>
</sst>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0" fillId="0" borderId="0" xfId="0" applyFont="1"/>
    <xf numFmtId="0" fontId="7" fillId="0" borderId="0" xfId="0" applyFont="1" applyAlignment="1">
      <alignment horizontal="left" wrapText="1"/>
    </xf>
    <xf numFmtId="0" fontId="16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0" fontId="2" fillId="0" borderId="0" xfId="0" quotePrefix="1" applyFont="1"/>
    <xf numFmtId="0" fontId="11" fillId="0" borderId="0" xfId="0" applyFont="1"/>
    <xf numFmtId="0" fontId="4" fillId="2" borderId="3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12" fillId="3" borderId="4" xfId="0" applyFont="1" applyFill="1" applyBorder="1" applyAlignment="1">
      <alignment horizontal="left" vertical="center"/>
    </xf>
    <xf numFmtId="164" fontId="12" fillId="3" borderId="4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left" vertical="center"/>
    </xf>
    <xf numFmtId="164" fontId="13" fillId="4" borderId="5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164" fontId="14" fillId="0" borderId="7" xfId="0" applyNumberFormat="1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0" fontId="8" fillId="5" borderId="5" xfId="0" applyFont="1" applyFill="1" applyBorder="1" applyAlignment="1">
      <alignment horizontal="left" vertical="center"/>
    </xf>
    <xf numFmtId="164" fontId="8" fillId="5" borderId="5" xfId="0" applyNumberFormat="1" applyFont="1" applyFill="1" applyBorder="1" applyAlignment="1">
      <alignment horizontal="right" vertical="center"/>
    </xf>
    <xf numFmtId="0" fontId="7" fillId="6" borderId="5" xfId="0" applyFont="1" applyFill="1" applyBorder="1" applyAlignment="1">
      <alignment horizontal="left" vertical="center"/>
    </xf>
    <xf numFmtId="164" fontId="7" fillId="6" borderId="5" xfId="0" applyNumberFormat="1" applyFont="1" applyFill="1" applyBorder="1" applyAlignment="1">
      <alignment horizontal="right" vertical="center"/>
    </xf>
    <xf numFmtId="0" fontId="15" fillId="7" borderId="5" xfId="0" applyFont="1" applyFill="1" applyBorder="1" applyAlignment="1">
      <alignment horizontal="left" vertical="center"/>
    </xf>
    <xf numFmtId="164" fontId="15" fillId="7" borderId="5" xfId="0" applyNumberFormat="1" applyFont="1" applyFill="1" applyBorder="1" applyAlignment="1">
      <alignment horizontal="right" vertical="center"/>
    </xf>
    <xf numFmtId="0" fontId="10" fillId="8" borderId="5" xfId="0" applyFont="1" applyFill="1" applyBorder="1" applyAlignment="1">
      <alignment horizontal="left" vertical="center"/>
    </xf>
    <xf numFmtId="164" fontId="10" fillId="8" borderId="5" xfId="0" applyNumberFormat="1" applyFont="1" applyFill="1" applyBorder="1" applyAlignment="1">
      <alignment horizontal="right" vertical="center"/>
    </xf>
    <xf numFmtId="0" fontId="21" fillId="0" borderId="0" xfId="0" applyFont="1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1203498</xdr:colOff>
      <xdr:row>2</xdr:row>
      <xdr:rowOff>116955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350073-6CCC-6EE0-C90B-29923236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8045" y="190500"/>
          <a:ext cx="2519680" cy="359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8"/>
  <sheetViews>
    <sheetView tabSelected="1" zoomScale="55" zoomScaleNormal="55" workbookViewId="0">
      <selection activeCell="A11" sqref="A11"/>
    </sheetView>
  </sheetViews>
  <sheetFormatPr defaultColWidth="9.140625" defaultRowHeight="15" x14ac:dyDescent="0.25"/>
  <cols>
    <col min="1" max="1" width="74" style="9" customWidth="1"/>
    <col min="2" max="6" width="19.7109375" style="9" customWidth="1"/>
  </cols>
  <sheetData>
    <row r="1" spans="1:9" ht="15" customHeight="1" x14ac:dyDescent="0.25">
      <c r="A1" s="60" t="s">
        <v>0</v>
      </c>
      <c r="B1" s="60"/>
      <c r="C1" s="5"/>
      <c r="D1" s="5"/>
      <c r="E1" s="5"/>
      <c r="F1" s="5"/>
      <c r="G1" s="5"/>
      <c r="H1" s="5"/>
      <c r="I1" s="5"/>
    </row>
    <row r="2" spans="1:9" ht="19.5" customHeight="1" x14ac:dyDescent="0.25">
      <c r="A2" s="60" t="s">
        <v>292</v>
      </c>
      <c r="B2" s="60"/>
      <c r="C2" s="5"/>
      <c r="D2" s="5"/>
      <c r="E2" s="5"/>
      <c r="F2" s="5"/>
      <c r="G2" s="5"/>
      <c r="H2" s="5"/>
      <c r="I2" s="5"/>
    </row>
    <row r="3" spans="1:9" ht="20.25" customHeight="1" x14ac:dyDescent="0.25">
      <c r="A3" s="60" t="s">
        <v>293</v>
      </c>
      <c r="B3" s="60"/>
      <c r="C3" s="3"/>
      <c r="D3" s="3"/>
      <c r="E3" s="5"/>
      <c r="F3" s="5"/>
      <c r="G3" s="5"/>
      <c r="H3" s="5"/>
      <c r="I3" s="5"/>
    </row>
    <row r="4" spans="1:9" ht="18" customHeight="1" x14ac:dyDescent="0.25">
      <c r="A4" s="60" t="s">
        <v>298</v>
      </c>
      <c r="B4" s="60"/>
      <c r="C4" s="3"/>
      <c r="D4" s="3"/>
      <c r="E4" s="5"/>
      <c r="F4" s="5"/>
      <c r="G4" s="5"/>
      <c r="H4" s="5"/>
      <c r="I4" s="5"/>
    </row>
    <row r="5" spans="1:9" ht="15.75" customHeight="1" x14ac:dyDescent="0.25">
      <c r="A5" s="60" t="s">
        <v>299</v>
      </c>
      <c r="B5" s="60"/>
      <c r="C5" s="3"/>
      <c r="D5" s="3"/>
      <c r="E5" s="5"/>
      <c r="F5" s="5"/>
      <c r="G5" s="5"/>
      <c r="H5" s="5"/>
      <c r="I5" s="5"/>
    </row>
    <row r="6" spans="1:9" ht="16.5" customHeight="1" x14ac:dyDescent="0.25">
      <c r="A6" s="60" t="s">
        <v>300</v>
      </c>
      <c r="B6" s="60"/>
      <c r="C6" s="3"/>
      <c r="D6" s="3"/>
      <c r="E6" s="5"/>
      <c r="F6" s="5"/>
      <c r="G6" s="5"/>
      <c r="H6" s="5"/>
      <c r="I6" s="5"/>
    </row>
    <row r="7" spans="1:9" ht="16.5" customHeight="1" x14ac:dyDescent="0.25">
      <c r="A7" s="2"/>
      <c r="B7" s="2"/>
      <c r="C7" s="3"/>
      <c r="D7" s="3"/>
      <c r="E7" s="5"/>
      <c r="F7" s="5"/>
      <c r="G7" s="5"/>
      <c r="H7" s="5"/>
      <c r="I7" s="5"/>
    </row>
    <row r="8" spans="1:9" ht="34.5" customHeight="1" x14ac:dyDescent="0.25">
      <c r="A8" s="59" t="s">
        <v>301</v>
      </c>
      <c r="B8" s="59"/>
      <c r="C8" s="59"/>
      <c r="D8" s="59"/>
      <c r="E8" s="59"/>
      <c r="F8" s="59"/>
      <c r="G8" s="5"/>
    </row>
    <row r="9" spans="1:9" ht="15" customHeight="1" x14ac:dyDescent="0.3">
      <c r="A9" s="1"/>
      <c r="B9" s="8"/>
      <c r="C9" s="8"/>
      <c r="D9" s="8"/>
      <c r="E9" s="8"/>
      <c r="F9" s="8"/>
      <c r="G9" s="8"/>
    </row>
    <row r="10" spans="1:9" ht="15" customHeight="1" x14ac:dyDescent="0.3">
      <c r="A10" s="1"/>
      <c r="B10" s="8"/>
      <c r="C10" s="8"/>
      <c r="D10" s="8"/>
      <c r="E10" s="8"/>
      <c r="F10" s="8"/>
      <c r="G10" s="8"/>
    </row>
    <row r="11" spans="1:9" ht="20.25" customHeight="1" x14ac:dyDescent="0.3">
      <c r="A11" s="4" t="s">
        <v>302</v>
      </c>
      <c r="B11" s="7"/>
      <c r="C11" s="6"/>
      <c r="D11" s="8"/>
      <c r="E11" s="8"/>
      <c r="F11" s="8"/>
      <c r="G11" s="8"/>
    </row>
    <row r="12" spans="1:9" ht="20.25" customHeight="1" x14ac:dyDescent="0.25">
      <c r="A12" s="58"/>
      <c r="B12" s="58"/>
      <c r="C12" s="58"/>
      <c r="D12" s="58"/>
      <c r="E12" s="58"/>
      <c r="F12" s="58"/>
      <c r="G12" s="58"/>
      <c r="H12" s="58"/>
      <c r="I12" s="58"/>
    </row>
    <row r="13" spans="1:9" s="10" customFormat="1" ht="26.25" customHeight="1" x14ac:dyDescent="0.25">
      <c r="A13" s="12" t="s">
        <v>1</v>
      </c>
      <c r="B13" s="12"/>
      <c r="C13" s="12"/>
      <c r="D13" s="12"/>
      <c r="E13" s="12"/>
      <c r="F13" s="12"/>
    </row>
    <row r="14" spans="1:9" s="11" customFormat="1" ht="24.95" customHeight="1" x14ac:dyDescent="0.25">
      <c r="A14" s="12" t="s">
        <v>2</v>
      </c>
      <c r="B14" s="13"/>
      <c r="C14" s="13"/>
      <c r="D14" s="13"/>
      <c r="E14" s="13"/>
      <c r="F14" s="13"/>
    </row>
    <row r="15" spans="1:9" ht="57.6" customHeight="1" x14ac:dyDescent="0.25">
      <c r="A15" s="14" t="s">
        <v>3</v>
      </c>
      <c r="B15" s="14" t="s">
        <v>4</v>
      </c>
      <c r="C15" s="14" t="s">
        <v>5</v>
      </c>
      <c r="D15" s="14" t="s">
        <v>6</v>
      </c>
      <c r="E15" s="14" t="s">
        <v>7</v>
      </c>
      <c r="F15" s="14" t="s">
        <v>8</v>
      </c>
    </row>
    <row r="16" spans="1:9" s="15" customFormat="1" ht="15.95" customHeight="1" x14ac:dyDescent="0.25">
      <c r="A16" s="16" t="s">
        <v>9</v>
      </c>
      <c r="B16" s="16">
        <f>COLUMN()</f>
        <v>2</v>
      </c>
      <c r="C16" s="16">
        <f>COLUMN()</f>
        <v>3</v>
      </c>
      <c r="D16" s="16">
        <f>COLUMN()</f>
        <v>4</v>
      </c>
      <c r="E16" s="16">
        <f>COLUMN()</f>
        <v>5</v>
      </c>
      <c r="F16" s="16">
        <f>COLUMN()</f>
        <v>6</v>
      </c>
    </row>
    <row r="17" spans="1:6" s="15" customFormat="1" ht="30" customHeight="1" x14ac:dyDescent="0.25">
      <c r="A17" s="17" t="s">
        <v>10</v>
      </c>
      <c r="B17" s="18">
        <f>B18+B19</f>
        <v>2062101.8599999999</v>
      </c>
      <c r="C17" s="18">
        <f>C18+C19</f>
        <v>4776400</v>
      </c>
      <c r="D17" s="18">
        <f>D18+D19</f>
        <v>5301250</v>
      </c>
      <c r="E17" s="18">
        <f>E18+E19</f>
        <v>4514750</v>
      </c>
      <c r="F17" s="18">
        <f>F18+F19</f>
        <v>4050750</v>
      </c>
    </row>
    <row r="18" spans="1:6" s="15" customFormat="1" ht="24.95" customHeight="1" x14ac:dyDescent="0.25">
      <c r="A18" s="19" t="s">
        <v>11</v>
      </c>
      <c r="B18" s="20">
        <v>2061025.69</v>
      </c>
      <c r="C18" s="20">
        <v>4769400</v>
      </c>
      <c r="D18" s="20">
        <v>5294250</v>
      </c>
      <c r="E18" s="20">
        <v>4507750</v>
      </c>
      <c r="F18" s="20">
        <v>4043750</v>
      </c>
    </row>
    <row r="19" spans="1:6" s="15" customFormat="1" ht="24.95" customHeight="1" x14ac:dyDescent="0.25">
      <c r="A19" s="19" t="s">
        <v>12</v>
      </c>
      <c r="B19" s="20">
        <v>1076.17</v>
      </c>
      <c r="C19" s="20">
        <v>7000</v>
      </c>
      <c r="D19" s="20">
        <v>7000</v>
      </c>
      <c r="E19" s="20">
        <v>7000</v>
      </c>
      <c r="F19" s="20">
        <v>7000</v>
      </c>
    </row>
    <row r="20" spans="1:6" ht="30" customHeight="1" x14ac:dyDescent="0.25">
      <c r="A20" s="17" t="s">
        <v>13</v>
      </c>
      <c r="B20" s="18">
        <f>B21+B22</f>
        <v>2153123.8199999998</v>
      </c>
      <c r="C20" s="18">
        <f>C21+C22</f>
        <v>5263900</v>
      </c>
      <c r="D20" s="18">
        <f>D21+D22</f>
        <v>5688750</v>
      </c>
      <c r="E20" s="18">
        <f>E21+E22</f>
        <v>4386250</v>
      </c>
      <c r="F20" s="18">
        <f>F21+F22</f>
        <v>3873250</v>
      </c>
    </row>
    <row r="21" spans="1:6" s="15" customFormat="1" ht="24.95" customHeight="1" x14ac:dyDescent="0.25">
      <c r="A21" s="19" t="s">
        <v>14</v>
      </c>
      <c r="B21" s="20">
        <v>1593684.96</v>
      </c>
      <c r="C21" s="20">
        <v>2546900</v>
      </c>
      <c r="D21" s="20">
        <v>2493950</v>
      </c>
      <c r="E21" s="20">
        <v>2649450</v>
      </c>
      <c r="F21" s="20">
        <v>2601450</v>
      </c>
    </row>
    <row r="22" spans="1:6" s="15" customFormat="1" ht="24.95" customHeight="1" x14ac:dyDescent="0.25">
      <c r="A22" s="19" t="s">
        <v>15</v>
      </c>
      <c r="B22" s="20">
        <v>559438.86</v>
      </c>
      <c r="C22" s="20">
        <v>2717000</v>
      </c>
      <c r="D22" s="20">
        <v>3194800</v>
      </c>
      <c r="E22" s="20">
        <v>1736800</v>
      </c>
      <c r="F22" s="20">
        <v>1271800</v>
      </c>
    </row>
    <row r="23" spans="1:6" ht="30" customHeight="1" x14ac:dyDescent="0.25">
      <c r="A23" s="17" t="s">
        <v>16</v>
      </c>
      <c r="B23" s="18">
        <f>B18+B19-B21-B22</f>
        <v>-91021.960000000079</v>
      </c>
      <c r="C23" s="18">
        <f>C18+C19-C21-C22</f>
        <v>-487500</v>
      </c>
      <c r="D23" s="18">
        <f>D18+D19-D21-D22</f>
        <v>-387500</v>
      </c>
      <c r="E23" s="18">
        <f>E18+E19-E21-E22</f>
        <v>128500</v>
      </c>
      <c r="F23" s="18">
        <f>F18+F19-F21-F22</f>
        <v>177500</v>
      </c>
    </row>
    <row r="24" spans="1:6" x14ac:dyDescent="0.25">
      <c r="A24" s="21"/>
      <c r="B24" s="22"/>
      <c r="C24" s="22"/>
      <c r="D24" s="22"/>
      <c r="E24" s="22"/>
      <c r="F24" s="22"/>
    </row>
    <row r="25" spans="1:6" x14ac:dyDescent="0.25">
      <c r="A25" s="21"/>
      <c r="B25" s="22"/>
      <c r="C25" s="22"/>
      <c r="D25" s="22"/>
      <c r="E25" s="22"/>
      <c r="F25" s="22"/>
    </row>
    <row r="26" spans="1:6" s="11" customFormat="1" ht="21.75" customHeight="1" x14ac:dyDescent="0.2">
      <c r="A26" s="23" t="s">
        <v>17</v>
      </c>
      <c r="B26" s="13"/>
      <c r="C26" s="13"/>
      <c r="D26" s="13"/>
      <c r="E26" s="13"/>
      <c r="F26" s="13"/>
    </row>
    <row r="27" spans="1:6" ht="57.6" customHeight="1" x14ac:dyDescent="0.25">
      <c r="A27" s="14" t="s">
        <v>3</v>
      </c>
      <c r="B27" s="14" t="str">
        <f>B15</f>
        <v>Ostvarenje /
Izvršenje
01.-12.2024.</v>
      </c>
      <c r="C27" s="14" t="str">
        <f>C15</f>
        <v>Tekući plan
2025.</v>
      </c>
      <c r="D27" s="14" t="str">
        <f>D15</f>
        <v>Plan
2026.</v>
      </c>
      <c r="E27" s="14" t="str">
        <f>E15</f>
        <v>Projekcija
2027.</v>
      </c>
      <c r="F27" s="14" t="str">
        <f>F15</f>
        <v>Projekcija
2028.</v>
      </c>
    </row>
    <row r="28" spans="1:6" s="15" customFormat="1" ht="15.95" customHeight="1" x14ac:dyDescent="0.25">
      <c r="A28" s="16" t="s">
        <v>9</v>
      </c>
      <c r="B28" s="16">
        <f>COLUMN()</f>
        <v>2</v>
      </c>
      <c r="C28" s="16">
        <f>COLUMN()</f>
        <v>3</v>
      </c>
      <c r="D28" s="16">
        <f>COLUMN()</f>
        <v>4</v>
      </c>
      <c r="E28" s="16">
        <f>COLUMN()</f>
        <v>5</v>
      </c>
      <c r="F28" s="16">
        <f>COLUMN()</f>
        <v>6</v>
      </c>
    </row>
    <row r="29" spans="1:6" s="15" customFormat="1" ht="24.95" customHeight="1" x14ac:dyDescent="0.25">
      <c r="A29" s="19" t="s">
        <v>18</v>
      </c>
      <c r="B29" s="20">
        <v>0</v>
      </c>
      <c r="C29" s="20">
        <v>500000</v>
      </c>
      <c r="D29" s="20">
        <v>500000</v>
      </c>
      <c r="E29" s="20">
        <v>0</v>
      </c>
      <c r="F29" s="20">
        <v>0</v>
      </c>
    </row>
    <row r="30" spans="1:6" s="15" customFormat="1" ht="24.95" customHeight="1" x14ac:dyDescent="0.25">
      <c r="A30" s="19" t="s">
        <v>19</v>
      </c>
      <c r="B30" s="20">
        <v>111612.81</v>
      </c>
      <c r="C30" s="20">
        <v>112500</v>
      </c>
      <c r="D30" s="20">
        <v>112500</v>
      </c>
      <c r="E30" s="20">
        <v>128500</v>
      </c>
      <c r="F30" s="20">
        <v>177500</v>
      </c>
    </row>
    <row r="31" spans="1:6" s="15" customFormat="1" ht="30" customHeight="1" x14ac:dyDescent="0.25">
      <c r="A31" s="17" t="s">
        <v>20</v>
      </c>
      <c r="B31" s="18">
        <f>B29-B30</f>
        <v>-111612.81</v>
      </c>
      <c r="C31" s="18">
        <f>C29-C30</f>
        <v>387500</v>
      </c>
      <c r="D31" s="18">
        <f>D29-D30</f>
        <v>387500</v>
      </c>
      <c r="E31" s="18">
        <f>E29-E30</f>
        <v>-128500</v>
      </c>
      <c r="F31" s="18">
        <f>F29-F30</f>
        <v>-177500</v>
      </c>
    </row>
    <row r="32" spans="1:6" ht="30" customHeight="1" x14ac:dyDescent="0.25">
      <c r="A32" s="17" t="s">
        <v>21</v>
      </c>
      <c r="B32" s="18">
        <f>B23+B31</f>
        <v>-202634.77000000008</v>
      </c>
      <c r="C32" s="18">
        <f>C23+C31</f>
        <v>-100000</v>
      </c>
      <c r="D32" s="18">
        <f>D23+D31</f>
        <v>0</v>
      </c>
      <c r="E32" s="18">
        <f>E23+E31</f>
        <v>0</v>
      </c>
      <c r="F32" s="18">
        <f>F23+F31</f>
        <v>0</v>
      </c>
    </row>
    <row r="33" spans="1:6" ht="30" customHeight="1" x14ac:dyDescent="0.25">
      <c r="A33" s="24"/>
      <c r="B33" s="25"/>
      <c r="C33" s="25"/>
      <c r="D33" s="25"/>
      <c r="E33" s="25"/>
      <c r="F33" s="25"/>
    </row>
    <row r="34" spans="1:6" s="11" customFormat="1" ht="21.75" customHeight="1" x14ac:dyDescent="0.2">
      <c r="A34" s="23" t="s">
        <v>22</v>
      </c>
      <c r="B34" s="13"/>
      <c r="C34" s="13"/>
      <c r="D34" s="13"/>
      <c r="E34" s="13"/>
      <c r="F34" s="13"/>
    </row>
    <row r="35" spans="1:6" ht="57.6" customHeight="1" x14ac:dyDescent="0.25">
      <c r="A35" s="14" t="s">
        <v>3</v>
      </c>
      <c r="B35" s="14" t="str">
        <f>B15</f>
        <v>Ostvarenje /
Izvršenje
01.-12.2024.</v>
      </c>
      <c r="C35" s="14" t="str">
        <f>C15</f>
        <v>Tekući plan
2025.</v>
      </c>
      <c r="D35" s="14" t="str">
        <f>D15</f>
        <v>Plan
2026.</v>
      </c>
      <c r="E35" s="14" t="str">
        <f>E15</f>
        <v>Projekcija
2027.</v>
      </c>
      <c r="F35" s="14" t="str">
        <f>F15</f>
        <v>Projekcija
2028.</v>
      </c>
    </row>
    <row r="36" spans="1:6" s="15" customFormat="1" ht="15.95" customHeight="1" x14ac:dyDescent="0.25">
      <c r="A36" s="16" t="s">
        <v>9</v>
      </c>
      <c r="B36" s="16">
        <f>COLUMN()</f>
        <v>2</v>
      </c>
      <c r="C36" s="16">
        <f>COLUMN()</f>
        <v>3</v>
      </c>
      <c r="D36" s="16">
        <f>COLUMN()</f>
        <v>4</v>
      </c>
      <c r="E36" s="16">
        <f>COLUMN()</f>
        <v>5</v>
      </c>
      <c r="F36" s="16">
        <f>COLUMN()</f>
        <v>6</v>
      </c>
    </row>
    <row r="37" spans="1:6" s="15" customFormat="1" ht="24.95" customHeight="1" x14ac:dyDescent="0.25">
      <c r="A37" s="19" t="s">
        <v>23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s="15" customFormat="1" ht="24.95" customHeight="1" x14ac:dyDescent="0.25">
      <c r="A38" s="19" t="s">
        <v>24</v>
      </c>
      <c r="B38" s="20">
        <v>-102634.77</v>
      </c>
      <c r="C38" s="20">
        <v>-100000</v>
      </c>
      <c r="D38" s="20">
        <v>0</v>
      </c>
      <c r="E38" s="20">
        <v>0</v>
      </c>
      <c r="F38" s="20">
        <v>0</v>
      </c>
    </row>
    <row r="39" spans="1:6" ht="54" customHeight="1" x14ac:dyDescent="0.25">
      <c r="A39" s="26" t="s">
        <v>25</v>
      </c>
      <c r="B39" s="18">
        <f>B32+B37-B38</f>
        <v>-100000.00000000007</v>
      </c>
      <c r="C39" s="18">
        <f>C32+C37-C38</f>
        <v>0</v>
      </c>
      <c r="D39" s="18">
        <f>D32+D37-D38</f>
        <v>0</v>
      </c>
      <c r="E39" s="18">
        <f>E32+E37-E38</f>
        <v>0</v>
      </c>
      <c r="F39" s="18">
        <f>F32+F37-F38</f>
        <v>0</v>
      </c>
    </row>
    <row r="40" spans="1:6" ht="18.75" customHeight="1" x14ac:dyDescent="0.25">
      <c r="A40" s="24"/>
      <c r="B40" s="25"/>
      <c r="C40" s="25"/>
      <c r="D40" s="25"/>
      <c r="E40" s="25"/>
      <c r="F40" s="25"/>
    </row>
    <row r="41" spans="1:6" s="11" customFormat="1" ht="21.75" customHeight="1" x14ac:dyDescent="0.2">
      <c r="A41" s="23" t="s">
        <v>26</v>
      </c>
      <c r="B41" s="13"/>
      <c r="C41" s="13"/>
      <c r="D41" s="13"/>
      <c r="E41" s="13"/>
      <c r="F41" s="13"/>
    </row>
    <row r="42" spans="1:6" ht="57.6" customHeight="1" x14ac:dyDescent="0.25">
      <c r="A42" s="14" t="s">
        <v>3</v>
      </c>
      <c r="B42" s="14" t="str">
        <f>B15</f>
        <v>Ostvarenje /
Izvršenje
01.-12.2024.</v>
      </c>
      <c r="C42" s="14" t="str">
        <f>C15</f>
        <v>Tekući plan
2025.</v>
      </c>
      <c r="D42" s="14" t="str">
        <f>D15</f>
        <v>Plan
2026.</v>
      </c>
      <c r="E42" s="14" t="str">
        <f>E15</f>
        <v>Projekcija
2027.</v>
      </c>
      <c r="F42" s="14" t="str">
        <f>F15</f>
        <v>Projekcija
2028.</v>
      </c>
    </row>
    <row r="43" spans="1:6" s="15" customFormat="1" ht="15.95" customHeight="1" x14ac:dyDescent="0.25">
      <c r="A43" s="16" t="s">
        <v>9</v>
      </c>
      <c r="B43" s="16">
        <f>COLUMN()</f>
        <v>2</v>
      </c>
      <c r="C43" s="16">
        <f>COLUMN()</f>
        <v>3</v>
      </c>
      <c r="D43" s="16">
        <f>COLUMN()</f>
        <v>4</v>
      </c>
      <c r="E43" s="16">
        <f>COLUMN()</f>
        <v>5</v>
      </c>
      <c r="F43" s="16">
        <f>COLUMN()</f>
        <v>6</v>
      </c>
    </row>
    <row r="44" spans="1:6" s="15" customFormat="1" ht="24.95" customHeight="1" x14ac:dyDescent="0.25">
      <c r="A44" s="19" t="s">
        <v>23</v>
      </c>
      <c r="B44" s="20">
        <f>B37</f>
        <v>0</v>
      </c>
      <c r="C44" s="20">
        <f>C37</f>
        <v>0</v>
      </c>
      <c r="D44" s="20">
        <f>D37</f>
        <v>0</v>
      </c>
      <c r="E44" s="20">
        <f>E37</f>
        <v>0</v>
      </c>
      <c r="F44" s="20">
        <f>F37</f>
        <v>0</v>
      </c>
    </row>
    <row r="45" spans="1:6" s="15" customFormat="1" ht="24.95" customHeight="1" x14ac:dyDescent="0.25">
      <c r="A45" s="19" t="s">
        <v>27</v>
      </c>
      <c r="B45" s="20">
        <f>IF(AND(B37 &lt; 0, B38 &lt;= 0, B38 &gt; B37), B37-B38, IF(AND(B37 &gt; 0, B38 &gt;= 0, B37 &gt; B38), B37-B38, IF(AND(B37 &gt; 0, B38 &lt; 0), B37, IF(AND(B37 &lt; 0, B38 &gt; 0), B37, 0)) ))</f>
        <v>0</v>
      </c>
      <c r="C45" s="20">
        <f>IF(AND(C37 &lt; 0, C38 &lt;= 0, C38 &gt; C37), C37-C38, IF(AND(C37 &gt; 0, C38 &gt;= 0, C37 &gt; C38), C37-C38, IF(AND(C37 &gt; 0, C38 &lt; 0), C37, IF(AND(C37 &lt; 0, C38 &gt; 0), C37, 0)) ))</f>
        <v>0</v>
      </c>
      <c r="D45" s="20">
        <f>IF(AND(D37 &lt; 0, D38 &lt;= 0, D38 &gt; D37), D37-D38, IF(AND(D37 &gt; 0, D38 &gt;= 0, D37 &gt; D38), D37-D38, IF(AND(D37 &gt; 0, D38 &lt; 0), D37, IF(AND(D37 &lt; 0, D38 &gt; 0), D37, 0)) ))</f>
        <v>0</v>
      </c>
      <c r="E45" s="20">
        <f>IF(AND(E37 &lt; 0, E38 &lt;= 0, E38 &gt; E37), E37-E38, IF(AND(E37 &gt; 0, E38 &gt;= 0, E37 &gt; E38), E37-E38, IF(AND(E37 &gt; 0, E38 &lt; 0), E37, IF(AND(E37 &lt; 0, E38 &gt; 0), E37, 0)) ))</f>
        <v>0</v>
      </c>
      <c r="F45" s="20">
        <f>IF(AND(F37 &lt; 0, F38 &lt;= 0, F38 &gt; F37), F37-F38, IF(AND(F37 &gt; 0, F38 &gt;= 0, F37 &gt; F38), F37-F38, IF(AND(F37 &gt; 0, F38 &lt; 0), F37, IF(AND(F37 &lt; 0, F38 &gt; 0), F37, 0)) ))</f>
        <v>0</v>
      </c>
    </row>
    <row r="46" spans="1:6" s="15" customFormat="1" ht="24.95" customHeight="1" x14ac:dyDescent="0.25">
      <c r="A46" s="19" t="s">
        <v>28</v>
      </c>
      <c r="B46" s="20">
        <f>IF(AND(B37 &lt; 0, B38 &lt; 0, B38 &lt; B37), B38-B37, IF(AND(B37 &gt; 0, B38 &gt; 0, B38 &gt; B37), B38-B37, IF(AND(B37 &lt; 0, B38 &gt; 0), B38-B37, IF(AND(B37 &gt; 0, B38 &lt; 0), B38-B37, 0))))</f>
        <v>0</v>
      </c>
      <c r="C46" s="20">
        <f>IF(AND(C37 &lt; 0, C38 &lt; 0, C38 &lt; C37), C38-C37, IF(AND(C37 &gt; 0, C38 &gt; 0, C38 &gt; C37), C38-C37, IF(AND(C37 &lt; 0, C38 &gt; 0), C38-C37, IF(AND(C37 &gt; 0, C38 &lt; 0), C38-C37, 0))))</f>
        <v>0</v>
      </c>
      <c r="D46" s="20">
        <f>IF(AND(D37 &lt; 0, D38 &lt; 0, D38 &lt; D37), D38-D37, IF(AND(D37 &gt; 0, D38 &gt; 0, D38 &gt; D37), D38-D37, IF(AND(D37 &lt; 0, D38 &gt; 0), D38-D37, IF(AND(D37 &gt; 0, D38 &lt; 0), D38-D37, 0))))</f>
        <v>0</v>
      </c>
      <c r="E46" s="20">
        <f>IF(AND(E37 &lt; 0, E38 &lt; 0, E38 &lt; E37), E38-E37, IF(AND(E37 &gt; 0, E38 &gt; 0, E38 &gt; E37), E38-E37, IF(AND(E37 &lt; 0, E38 &gt; 0), E38-E37, IF(AND(E37 &gt; 0, E38 &lt; 0), E38-E37, 0))))</f>
        <v>0</v>
      </c>
      <c r="F46" s="20">
        <f>IF(AND(F37 &lt; 0, F38 &lt; 0, F38 &lt; F37), F38-F37, IF(AND(F37 &gt; 0, F38 &gt; 0, F38 &gt; F37), F38-F37, IF(AND(F37 &lt; 0, F38 &gt; 0), F38-F37, IF(AND(F37 &gt; 0, F38 &lt; 0), F38-F37, 0))))</f>
        <v>0</v>
      </c>
    </row>
    <row r="47" spans="1:6" s="15" customFormat="1" ht="24.95" customHeight="1" x14ac:dyDescent="0.25">
      <c r="A47" s="19" t="s">
        <v>24</v>
      </c>
      <c r="B47" s="20">
        <f>B44-B45+B46</f>
        <v>0</v>
      </c>
      <c r="C47" s="20">
        <f>C44-C45+C46</f>
        <v>0</v>
      </c>
      <c r="D47" s="20">
        <f>D44-D45+D46</f>
        <v>0</v>
      </c>
      <c r="E47" s="20">
        <f>E44-E45+E46</f>
        <v>0</v>
      </c>
      <c r="F47" s="20">
        <f>F44-F45+F46</f>
        <v>0</v>
      </c>
    </row>
    <row r="48" spans="1:6" s="15" customFormat="1" ht="24.95" customHeight="1" x14ac:dyDescent="0.25">
      <c r="A48" s="27"/>
      <c r="B48" s="28"/>
      <c r="C48" s="28"/>
      <c r="D48" s="28"/>
      <c r="E48" s="28"/>
      <c r="F48" s="28"/>
    </row>
    <row r="49" spans="1:6" s="10" customFormat="1" ht="20.25" customHeight="1" x14ac:dyDescent="0.25">
      <c r="A49" s="12" t="s">
        <v>1</v>
      </c>
      <c r="B49" s="12"/>
      <c r="C49" s="12"/>
      <c r="D49" s="12"/>
      <c r="E49" s="12"/>
      <c r="F49" s="12"/>
    </row>
    <row r="50" spans="1:6" s="10" customFormat="1" ht="23.25" customHeight="1" x14ac:dyDescent="0.25">
      <c r="A50" s="12" t="s">
        <v>29</v>
      </c>
      <c r="B50" s="12"/>
      <c r="C50" s="12"/>
      <c r="D50" s="12"/>
      <c r="E50" s="12"/>
      <c r="F50" s="12"/>
    </row>
    <row r="51" spans="1:6" s="30" customFormat="1" ht="16.5" customHeight="1" x14ac:dyDescent="0.3">
      <c r="A51" s="12" t="s">
        <v>30</v>
      </c>
      <c r="B51" s="12"/>
      <c r="C51" s="12"/>
      <c r="D51" s="12"/>
      <c r="E51" s="12"/>
      <c r="F51" s="12"/>
    </row>
    <row r="52" spans="1:6" ht="57.6" customHeight="1" x14ac:dyDescent="0.25">
      <c r="A52" s="14" t="s">
        <v>31</v>
      </c>
      <c r="B52" s="14" t="s">
        <v>4</v>
      </c>
      <c r="C52" s="14" t="s">
        <v>5</v>
      </c>
      <c r="D52" s="14" t="s">
        <v>6</v>
      </c>
      <c r="E52" s="14" t="s">
        <v>7</v>
      </c>
      <c r="F52" s="14" t="s">
        <v>8</v>
      </c>
    </row>
    <row r="53" spans="1:6" s="15" customFormat="1" ht="15.95" customHeight="1" x14ac:dyDescent="0.25">
      <c r="A53" s="16" t="s">
        <v>9</v>
      </c>
      <c r="B53" s="16">
        <f>COLUMN()</f>
        <v>2</v>
      </c>
      <c r="C53" s="16">
        <f>COLUMN()</f>
        <v>3</v>
      </c>
      <c r="D53" s="16">
        <f>COLUMN()</f>
        <v>4</v>
      </c>
      <c r="E53" s="16">
        <f>COLUMN()</f>
        <v>5</v>
      </c>
      <c r="F53" s="16">
        <f>COLUMN()</f>
        <v>6</v>
      </c>
    </row>
    <row r="54" spans="1:6" ht="20.100000000000001" customHeight="1" x14ac:dyDescent="0.25">
      <c r="A54" s="31" t="s">
        <v>32</v>
      </c>
      <c r="B54" s="32">
        <f>IFERROR(SUBTOTAL(9,B56:B64),0)</f>
        <v>2062101.86</v>
      </c>
      <c r="C54" s="32">
        <f>IFERROR(SUBTOTAL(9,C56:C64),0)</f>
        <v>4776400</v>
      </c>
      <c r="D54" s="32">
        <f>IFERROR(SUBTOTAL(9,D56:D64),0)</f>
        <v>5301250</v>
      </c>
      <c r="E54" s="32">
        <f>IFERROR(SUBTOTAL(9,E56:E64),0)</f>
        <v>4514750</v>
      </c>
      <c r="F54" s="32">
        <f>IFERROR(SUBTOTAL(9,F56:F64),0)</f>
        <v>4050750</v>
      </c>
    </row>
    <row r="55" spans="1:6" x14ac:dyDescent="0.25">
      <c r="A55" s="33" t="s">
        <v>11</v>
      </c>
      <c r="B55" s="34">
        <f>SUBTOTAL(9,B56:B61)</f>
        <v>2061025.69</v>
      </c>
      <c r="C55" s="34">
        <f>SUBTOTAL(9,C56:C61)</f>
        <v>4769400</v>
      </c>
      <c r="D55" s="34">
        <f>SUBTOTAL(9,D56:D61)</f>
        <v>5294250</v>
      </c>
      <c r="E55" s="34">
        <f>SUBTOTAL(9,E56:E61)</f>
        <v>4507750</v>
      </c>
      <c r="F55" s="34">
        <f>SUBTOTAL(9,F56:F61)</f>
        <v>4043750</v>
      </c>
    </row>
    <row r="56" spans="1:6" x14ac:dyDescent="0.25">
      <c r="A56" s="35" t="s">
        <v>33</v>
      </c>
      <c r="B56" s="36">
        <v>1193806.7</v>
      </c>
      <c r="C56" s="36">
        <v>2848700</v>
      </c>
      <c r="D56" s="36">
        <v>3043050</v>
      </c>
      <c r="E56" s="36">
        <v>3483550</v>
      </c>
      <c r="F56" s="36">
        <v>3254550</v>
      </c>
    </row>
    <row r="57" spans="1:6" x14ac:dyDescent="0.25">
      <c r="A57" s="35" t="s">
        <v>34</v>
      </c>
      <c r="B57" s="36">
        <v>533761.93999999994</v>
      </c>
      <c r="C57" s="36">
        <v>1432100</v>
      </c>
      <c r="D57" s="36">
        <v>1782300</v>
      </c>
      <c r="E57" s="36">
        <v>547300</v>
      </c>
      <c r="F57" s="36">
        <v>312300</v>
      </c>
    </row>
    <row r="58" spans="1:6" x14ac:dyDescent="0.25">
      <c r="A58" s="35" t="s">
        <v>35</v>
      </c>
      <c r="B58" s="36">
        <v>28720.33</v>
      </c>
      <c r="C58" s="36">
        <v>83450</v>
      </c>
      <c r="D58" s="36">
        <v>84550</v>
      </c>
      <c r="E58" s="36">
        <v>92550</v>
      </c>
      <c r="F58" s="36">
        <v>92550</v>
      </c>
    </row>
    <row r="59" spans="1:6" x14ac:dyDescent="0.25">
      <c r="A59" s="35" t="s">
        <v>36</v>
      </c>
      <c r="B59" s="36">
        <v>281050.73</v>
      </c>
      <c r="C59" s="36">
        <v>368150</v>
      </c>
      <c r="D59" s="36">
        <v>347350</v>
      </c>
      <c r="E59" s="36">
        <v>347350</v>
      </c>
      <c r="F59" s="36">
        <v>347350</v>
      </c>
    </row>
    <row r="60" spans="1:6" x14ac:dyDescent="0.25">
      <c r="A60" s="35" t="s">
        <v>37</v>
      </c>
      <c r="B60" s="36">
        <v>5295.31</v>
      </c>
      <c r="C60" s="36">
        <v>2000</v>
      </c>
      <c r="D60" s="36">
        <v>2000</v>
      </c>
      <c r="E60" s="36">
        <v>2000</v>
      </c>
      <c r="F60" s="36">
        <v>2000</v>
      </c>
    </row>
    <row r="61" spans="1:6" x14ac:dyDescent="0.25">
      <c r="A61" s="35" t="s">
        <v>38</v>
      </c>
      <c r="B61" s="36">
        <v>18390.68</v>
      </c>
      <c r="C61" s="36">
        <v>35000</v>
      </c>
      <c r="D61" s="36">
        <v>35000</v>
      </c>
      <c r="E61" s="36">
        <v>35000</v>
      </c>
      <c r="F61" s="36">
        <v>35000</v>
      </c>
    </row>
    <row r="62" spans="1:6" x14ac:dyDescent="0.25">
      <c r="A62" s="33" t="s">
        <v>12</v>
      </c>
      <c r="B62" s="34">
        <f>SUBTOTAL(9,B63:B64)</f>
        <v>1076.17</v>
      </c>
      <c r="C62" s="34">
        <f>SUBTOTAL(9,C63:C64)</f>
        <v>7000</v>
      </c>
      <c r="D62" s="34">
        <f>SUBTOTAL(9,D63:D64)</f>
        <v>7000</v>
      </c>
      <c r="E62" s="34">
        <f>SUBTOTAL(9,E63:E64)</f>
        <v>7000</v>
      </c>
      <c r="F62" s="34">
        <f>SUBTOTAL(9,F63:F64)</f>
        <v>7000</v>
      </c>
    </row>
    <row r="63" spans="1:6" x14ac:dyDescent="0.25">
      <c r="A63" s="35" t="s">
        <v>39</v>
      </c>
      <c r="B63" s="36">
        <v>573.6</v>
      </c>
      <c r="C63" s="36">
        <v>6500</v>
      </c>
      <c r="D63" s="36">
        <v>6500</v>
      </c>
      <c r="E63" s="36">
        <v>6500</v>
      </c>
      <c r="F63" s="36">
        <v>6500</v>
      </c>
    </row>
    <row r="64" spans="1:6" x14ac:dyDescent="0.25">
      <c r="A64" s="35" t="s">
        <v>40</v>
      </c>
      <c r="B64" s="36">
        <v>502.57</v>
      </c>
      <c r="C64" s="36">
        <v>500</v>
      </c>
      <c r="D64" s="36">
        <v>500</v>
      </c>
      <c r="E64" s="36">
        <v>500</v>
      </c>
      <c r="F64" s="36">
        <v>500</v>
      </c>
    </row>
    <row r="65" spans="1:6" ht="20.100000000000001" customHeight="1" x14ac:dyDescent="0.25">
      <c r="A65" s="31" t="s">
        <v>41</v>
      </c>
      <c r="B65" s="32">
        <f>IFERROR(SUBTOTAL(9,B56:B64),0)</f>
        <v>2062101.86</v>
      </c>
      <c r="C65" s="32">
        <f>IFERROR(SUBTOTAL(9,C56:C64),0)</f>
        <v>4776400</v>
      </c>
      <c r="D65" s="32">
        <f>IFERROR(SUBTOTAL(9,D56:D64),0)</f>
        <v>5301250</v>
      </c>
      <c r="E65" s="32">
        <f>IFERROR(SUBTOTAL(9,E56:E64),0)</f>
        <v>4514750</v>
      </c>
      <c r="F65" s="32">
        <f>IFERROR(SUBTOTAL(9,F56:F64),0)</f>
        <v>4050750</v>
      </c>
    </row>
    <row r="66" spans="1:6" x14ac:dyDescent="0.25">
      <c r="A66" s="15"/>
      <c r="B66" s="15"/>
      <c r="C66" s="15"/>
      <c r="D66" s="15"/>
      <c r="E66" s="15"/>
      <c r="F66" s="15"/>
    </row>
    <row r="67" spans="1:6" x14ac:dyDescent="0.25">
      <c r="A67" s="15"/>
      <c r="B67" s="15"/>
      <c r="C67" s="15"/>
      <c r="D67" s="15"/>
      <c r="E67" s="15"/>
      <c r="F67" s="15"/>
    </row>
    <row r="68" spans="1:6" ht="57.6" customHeight="1" x14ac:dyDescent="0.25">
      <c r="A68" s="37" t="s">
        <v>31</v>
      </c>
      <c r="B68" s="14" t="s">
        <v>4</v>
      </c>
      <c r="C68" s="14" t="s">
        <v>5</v>
      </c>
      <c r="D68" s="14" t="s">
        <v>6</v>
      </c>
      <c r="E68" s="14" t="s">
        <v>7</v>
      </c>
      <c r="F68" s="14" t="s">
        <v>8</v>
      </c>
    </row>
    <row r="69" spans="1:6" s="15" customFormat="1" ht="15.95" customHeight="1" x14ac:dyDescent="0.25">
      <c r="A69" s="16" t="s">
        <v>9</v>
      </c>
      <c r="B69" s="16">
        <f>COLUMN()</f>
        <v>2</v>
      </c>
      <c r="C69" s="16">
        <f>COLUMN()</f>
        <v>3</v>
      </c>
      <c r="D69" s="16">
        <f>COLUMN()</f>
        <v>4</v>
      </c>
      <c r="E69" s="16">
        <f>COLUMN()</f>
        <v>5</v>
      </c>
      <c r="F69" s="16">
        <f>COLUMN()</f>
        <v>6</v>
      </c>
    </row>
    <row r="70" spans="1:6" ht="20.100000000000001" customHeight="1" x14ac:dyDescent="0.25">
      <c r="A70" s="31" t="s">
        <v>42</v>
      </c>
      <c r="B70" s="32">
        <f>IFERROR(SUBTOTAL(9,B72:B82),0)</f>
        <v>2153123.8199999998</v>
      </c>
      <c r="C70" s="32">
        <f>IFERROR(SUBTOTAL(9,C72:C82),0)</f>
        <v>5263900</v>
      </c>
      <c r="D70" s="32">
        <f>IFERROR(SUBTOTAL(9,D72:D82),0)</f>
        <v>5688750</v>
      </c>
      <c r="E70" s="32">
        <f>IFERROR(SUBTOTAL(9,E72:E82),0)</f>
        <v>4386250</v>
      </c>
      <c r="F70" s="32">
        <f>IFERROR(SUBTOTAL(9,F72:F82),0)</f>
        <v>3873250</v>
      </c>
    </row>
    <row r="71" spans="1:6" x14ac:dyDescent="0.25">
      <c r="A71" s="33" t="s">
        <v>14</v>
      </c>
      <c r="B71" s="34">
        <f>SUBTOTAL(9,B72:B78)</f>
        <v>1593684.9599999997</v>
      </c>
      <c r="C71" s="34">
        <f>SUBTOTAL(9,C72:C78)</f>
        <v>2546900</v>
      </c>
      <c r="D71" s="34">
        <f>SUBTOTAL(9,D72:D78)</f>
        <v>2493950</v>
      </c>
      <c r="E71" s="34">
        <f>SUBTOTAL(9,E72:E78)</f>
        <v>2649450</v>
      </c>
      <c r="F71" s="34">
        <f>SUBTOTAL(9,F72:F78)</f>
        <v>2601450</v>
      </c>
    </row>
    <row r="72" spans="1:6" x14ac:dyDescent="0.25">
      <c r="A72" s="35" t="s">
        <v>43</v>
      </c>
      <c r="B72" s="36">
        <v>603429.79</v>
      </c>
      <c r="C72" s="36">
        <v>892400</v>
      </c>
      <c r="D72" s="36">
        <v>903000</v>
      </c>
      <c r="E72" s="36">
        <v>903000</v>
      </c>
      <c r="F72" s="36">
        <v>925000</v>
      </c>
    </row>
    <row r="73" spans="1:6" x14ac:dyDescent="0.25">
      <c r="A73" s="35" t="s">
        <v>44</v>
      </c>
      <c r="B73" s="36">
        <v>722031.78</v>
      </c>
      <c r="C73" s="36">
        <v>1201200</v>
      </c>
      <c r="D73" s="36">
        <v>1138050</v>
      </c>
      <c r="E73" s="36">
        <v>1262550</v>
      </c>
      <c r="F73" s="36">
        <v>1192550</v>
      </c>
    </row>
    <row r="74" spans="1:6" x14ac:dyDescent="0.25">
      <c r="A74" s="35" t="s">
        <v>45</v>
      </c>
      <c r="B74" s="36">
        <v>2985.4</v>
      </c>
      <c r="C74" s="36">
        <v>8900</v>
      </c>
      <c r="D74" s="36">
        <v>8700</v>
      </c>
      <c r="E74" s="36">
        <v>8700</v>
      </c>
      <c r="F74" s="36">
        <v>8700</v>
      </c>
    </row>
    <row r="75" spans="1:6" x14ac:dyDescent="0.25">
      <c r="A75" s="35" t="s">
        <v>46</v>
      </c>
      <c r="B75" s="36">
        <v>1085.1300000000001</v>
      </c>
      <c r="C75" s="36">
        <v>1200</v>
      </c>
      <c r="D75" s="36">
        <v>1200</v>
      </c>
      <c r="E75" s="36">
        <v>1200</v>
      </c>
      <c r="F75" s="36">
        <v>1200</v>
      </c>
    </row>
    <row r="76" spans="1:6" x14ac:dyDescent="0.25">
      <c r="A76" s="35" t="s">
        <v>47</v>
      </c>
      <c r="B76" s="36">
        <v>1418.67</v>
      </c>
      <c r="C76" s="36">
        <v>4000</v>
      </c>
      <c r="D76" s="36">
        <v>4000</v>
      </c>
      <c r="E76" s="36">
        <v>6000</v>
      </c>
      <c r="F76" s="36">
        <v>6000</v>
      </c>
    </row>
    <row r="77" spans="1:6" x14ac:dyDescent="0.25">
      <c r="A77" s="35" t="s">
        <v>48</v>
      </c>
      <c r="B77" s="36">
        <v>113863.96</v>
      </c>
      <c r="C77" s="36">
        <v>161100</v>
      </c>
      <c r="D77" s="36">
        <v>156600</v>
      </c>
      <c r="E77" s="36">
        <v>178600</v>
      </c>
      <c r="F77" s="36">
        <v>178600</v>
      </c>
    </row>
    <row r="78" spans="1:6" x14ac:dyDescent="0.25">
      <c r="A78" s="35" t="s">
        <v>49</v>
      </c>
      <c r="B78" s="36">
        <v>148870.23000000001</v>
      </c>
      <c r="C78" s="36">
        <v>278100</v>
      </c>
      <c r="D78" s="36">
        <v>282400</v>
      </c>
      <c r="E78" s="36">
        <v>289400</v>
      </c>
      <c r="F78" s="36">
        <v>289400</v>
      </c>
    </row>
    <row r="79" spans="1:6" x14ac:dyDescent="0.25">
      <c r="A79" s="33" t="s">
        <v>15</v>
      </c>
      <c r="B79" s="34">
        <f>SUBTOTAL(9,B80:B82)</f>
        <v>559438.86</v>
      </c>
      <c r="C79" s="34">
        <f>SUBTOTAL(9,C80:C82)</f>
        <v>2717000</v>
      </c>
      <c r="D79" s="34">
        <f>SUBTOTAL(9,D80:D82)</f>
        <v>3194800</v>
      </c>
      <c r="E79" s="34">
        <f>SUBTOTAL(9,E80:E82)</f>
        <v>1736800</v>
      </c>
      <c r="F79" s="34">
        <f>SUBTOTAL(9,F80:F82)</f>
        <v>1271800</v>
      </c>
    </row>
    <row r="80" spans="1:6" x14ac:dyDescent="0.25">
      <c r="A80" s="35" t="s">
        <v>50</v>
      </c>
      <c r="B80" s="36">
        <v>10412.5</v>
      </c>
      <c r="C80" s="36">
        <v>172000</v>
      </c>
      <c r="D80" s="36">
        <v>302000</v>
      </c>
      <c r="E80" s="36">
        <v>382000</v>
      </c>
      <c r="F80" s="36">
        <v>352000</v>
      </c>
    </row>
    <row r="81" spans="1:6" x14ac:dyDescent="0.25">
      <c r="A81" s="35" t="s">
        <v>51</v>
      </c>
      <c r="B81" s="36">
        <v>538687.61</v>
      </c>
      <c r="C81" s="36">
        <v>865000</v>
      </c>
      <c r="D81" s="36">
        <v>421800</v>
      </c>
      <c r="E81" s="36">
        <v>739800</v>
      </c>
      <c r="F81" s="36">
        <v>689800</v>
      </c>
    </row>
    <row r="82" spans="1:6" x14ac:dyDescent="0.25">
      <c r="A82" s="35" t="s">
        <v>52</v>
      </c>
      <c r="B82" s="36">
        <v>10338.75</v>
      </c>
      <c r="C82" s="36">
        <v>1680000</v>
      </c>
      <c r="D82" s="36">
        <v>2471000</v>
      </c>
      <c r="E82" s="36">
        <v>615000</v>
      </c>
      <c r="F82" s="36">
        <v>230000</v>
      </c>
    </row>
    <row r="83" spans="1:6" ht="20.100000000000001" customHeight="1" x14ac:dyDescent="0.25">
      <c r="A83" s="31" t="s">
        <v>41</v>
      </c>
      <c r="B83" s="32">
        <f>IFERROR(SUBTOTAL(9,B72:B82),0)</f>
        <v>2153123.8199999998</v>
      </c>
      <c r="C83" s="32">
        <f>IFERROR(SUBTOTAL(9,C72:C82),0)</f>
        <v>5263900</v>
      </c>
      <c r="D83" s="32">
        <f>IFERROR(SUBTOTAL(9,D72:D82),0)</f>
        <v>5688750</v>
      </c>
      <c r="E83" s="32">
        <f>IFERROR(SUBTOTAL(9,E72:E82),0)</f>
        <v>4386250</v>
      </c>
      <c r="F83" s="32">
        <f>IFERROR(SUBTOTAL(9,F72:F82),0)</f>
        <v>3873250</v>
      </c>
    </row>
    <row r="84" spans="1:6" x14ac:dyDescent="0.25">
      <c r="C84" s="29"/>
    </row>
    <row r="86" spans="1:6" s="30" customFormat="1" ht="24.95" customHeight="1" x14ac:dyDescent="0.3">
      <c r="A86" s="12" t="s">
        <v>53</v>
      </c>
      <c r="B86" s="12"/>
      <c r="C86" s="12"/>
      <c r="D86" s="12"/>
      <c r="E86" s="12"/>
      <c r="F86" s="12"/>
    </row>
    <row r="87" spans="1:6" ht="57.6" customHeight="1" x14ac:dyDescent="0.25">
      <c r="A87" s="14" t="s">
        <v>31</v>
      </c>
      <c r="B87" s="14" t="s">
        <v>4</v>
      </c>
      <c r="C87" s="14" t="s">
        <v>5</v>
      </c>
      <c r="D87" s="14" t="s">
        <v>6</v>
      </c>
      <c r="E87" s="14" t="s">
        <v>7</v>
      </c>
      <c r="F87" s="14" t="s">
        <v>8</v>
      </c>
    </row>
    <row r="88" spans="1:6" s="15" customFormat="1" ht="15.95" customHeight="1" x14ac:dyDescent="0.25">
      <c r="A88" s="16" t="s">
        <v>9</v>
      </c>
      <c r="B88" s="16">
        <f>COLUMN()</f>
        <v>2</v>
      </c>
      <c r="C88" s="16">
        <f>COLUMN()</f>
        <v>3</v>
      </c>
      <c r="D88" s="16">
        <f>COLUMN()</f>
        <v>4</v>
      </c>
      <c r="E88" s="16">
        <f>COLUMN()</f>
        <v>5</v>
      </c>
      <c r="F88" s="16">
        <f>COLUMN()</f>
        <v>6</v>
      </c>
    </row>
    <row r="89" spans="1:6" ht="20.100000000000001" customHeight="1" x14ac:dyDescent="0.25">
      <c r="A89" s="31" t="s">
        <v>32</v>
      </c>
      <c r="B89" s="32">
        <f>IFERROR(SUBTOTAL(9,B91:B109),0)</f>
        <v>2062101.8599999999</v>
      </c>
      <c r="C89" s="32">
        <f>IFERROR(SUBTOTAL(9,C91:C109),0)</f>
        <v>4776400</v>
      </c>
      <c r="D89" s="32">
        <f>IFERROR(SUBTOTAL(9,D91:D109),0)</f>
        <v>5301250</v>
      </c>
      <c r="E89" s="32">
        <f>IFERROR(SUBTOTAL(9,E91:E109),0)</f>
        <v>4514750</v>
      </c>
      <c r="F89" s="32">
        <f>IFERROR(SUBTOTAL(9,F91:F109),0)</f>
        <v>4050750</v>
      </c>
    </row>
    <row r="90" spans="1:6" x14ac:dyDescent="0.25">
      <c r="A90" s="33" t="s">
        <v>54</v>
      </c>
      <c r="B90" s="34">
        <f>SUBTOTAL(9,B91:B92)</f>
        <v>1271158.51</v>
      </c>
      <c r="C90" s="34">
        <f>SUBTOTAL(9,C91:C92)</f>
        <v>3009750</v>
      </c>
      <c r="D90" s="34">
        <f>SUBTOTAL(9,D91:D92)</f>
        <v>3155900</v>
      </c>
      <c r="E90" s="34">
        <f>SUBTOTAL(9,E91:E92)</f>
        <v>3624400</v>
      </c>
      <c r="F90" s="34">
        <f>SUBTOTAL(9,F91:F92)</f>
        <v>3395400</v>
      </c>
    </row>
    <row r="91" spans="1:6" x14ac:dyDescent="0.25">
      <c r="A91" s="35" t="s">
        <v>55</v>
      </c>
      <c r="B91" s="36">
        <v>1271158.51</v>
      </c>
      <c r="C91" s="36">
        <v>2999750</v>
      </c>
      <c r="D91" s="36">
        <v>3155900</v>
      </c>
      <c r="E91" s="36">
        <v>3624400</v>
      </c>
      <c r="F91" s="36">
        <v>3395400</v>
      </c>
    </row>
    <row r="92" spans="1:6" x14ac:dyDescent="0.25">
      <c r="A92" s="35" t="s">
        <v>56</v>
      </c>
      <c r="B92" s="36">
        <v>0</v>
      </c>
      <c r="C92" s="36">
        <v>10000</v>
      </c>
      <c r="D92" s="36">
        <v>0</v>
      </c>
      <c r="E92" s="36">
        <v>0</v>
      </c>
      <c r="F92" s="36">
        <v>0</v>
      </c>
    </row>
    <row r="93" spans="1:6" x14ac:dyDescent="0.25">
      <c r="A93" s="33" t="s">
        <v>57</v>
      </c>
      <c r="B93" s="34">
        <f>SUBTOTAL(9,B94:B94)</f>
        <v>28563.15</v>
      </c>
      <c r="C93" s="34">
        <f>SUBTOTAL(9,C94:C94)</f>
        <v>21000</v>
      </c>
      <c r="D93" s="34">
        <f>SUBTOTAL(9,D94:D94)</f>
        <v>21000</v>
      </c>
      <c r="E93" s="34">
        <f>SUBTOTAL(9,E94:E94)</f>
        <v>21000</v>
      </c>
      <c r="F93" s="34">
        <f>SUBTOTAL(9,F94:F94)</f>
        <v>21000</v>
      </c>
    </row>
    <row r="94" spans="1:6" x14ac:dyDescent="0.25">
      <c r="A94" s="35" t="s">
        <v>58</v>
      </c>
      <c r="B94" s="36">
        <v>28563.15</v>
      </c>
      <c r="C94" s="36">
        <v>21000</v>
      </c>
      <c r="D94" s="36">
        <v>21000</v>
      </c>
      <c r="E94" s="36">
        <v>21000</v>
      </c>
      <c r="F94" s="36">
        <v>21000</v>
      </c>
    </row>
    <row r="95" spans="1:6" x14ac:dyDescent="0.25">
      <c r="A95" s="33" t="s">
        <v>59</v>
      </c>
      <c r="B95" s="34">
        <f>SUBTOTAL(9,B96:B98)</f>
        <v>535921.63</v>
      </c>
      <c r="C95" s="34">
        <f>SUBTOTAL(9,C96:C98)</f>
        <v>431250</v>
      </c>
      <c r="D95" s="34">
        <f>SUBTOTAL(9,D96:D98)</f>
        <v>454750</v>
      </c>
      <c r="E95" s="34">
        <f>SUBTOTAL(9,E96:E98)</f>
        <v>454750</v>
      </c>
      <c r="F95" s="34">
        <f>SUBTOTAL(9,F96:F98)</f>
        <v>454750</v>
      </c>
    </row>
    <row r="96" spans="1:6" x14ac:dyDescent="0.25">
      <c r="A96" s="35" t="s">
        <v>60</v>
      </c>
      <c r="B96" s="36"/>
      <c r="C96" s="36">
        <v>0</v>
      </c>
      <c r="D96" s="36">
        <v>131500</v>
      </c>
      <c r="E96" s="36">
        <v>131500</v>
      </c>
      <c r="F96" s="36">
        <v>131500</v>
      </c>
    </row>
    <row r="97" spans="1:6" x14ac:dyDescent="0.25">
      <c r="A97" s="35" t="s">
        <v>61</v>
      </c>
      <c r="B97" s="36">
        <v>0</v>
      </c>
      <c r="C97" s="36">
        <v>1000</v>
      </c>
      <c r="D97" s="36">
        <v>300</v>
      </c>
      <c r="E97" s="36">
        <v>300</v>
      </c>
      <c r="F97" s="36">
        <v>300</v>
      </c>
    </row>
    <row r="98" spans="1:6" x14ac:dyDescent="0.25">
      <c r="A98" s="35" t="s">
        <v>62</v>
      </c>
      <c r="B98" s="36">
        <v>535921.63</v>
      </c>
      <c r="C98" s="36">
        <v>430250</v>
      </c>
      <c r="D98" s="36">
        <v>322950</v>
      </c>
      <c r="E98" s="36">
        <v>322950</v>
      </c>
      <c r="F98" s="36">
        <v>322950</v>
      </c>
    </row>
    <row r="99" spans="1:6" x14ac:dyDescent="0.25">
      <c r="A99" s="33" t="s">
        <v>63</v>
      </c>
      <c r="B99" s="34">
        <f>SUBTOTAL(9,B100:B105)</f>
        <v>220087.09000000003</v>
      </c>
      <c r="C99" s="34">
        <f>SUBTOTAL(9,C100:C105)</f>
        <v>1305400</v>
      </c>
      <c r="D99" s="34">
        <f>SUBTOTAL(9,D100:D105)</f>
        <v>1660600</v>
      </c>
      <c r="E99" s="34">
        <f>SUBTOTAL(9,E100:E105)</f>
        <v>405600</v>
      </c>
      <c r="F99" s="34">
        <f>SUBTOTAL(9,F100:F105)</f>
        <v>170600</v>
      </c>
    </row>
    <row r="100" spans="1:6" x14ac:dyDescent="0.25">
      <c r="A100" s="35" t="s">
        <v>64</v>
      </c>
      <c r="B100" s="36">
        <v>0</v>
      </c>
      <c r="C100" s="36">
        <v>0</v>
      </c>
      <c r="D100" s="36">
        <v>361000</v>
      </c>
      <c r="E100" s="36">
        <v>155000</v>
      </c>
      <c r="F100" s="36">
        <v>5000</v>
      </c>
    </row>
    <row r="101" spans="1:6" x14ac:dyDescent="0.25">
      <c r="A101" s="35" t="s">
        <v>65</v>
      </c>
      <c r="B101" s="36">
        <v>4339.95</v>
      </c>
      <c r="C101" s="36">
        <v>1165000</v>
      </c>
      <c r="D101" s="36">
        <v>5000</v>
      </c>
      <c r="E101" s="36">
        <v>100000</v>
      </c>
      <c r="F101" s="36">
        <v>100000</v>
      </c>
    </row>
    <row r="102" spans="1:6" x14ac:dyDescent="0.25">
      <c r="A102" s="35" t="s">
        <v>66</v>
      </c>
      <c r="B102" s="36">
        <v>215747.14</v>
      </c>
      <c r="C102" s="36">
        <v>140400</v>
      </c>
      <c r="D102" s="36">
        <v>63600</v>
      </c>
      <c r="E102" s="36">
        <v>65600</v>
      </c>
      <c r="F102" s="36">
        <v>65600</v>
      </c>
    </row>
    <row r="103" spans="1:6" x14ac:dyDescent="0.25">
      <c r="A103" s="35" t="s">
        <v>67</v>
      </c>
      <c r="B103" s="36">
        <v>0</v>
      </c>
      <c r="C103" s="36">
        <v>0</v>
      </c>
      <c r="D103" s="36">
        <v>95000</v>
      </c>
      <c r="E103" s="36">
        <v>30000</v>
      </c>
      <c r="F103" s="36">
        <v>0</v>
      </c>
    </row>
    <row r="104" spans="1:6" x14ac:dyDescent="0.25">
      <c r="A104" s="35" t="s">
        <v>68</v>
      </c>
      <c r="B104" s="36">
        <v>0</v>
      </c>
      <c r="C104" s="36">
        <v>0</v>
      </c>
      <c r="D104" s="36">
        <v>31000</v>
      </c>
      <c r="E104" s="36">
        <v>35000</v>
      </c>
      <c r="F104" s="36">
        <v>0</v>
      </c>
    </row>
    <row r="105" spans="1:6" x14ac:dyDescent="0.25">
      <c r="A105" s="35" t="s">
        <v>69</v>
      </c>
      <c r="B105" s="36">
        <v>0</v>
      </c>
      <c r="C105" s="36">
        <v>0</v>
      </c>
      <c r="D105" s="36">
        <v>1105000</v>
      </c>
      <c r="E105" s="36">
        <v>20000</v>
      </c>
      <c r="F105" s="36">
        <v>0</v>
      </c>
    </row>
    <row r="106" spans="1:6" x14ac:dyDescent="0.25">
      <c r="A106" s="33" t="s">
        <v>70</v>
      </c>
      <c r="B106" s="34">
        <f>SUBTOTAL(9,B107:B107)</f>
        <v>5295.31</v>
      </c>
      <c r="C106" s="34">
        <f>SUBTOTAL(9,C107:C107)</f>
        <v>2000</v>
      </c>
      <c r="D106" s="34">
        <f>SUBTOTAL(9,D107:D107)</f>
        <v>2000</v>
      </c>
      <c r="E106" s="34">
        <f>SUBTOTAL(9,E107:E107)</f>
        <v>2000</v>
      </c>
      <c r="F106" s="34">
        <f>SUBTOTAL(9,F107:F107)</f>
        <v>2000</v>
      </c>
    </row>
    <row r="107" spans="1:6" x14ac:dyDescent="0.25">
      <c r="A107" s="35" t="s">
        <v>71</v>
      </c>
      <c r="B107" s="36">
        <v>5295.31</v>
      </c>
      <c r="C107" s="36">
        <v>2000</v>
      </c>
      <c r="D107" s="36">
        <v>2000</v>
      </c>
      <c r="E107" s="36">
        <v>2000</v>
      </c>
      <c r="F107" s="36">
        <v>2000</v>
      </c>
    </row>
    <row r="108" spans="1:6" x14ac:dyDescent="0.25">
      <c r="A108" s="33" t="s">
        <v>72</v>
      </c>
      <c r="B108" s="34">
        <f>SUBTOTAL(9,B109:B109)</f>
        <v>1076.17</v>
      </c>
      <c r="C108" s="34">
        <f>SUBTOTAL(9,C109:C109)</f>
        <v>7000</v>
      </c>
      <c r="D108" s="34">
        <f>SUBTOTAL(9,D109:D109)</f>
        <v>7000</v>
      </c>
      <c r="E108" s="34">
        <f>SUBTOTAL(9,E109:E109)</f>
        <v>7000</v>
      </c>
      <c r="F108" s="34">
        <f>SUBTOTAL(9,F109:F109)</f>
        <v>7000</v>
      </c>
    </row>
    <row r="109" spans="1:6" x14ac:dyDescent="0.25">
      <c r="A109" s="35" t="s">
        <v>73</v>
      </c>
      <c r="B109" s="36">
        <v>1076.17</v>
      </c>
      <c r="C109" s="36">
        <v>7000</v>
      </c>
      <c r="D109" s="36">
        <v>7000</v>
      </c>
      <c r="E109" s="36">
        <v>7000</v>
      </c>
      <c r="F109" s="36">
        <v>7000</v>
      </c>
    </row>
    <row r="110" spans="1:6" ht="20.100000000000001" customHeight="1" x14ac:dyDescent="0.25">
      <c r="A110" s="31" t="s">
        <v>41</v>
      </c>
      <c r="B110" s="32">
        <f>IFERROR(SUBTOTAL(9,B91:B109),0)</f>
        <v>2062101.8599999999</v>
      </c>
      <c r="C110" s="32">
        <f>IFERROR(SUBTOTAL(9,C91:C109),0)</f>
        <v>4776400</v>
      </c>
      <c r="D110" s="32">
        <f>IFERROR(SUBTOTAL(9,D91:D109),0)</f>
        <v>5301250</v>
      </c>
      <c r="E110" s="32">
        <f>IFERROR(SUBTOTAL(9,E91:E109),0)</f>
        <v>4514750</v>
      </c>
      <c r="F110" s="32">
        <f>IFERROR(SUBTOTAL(9,F91:F109),0)</f>
        <v>4050750</v>
      </c>
    </row>
    <row r="111" spans="1:6" x14ac:dyDescent="0.25">
      <c r="A111" s="15"/>
      <c r="B111" s="15"/>
      <c r="C111" s="15"/>
      <c r="D111" s="15"/>
      <c r="E111" s="15"/>
      <c r="F111" s="15"/>
    </row>
    <row r="112" spans="1:6" x14ac:dyDescent="0.25">
      <c r="A112" s="15"/>
      <c r="B112" s="15"/>
      <c r="C112" s="15"/>
      <c r="D112" s="15"/>
      <c r="E112" s="15"/>
      <c r="F112" s="15"/>
    </row>
    <row r="113" spans="1:6" ht="57.6" customHeight="1" x14ac:dyDescent="0.25">
      <c r="A113" s="37" t="s">
        <v>31</v>
      </c>
      <c r="B113" s="14" t="s">
        <v>4</v>
      </c>
      <c r="C113" s="14" t="s">
        <v>5</v>
      </c>
      <c r="D113" s="14" t="s">
        <v>6</v>
      </c>
      <c r="E113" s="14" t="s">
        <v>7</v>
      </c>
      <c r="F113" s="14" t="s">
        <v>8</v>
      </c>
    </row>
    <row r="114" spans="1:6" s="15" customFormat="1" ht="15.95" customHeight="1" x14ac:dyDescent="0.25">
      <c r="A114" s="16" t="s">
        <v>9</v>
      </c>
      <c r="B114" s="16">
        <f>COLUMN()</f>
        <v>2</v>
      </c>
      <c r="C114" s="16">
        <f>COLUMN()</f>
        <v>3</v>
      </c>
      <c r="D114" s="16">
        <f>COLUMN()</f>
        <v>4</v>
      </c>
      <c r="E114" s="16">
        <f>COLUMN()</f>
        <v>5</v>
      </c>
      <c r="F114" s="16">
        <f>COLUMN()</f>
        <v>6</v>
      </c>
    </row>
    <row r="115" spans="1:6" ht="20.100000000000001" customHeight="1" x14ac:dyDescent="0.25">
      <c r="A115" s="31" t="s">
        <v>42</v>
      </c>
      <c r="B115" s="32">
        <f>IFERROR(SUBTOTAL(9,B117:B139),0)</f>
        <v>2153123.8199999998</v>
      </c>
      <c r="C115" s="32">
        <f>IFERROR(SUBTOTAL(9,C117:C139),0)</f>
        <v>5263900</v>
      </c>
      <c r="D115" s="32">
        <f>IFERROR(SUBTOTAL(9,D117:D139),0)</f>
        <v>5688750</v>
      </c>
      <c r="E115" s="32">
        <f>IFERROR(SUBTOTAL(9,E117:E139),0)</f>
        <v>4386250</v>
      </c>
      <c r="F115" s="32">
        <f>IFERROR(SUBTOTAL(9,F117:F139),0)</f>
        <v>3873250</v>
      </c>
    </row>
    <row r="116" spans="1:6" x14ac:dyDescent="0.25">
      <c r="A116" s="33" t="s">
        <v>74</v>
      </c>
      <c r="B116" s="34">
        <f>SUBTOTAL(9,B117:B117)</f>
        <v>347755.07</v>
      </c>
      <c r="C116" s="34">
        <f>SUBTOTAL(9,C117:C117)</f>
        <v>0</v>
      </c>
      <c r="D116" s="34">
        <f>SUBTOTAL(9,D117:D117)</f>
        <v>0</v>
      </c>
      <c r="E116" s="34">
        <f>SUBTOTAL(9,E117:E117)</f>
        <v>0</v>
      </c>
      <c r="F116" s="34">
        <f>SUBTOTAL(9,F117:F117)</f>
        <v>0</v>
      </c>
    </row>
    <row r="117" spans="1:6" x14ac:dyDescent="0.25">
      <c r="A117" s="35" t="s">
        <v>75</v>
      </c>
      <c r="B117" s="36">
        <v>347755.07</v>
      </c>
      <c r="C117" s="36">
        <v>0</v>
      </c>
      <c r="D117" s="36">
        <v>0</v>
      </c>
      <c r="E117" s="36">
        <v>0</v>
      </c>
      <c r="F117" s="36">
        <v>0</v>
      </c>
    </row>
    <row r="118" spans="1:6" x14ac:dyDescent="0.25">
      <c r="A118" s="33" t="s">
        <v>54</v>
      </c>
      <c r="B118" s="34">
        <f>SUBTOTAL(9,B119:B120)</f>
        <v>1204763.1599999999</v>
      </c>
      <c r="C118" s="34">
        <f>SUBTOTAL(9,C119:C120)</f>
        <v>3076250</v>
      </c>
      <c r="D118" s="34">
        <f>SUBTOTAL(9,D119:D120)</f>
        <v>3127400</v>
      </c>
      <c r="E118" s="34">
        <f>SUBTOTAL(9,E119:E120)</f>
        <v>3579900</v>
      </c>
      <c r="F118" s="34">
        <f>SUBTOTAL(9,F119:F120)</f>
        <v>3301900</v>
      </c>
    </row>
    <row r="119" spans="1:6" x14ac:dyDescent="0.25">
      <c r="A119" s="35" t="s">
        <v>55</v>
      </c>
      <c r="B119" s="36">
        <v>1204763.1599999999</v>
      </c>
      <c r="C119" s="36">
        <v>3066250</v>
      </c>
      <c r="D119" s="36">
        <v>3127400</v>
      </c>
      <c r="E119" s="36">
        <v>3579900</v>
      </c>
      <c r="F119" s="36">
        <v>3301900</v>
      </c>
    </row>
    <row r="120" spans="1:6" x14ac:dyDescent="0.25">
      <c r="A120" s="35" t="s">
        <v>56</v>
      </c>
      <c r="B120" s="36">
        <v>0</v>
      </c>
      <c r="C120" s="36">
        <v>10000</v>
      </c>
      <c r="D120" s="36">
        <v>0</v>
      </c>
      <c r="E120" s="36">
        <v>0</v>
      </c>
      <c r="F120" s="36">
        <v>0</v>
      </c>
    </row>
    <row r="121" spans="1:6" x14ac:dyDescent="0.25">
      <c r="A121" s="33" t="s">
        <v>57</v>
      </c>
      <c r="B121" s="34">
        <f>SUBTOTAL(9,B122:B122)</f>
        <v>84623.71</v>
      </c>
      <c r="C121" s="34">
        <f>SUBTOTAL(9,C122:C122)</f>
        <v>21000</v>
      </c>
      <c r="D121" s="34">
        <f>SUBTOTAL(9,D122:D122)</f>
        <v>21000</v>
      </c>
      <c r="E121" s="34">
        <f>SUBTOTAL(9,E122:E122)</f>
        <v>21000</v>
      </c>
      <c r="F121" s="34">
        <f>SUBTOTAL(9,F122:F122)</f>
        <v>21000</v>
      </c>
    </row>
    <row r="122" spans="1:6" x14ac:dyDescent="0.25">
      <c r="A122" s="35" t="s">
        <v>58</v>
      </c>
      <c r="B122" s="36">
        <v>84623.71</v>
      </c>
      <c r="C122" s="36">
        <v>21000</v>
      </c>
      <c r="D122" s="36">
        <v>21000</v>
      </c>
      <c r="E122" s="36">
        <v>21000</v>
      </c>
      <c r="F122" s="36">
        <v>21000</v>
      </c>
    </row>
    <row r="123" spans="1:6" x14ac:dyDescent="0.25">
      <c r="A123" s="33" t="s">
        <v>59</v>
      </c>
      <c r="B123" s="34">
        <f>SUBTOTAL(9,B124:B126)</f>
        <v>356050.26</v>
      </c>
      <c r="C123" s="34">
        <f>SUBTOTAL(9,C124:C126)</f>
        <v>352250</v>
      </c>
      <c r="D123" s="34">
        <f>SUBTOTAL(9,D124:D126)</f>
        <v>370750</v>
      </c>
      <c r="E123" s="34">
        <f>SUBTOTAL(9,E124:E126)</f>
        <v>370750</v>
      </c>
      <c r="F123" s="34">
        <f>SUBTOTAL(9,F124:F126)</f>
        <v>370750</v>
      </c>
    </row>
    <row r="124" spans="1:6" x14ac:dyDescent="0.25">
      <c r="A124" s="35" t="s">
        <v>60</v>
      </c>
      <c r="B124" s="36">
        <v>0</v>
      </c>
      <c r="C124" s="36">
        <v>0</v>
      </c>
      <c r="D124" s="36">
        <v>131500</v>
      </c>
      <c r="E124" s="36">
        <v>131500</v>
      </c>
      <c r="F124" s="36">
        <v>131500</v>
      </c>
    </row>
    <row r="125" spans="1:6" x14ac:dyDescent="0.25">
      <c r="A125" s="35" t="s">
        <v>61</v>
      </c>
      <c r="B125" s="36">
        <v>0</v>
      </c>
      <c r="C125" s="36">
        <v>1000</v>
      </c>
      <c r="D125" s="36">
        <v>300</v>
      </c>
      <c r="E125" s="36">
        <v>300</v>
      </c>
      <c r="F125" s="36">
        <v>300</v>
      </c>
    </row>
    <row r="126" spans="1:6" x14ac:dyDescent="0.25">
      <c r="A126" s="35" t="s">
        <v>62</v>
      </c>
      <c r="B126" s="36">
        <v>356050.26</v>
      </c>
      <c r="C126" s="36">
        <v>351250</v>
      </c>
      <c r="D126" s="36">
        <v>238950</v>
      </c>
      <c r="E126" s="36">
        <v>238950</v>
      </c>
      <c r="F126" s="36">
        <v>238950</v>
      </c>
    </row>
    <row r="127" spans="1:6" x14ac:dyDescent="0.25">
      <c r="A127" s="33" t="s">
        <v>63</v>
      </c>
      <c r="B127" s="34">
        <f>SUBTOTAL(9,B128:B133)</f>
        <v>146786.59</v>
      </c>
      <c r="C127" s="34">
        <f>SUBTOTAL(9,C128:C133)</f>
        <v>1305400</v>
      </c>
      <c r="D127" s="34">
        <f>SUBTOTAL(9,D128:D133)</f>
        <v>1660600</v>
      </c>
      <c r="E127" s="34">
        <f>SUBTOTAL(9,E128:E133)</f>
        <v>405600</v>
      </c>
      <c r="F127" s="34">
        <f>SUBTOTAL(9,F128:F133)</f>
        <v>170600</v>
      </c>
    </row>
    <row r="128" spans="1:6" x14ac:dyDescent="0.25">
      <c r="A128" s="35" t="s">
        <v>64</v>
      </c>
      <c r="B128" s="36">
        <v>0</v>
      </c>
      <c r="C128" s="36">
        <v>0</v>
      </c>
      <c r="D128" s="36">
        <v>361000</v>
      </c>
      <c r="E128" s="36">
        <v>155000</v>
      </c>
      <c r="F128" s="36">
        <v>5000</v>
      </c>
    </row>
    <row r="129" spans="1:6" x14ac:dyDescent="0.25">
      <c r="A129" s="35" t="s">
        <v>65</v>
      </c>
      <c r="B129" s="36">
        <v>0</v>
      </c>
      <c r="C129" s="36">
        <v>1165000</v>
      </c>
      <c r="D129" s="36">
        <v>5000</v>
      </c>
      <c r="E129" s="36">
        <v>100000</v>
      </c>
      <c r="F129" s="36">
        <v>100000</v>
      </c>
    </row>
    <row r="130" spans="1:6" x14ac:dyDescent="0.25">
      <c r="A130" s="35" t="s">
        <v>66</v>
      </c>
      <c r="B130" s="36">
        <v>146786.59</v>
      </c>
      <c r="C130" s="36">
        <v>140400</v>
      </c>
      <c r="D130" s="36">
        <v>63600</v>
      </c>
      <c r="E130" s="36">
        <v>65600</v>
      </c>
      <c r="F130" s="36">
        <v>65600</v>
      </c>
    </row>
    <row r="131" spans="1:6" x14ac:dyDescent="0.25">
      <c r="A131" s="35" t="s">
        <v>67</v>
      </c>
      <c r="B131" s="36">
        <v>0</v>
      </c>
      <c r="C131" s="36">
        <v>0</v>
      </c>
      <c r="D131" s="36">
        <v>95000</v>
      </c>
      <c r="E131" s="36">
        <v>30000</v>
      </c>
      <c r="F131" s="36">
        <v>0</v>
      </c>
    </row>
    <row r="132" spans="1:6" x14ac:dyDescent="0.25">
      <c r="A132" s="35" t="s">
        <v>68</v>
      </c>
      <c r="B132" s="36">
        <v>0</v>
      </c>
      <c r="C132" s="36">
        <v>0</v>
      </c>
      <c r="D132" s="36">
        <v>31000</v>
      </c>
      <c r="E132" s="36">
        <v>35000</v>
      </c>
      <c r="F132" s="36">
        <v>0</v>
      </c>
    </row>
    <row r="133" spans="1:6" x14ac:dyDescent="0.25">
      <c r="A133" s="35" t="s">
        <v>69</v>
      </c>
      <c r="B133" s="36">
        <v>0</v>
      </c>
      <c r="C133" s="36">
        <v>0</v>
      </c>
      <c r="D133" s="36">
        <v>1105000</v>
      </c>
      <c r="E133" s="36">
        <v>20000</v>
      </c>
      <c r="F133" s="36">
        <v>0</v>
      </c>
    </row>
    <row r="134" spans="1:6" x14ac:dyDescent="0.25">
      <c r="A134" s="33" t="s">
        <v>70</v>
      </c>
      <c r="B134" s="34">
        <f>SUBTOTAL(9,B135:B135)</f>
        <v>3890</v>
      </c>
      <c r="C134" s="34">
        <f>SUBTOTAL(9,C135:C135)</f>
        <v>2000</v>
      </c>
      <c r="D134" s="34">
        <f>SUBTOTAL(9,D135:D135)</f>
        <v>2000</v>
      </c>
      <c r="E134" s="34">
        <f>SUBTOTAL(9,E135:E135)</f>
        <v>2000</v>
      </c>
      <c r="F134" s="34">
        <f>SUBTOTAL(9,F135:F135)</f>
        <v>2000</v>
      </c>
    </row>
    <row r="135" spans="1:6" x14ac:dyDescent="0.25">
      <c r="A135" s="35" t="s">
        <v>71</v>
      </c>
      <c r="B135" s="36">
        <v>3890</v>
      </c>
      <c r="C135" s="36">
        <v>2000</v>
      </c>
      <c r="D135" s="36">
        <v>2000</v>
      </c>
      <c r="E135" s="36">
        <v>2000</v>
      </c>
      <c r="F135" s="36">
        <v>2000</v>
      </c>
    </row>
    <row r="136" spans="1:6" x14ac:dyDescent="0.25">
      <c r="A136" s="33" t="s">
        <v>72</v>
      </c>
      <c r="B136" s="34">
        <f>SUBTOTAL(9,B137:B137)</f>
        <v>9255.0300000000007</v>
      </c>
      <c r="C136" s="34">
        <f>SUBTOTAL(9,C137:C137)</f>
        <v>7000</v>
      </c>
      <c r="D136" s="34">
        <f>SUBTOTAL(9,D137:D137)</f>
        <v>7000</v>
      </c>
      <c r="E136" s="34">
        <f>SUBTOTAL(9,E137:E137)</f>
        <v>7000</v>
      </c>
      <c r="F136" s="34">
        <f>SUBTOTAL(9,F137:F137)</f>
        <v>7000</v>
      </c>
    </row>
    <row r="137" spans="1:6" x14ac:dyDescent="0.25">
      <c r="A137" s="35" t="s">
        <v>73</v>
      </c>
      <c r="B137" s="36">
        <v>9255.0300000000007</v>
      </c>
      <c r="C137" s="36">
        <v>7000</v>
      </c>
      <c r="D137" s="36">
        <v>7000</v>
      </c>
      <c r="E137" s="36">
        <v>7000</v>
      </c>
      <c r="F137" s="36">
        <v>7000</v>
      </c>
    </row>
    <row r="138" spans="1:6" x14ac:dyDescent="0.25">
      <c r="A138" s="33" t="s">
        <v>76</v>
      </c>
      <c r="B138" s="34">
        <f>SUBTOTAL(9,B139:B139)</f>
        <v>0</v>
      </c>
      <c r="C138" s="34">
        <f>SUBTOTAL(9,C139:C139)</f>
        <v>500000</v>
      </c>
      <c r="D138" s="34">
        <f>SUBTOTAL(9,D139:D139)</f>
        <v>500000</v>
      </c>
      <c r="E138" s="34">
        <f>SUBTOTAL(9,E139:E139)</f>
        <v>0</v>
      </c>
      <c r="F138" s="34">
        <f>SUBTOTAL(9,F139:F139)</f>
        <v>0</v>
      </c>
    </row>
    <row r="139" spans="1:6" x14ac:dyDescent="0.25">
      <c r="A139" s="35" t="s">
        <v>77</v>
      </c>
      <c r="B139" s="36">
        <v>0</v>
      </c>
      <c r="C139" s="36">
        <v>500000</v>
      </c>
      <c r="D139" s="36">
        <v>500000</v>
      </c>
      <c r="E139" s="36">
        <v>0</v>
      </c>
      <c r="F139" s="36">
        <v>0</v>
      </c>
    </row>
    <row r="140" spans="1:6" ht="20.100000000000001" customHeight="1" x14ac:dyDescent="0.25">
      <c r="A140" s="31" t="s">
        <v>41</v>
      </c>
      <c r="B140" s="32">
        <f>IFERROR(SUBTOTAL(9,B117:B139),0)</f>
        <v>2153123.8199999998</v>
      </c>
      <c r="C140" s="32">
        <f>IFERROR(SUBTOTAL(9,C117:C139),0)</f>
        <v>5263900</v>
      </c>
      <c r="D140" s="32">
        <f>IFERROR(SUBTOTAL(9,D117:D139),0)</f>
        <v>5688750</v>
      </c>
      <c r="E140" s="32">
        <f>IFERROR(SUBTOTAL(9,E117:E139),0)</f>
        <v>4386250</v>
      </c>
      <c r="F140" s="32">
        <f>IFERROR(SUBTOTAL(9,F117:F139),0)</f>
        <v>3873250</v>
      </c>
    </row>
    <row r="141" spans="1:6" x14ac:dyDescent="0.25">
      <c r="C141" s="29"/>
    </row>
    <row r="143" spans="1:6" s="30" customFormat="1" ht="24.95" customHeight="1" x14ac:dyDescent="0.3">
      <c r="A143" s="12" t="s">
        <v>78</v>
      </c>
      <c r="B143" s="12"/>
      <c r="C143" s="12"/>
      <c r="D143" s="12"/>
      <c r="E143" s="12"/>
      <c r="F143" s="12"/>
    </row>
    <row r="144" spans="1:6" ht="57.6" customHeight="1" x14ac:dyDescent="0.25">
      <c r="A144" s="14" t="s">
        <v>31</v>
      </c>
      <c r="B144" s="14" t="s">
        <v>4</v>
      </c>
      <c r="C144" s="14" t="s">
        <v>5</v>
      </c>
      <c r="D144" s="14" t="s">
        <v>6</v>
      </c>
      <c r="E144" s="14" t="s">
        <v>7</v>
      </c>
      <c r="F144" s="14" t="s">
        <v>8</v>
      </c>
    </row>
    <row r="145" spans="1:6" s="15" customFormat="1" ht="15.95" customHeight="1" x14ac:dyDescent="0.25">
      <c r="A145" s="16" t="s">
        <v>9</v>
      </c>
      <c r="B145" s="16">
        <f>COLUMN()</f>
        <v>2</v>
      </c>
      <c r="C145" s="16">
        <f>COLUMN()</f>
        <v>3</v>
      </c>
      <c r="D145" s="16">
        <f>COLUMN()</f>
        <v>4</v>
      </c>
      <c r="E145" s="16">
        <f>COLUMN()</f>
        <v>5</v>
      </c>
      <c r="F145" s="16">
        <f>COLUMN()</f>
        <v>6</v>
      </c>
    </row>
    <row r="146" spans="1:6" ht="20.100000000000001" customHeight="1" x14ac:dyDescent="0.25">
      <c r="A146" s="31" t="s">
        <v>42</v>
      </c>
      <c r="B146" s="32">
        <f>IFERROR(SUBTOTAL(9,B148:B171),0)</f>
        <v>2153123.8199999998</v>
      </c>
      <c r="C146" s="32">
        <f>IFERROR(SUBTOTAL(9,C148:C171),0)</f>
        <v>5263900</v>
      </c>
      <c r="D146" s="32">
        <f>IFERROR(SUBTOTAL(9,D148:D171),0)</f>
        <v>5688750</v>
      </c>
      <c r="E146" s="32">
        <f>IFERROR(SUBTOTAL(9,E148:E171),0)</f>
        <v>4386250</v>
      </c>
      <c r="F146" s="32">
        <f>IFERROR(SUBTOTAL(9,F148:F171),0)</f>
        <v>3873250</v>
      </c>
    </row>
    <row r="147" spans="1:6" x14ac:dyDescent="0.25">
      <c r="A147" s="33" t="s">
        <v>79</v>
      </c>
      <c r="B147" s="34">
        <f>SUBTOTAL(9,B148:B149)</f>
        <v>429396.6</v>
      </c>
      <c r="C147" s="34">
        <f>SUBTOTAL(9,C148:C149)</f>
        <v>750250</v>
      </c>
      <c r="D147" s="34">
        <f>SUBTOTAL(9,D148:D149)</f>
        <v>698400</v>
      </c>
      <c r="E147" s="34">
        <f>SUBTOTAL(9,E148:E149)</f>
        <v>728400</v>
      </c>
      <c r="F147" s="34">
        <f>SUBTOTAL(9,F148:F149)</f>
        <v>750400</v>
      </c>
    </row>
    <row r="148" spans="1:6" x14ac:dyDescent="0.25">
      <c r="A148" s="35" t="s">
        <v>80</v>
      </c>
      <c r="B148" s="36">
        <v>66794.289999999994</v>
      </c>
      <c r="C148" s="36">
        <v>204350</v>
      </c>
      <c r="D148" s="36">
        <v>158650</v>
      </c>
      <c r="E148" s="36">
        <v>158650</v>
      </c>
      <c r="F148" s="36">
        <v>158650</v>
      </c>
    </row>
    <row r="149" spans="1:6" x14ac:dyDescent="0.25">
      <c r="A149" s="35" t="s">
        <v>81</v>
      </c>
      <c r="B149" s="36">
        <v>362602.31</v>
      </c>
      <c r="C149" s="36">
        <v>545900</v>
      </c>
      <c r="D149" s="36">
        <v>539750</v>
      </c>
      <c r="E149" s="36">
        <v>569750</v>
      </c>
      <c r="F149" s="36">
        <v>591750</v>
      </c>
    </row>
    <row r="150" spans="1:6" x14ac:dyDescent="0.25">
      <c r="A150" s="33" t="s">
        <v>82</v>
      </c>
      <c r="B150" s="34">
        <f>SUBTOTAL(9,B151:B151)</f>
        <v>14391.37</v>
      </c>
      <c r="C150" s="34">
        <f>SUBTOTAL(9,C151:C151)</f>
        <v>40000</v>
      </c>
      <c r="D150" s="34">
        <f>SUBTOTAL(9,D151:D151)</f>
        <v>40000</v>
      </c>
      <c r="E150" s="34">
        <f>SUBTOTAL(9,E151:E151)</f>
        <v>42000</v>
      </c>
      <c r="F150" s="34">
        <f>SUBTOTAL(9,F151:F151)</f>
        <v>42000</v>
      </c>
    </row>
    <row r="151" spans="1:6" x14ac:dyDescent="0.25">
      <c r="A151" s="35" t="s">
        <v>83</v>
      </c>
      <c r="B151" s="36">
        <v>14391.37</v>
      </c>
      <c r="C151" s="36">
        <v>40000</v>
      </c>
      <c r="D151" s="36">
        <v>40000</v>
      </c>
      <c r="E151" s="36">
        <v>42000</v>
      </c>
      <c r="F151" s="36">
        <v>42000</v>
      </c>
    </row>
    <row r="152" spans="1:6" x14ac:dyDescent="0.25">
      <c r="A152" s="33" t="s">
        <v>84</v>
      </c>
      <c r="B152" s="34">
        <f>SUBTOTAL(9,B153:B153)</f>
        <v>68059.67</v>
      </c>
      <c r="C152" s="34">
        <f>SUBTOTAL(9,C153:C153)</f>
        <v>149500</v>
      </c>
      <c r="D152" s="34">
        <f>SUBTOTAL(9,D153:D153)</f>
        <v>149500</v>
      </c>
      <c r="E152" s="34">
        <f>SUBTOTAL(9,E153:E153)</f>
        <v>154500</v>
      </c>
      <c r="F152" s="34">
        <f>SUBTOTAL(9,F153:F153)</f>
        <v>154500</v>
      </c>
    </row>
    <row r="153" spans="1:6" x14ac:dyDescent="0.25">
      <c r="A153" s="35" t="s">
        <v>85</v>
      </c>
      <c r="B153" s="36">
        <v>68059.67</v>
      </c>
      <c r="C153" s="36">
        <v>149500</v>
      </c>
      <c r="D153" s="36">
        <v>149500</v>
      </c>
      <c r="E153" s="36">
        <v>154500</v>
      </c>
      <c r="F153" s="36">
        <v>154500</v>
      </c>
    </row>
    <row r="154" spans="1:6" x14ac:dyDescent="0.25">
      <c r="A154" s="33" t="s">
        <v>86</v>
      </c>
      <c r="B154" s="34">
        <f>SUBTOTAL(9,B155:B156)</f>
        <v>52780.15</v>
      </c>
      <c r="C154" s="34">
        <f>SUBTOTAL(9,C155:C156)</f>
        <v>166400</v>
      </c>
      <c r="D154" s="34">
        <f>SUBTOTAL(9,D155:D156)</f>
        <v>132500</v>
      </c>
      <c r="E154" s="34">
        <f>SUBTOTAL(9,E155:E156)</f>
        <v>302500</v>
      </c>
      <c r="F154" s="34">
        <f>SUBTOTAL(9,F155:F156)</f>
        <v>252500</v>
      </c>
    </row>
    <row r="155" spans="1:6" x14ac:dyDescent="0.25">
      <c r="A155" s="35" t="s">
        <v>87</v>
      </c>
      <c r="B155" s="36">
        <v>0</v>
      </c>
      <c r="C155" s="36">
        <v>95000</v>
      </c>
      <c r="D155" s="36">
        <v>80000</v>
      </c>
      <c r="E155" s="36">
        <v>195000</v>
      </c>
      <c r="F155" s="36">
        <v>195000</v>
      </c>
    </row>
    <row r="156" spans="1:6" x14ac:dyDescent="0.25">
      <c r="A156" s="35" t="s">
        <v>88</v>
      </c>
      <c r="B156" s="36">
        <v>52780.15</v>
      </c>
      <c r="C156" s="36">
        <v>71400</v>
      </c>
      <c r="D156" s="36">
        <v>52500</v>
      </c>
      <c r="E156" s="36">
        <v>107500</v>
      </c>
      <c r="F156" s="36">
        <v>57500</v>
      </c>
    </row>
    <row r="157" spans="1:6" x14ac:dyDescent="0.25">
      <c r="A157" s="33" t="s">
        <v>89</v>
      </c>
      <c r="B157" s="34">
        <f>SUBTOTAL(9,B158:B158)</f>
        <v>3982.04</v>
      </c>
      <c r="C157" s="34">
        <f>SUBTOTAL(9,C158:C158)</f>
        <v>10250</v>
      </c>
      <c r="D157" s="34">
        <f>SUBTOTAL(9,D158:D158)</f>
        <v>10250</v>
      </c>
      <c r="E157" s="34">
        <f>SUBTOTAL(9,E158:E158)</f>
        <v>10250</v>
      </c>
      <c r="F157" s="34">
        <f>SUBTOTAL(9,F158:F158)</f>
        <v>10250</v>
      </c>
    </row>
    <row r="158" spans="1:6" x14ac:dyDescent="0.25">
      <c r="A158" s="35" t="s">
        <v>90</v>
      </c>
      <c r="B158" s="36">
        <v>3982.04</v>
      </c>
      <c r="C158" s="36">
        <v>10250</v>
      </c>
      <c r="D158" s="36">
        <v>10250</v>
      </c>
      <c r="E158" s="36">
        <v>10250</v>
      </c>
      <c r="F158" s="36">
        <v>10250</v>
      </c>
    </row>
    <row r="159" spans="1:6" x14ac:dyDescent="0.25">
      <c r="A159" s="33" t="s">
        <v>91</v>
      </c>
      <c r="B159" s="34">
        <f>SUBTOTAL(9,B160:B160)</f>
        <v>648399.14</v>
      </c>
      <c r="C159" s="34">
        <f>SUBTOTAL(9,C160:C160)</f>
        <v>1061450</v>
      </c>
      <c r="D159" s="34">
        <f>SUBTOTAL(9,D160:D160)</f>
        <v>1215650</v>
      </c>
      <c r="E159" s="34">
        <f>SUBTOTAL(9,E160:E160)</f>
        <v>1190150</v>
      </c>
      <c r="F159" s="34">
        <f>SUBTOTAL(9,F160:F160)</f>
        <v>1055150</v>
      </c>
    </row>
    <row r="160" spans="1:6" x14ac:dyDescent="0.25">
      <c r="A160" s="35" t="s">
        <v>92</v>
      </c>
      <c r="B160" s="36">
        <v>648399.14</v>
      </c>
      <c r="C160" s="36">
        <v>1061450</v>
      </c>
      <c r="D160" s="36">
        <v>1215650</v>
      </c>
      <c r="E160" s="36">
        <v>1190150</v>
      </c>
      <c r="F160" s="36">
        <v>1055150</v>
      </c>
    </row>
    <row r="161" spans="1:6" x14ac:dyDescent="0.25">
      <c r="A161" s="33" t="s">
        <v>93</v>
      </c>
      <c r="B161" s="34">
        <f>SUBTOTAL(9,B162:B164)</f>
        <v>250565.96</v>
      </c>
      <c r="C161" s="34">
        <f>SUBTOTAL(9,C162:C164)</f>
        <v>2030050</v>
      </c>
      <c r="D161" s="34">
        <f>SUBTOTAL(9,D162:D164)</f>
        <v>2382450</v>
      </c>
      <c r="E161" s="34">
        <f>SUBTOTAL(9,E162:E164)</f>
        <v>824450</v>
      </c>
      <c r="F161" s="34">
        <f>SUBTOTAL(9,F162:F164)</f>
        <v>474450</v>
      </c>
    </row>
    <row r="162" spans="1:6" x14ac:dyDescent="0.25">
      <c r="A162" s="35" t="s">
        <v>94</v>
      </c>
      <c r="B162" s="36">
        <v>34132.870000000003</v>
      </c>
      <c r="C162" s="36">
        <v>106000</v>
      </c>
      <c r="D162" s="36">
        <v>577000</v>
      </c>
      <c r="E162" s="36">
        <v>377000</v>
      </c>
      <c r="F162" s="36">
        <v>127000</v>
      </c>
    </row>
    <row r="163" spans="1:6" x14ac:dyDescent="0.25">
      <c r="A163" s="35" t="s">
        <v>95</v>
      </c>
      <c r="B163" s="36">
        <v>195620.18</v>
      </c>
      <c r="C163" s="36">
        <v>1899050</v>
      </c>
      <c r="D163" s="36">
        <v>1775450</v>
      </c>
      <c r="E163" s="36">
        <v>417450</v>
      </c>
      <c r="F163" s="36">
        <v>317450</v>
      </c>
    </row>
    <row r="164" spans="1:6" x14ac:dyDescent="0.25">
      <c r="A164" s="35" t="s">
        <v>96</v>
      </c>
      <c r="B164" s="36">
        <v>20812.91</v>
      </c>
      <c r="C164" s="36">
        <v>25000</v>
      </c>
      <c r="D164" s="36">
        <v>30000</v>
      </c>
      <c r="E164" s="36">
        <v>30000</v>
      </c>
      <c r="F164" s="36">
        <v>30000</v>
      </c>
    </row>
    <row r="165" spans="1:6" x14ac:dyDescent="0.25">
      <c r="A165" s="33" t="s">
        <v>97</v>
      </c>
      <c r="B165" s="34">
        <f>SUBTOTAL(9,B166:B167)</f>
        <v>559019.55000000005</v>
      </c>
      <c r="C165" s="34">
        <f>SUBTOTAL(9,C166:C167)</f>
        <v>839950</v>
      </c>
      <c r="D165" s="34">
        <f>SUBTOTAL(9,D166:D167)</f>
        <v>845300</v>
      </c>
      <c r="E165" s="34">
        <f>SUBTOTAL(9,E166:E167)</f>
        <v>855300</v>
      </c>
      <c r="F165" s="34">
        <f>SUBTOTAL(9,F166:F167)</f>
        <v>855300</v>
      </c>
    </row>
    <row r="166" spans="1:6" x14ac:dyDescent="0.25">
      <c r="A166" s="35" t="s">
        <v>98</v>
      </c>
      <c r="B166" s="36">
        <v>541623.37</v>
      </c>
      <c r="C166" s="36">
        <v>813950</v>
      </c>
      <c r="D166" s="36">
        <v>819300</v>
      </c>
      <c r="E166" s="36">
        <v>829300</v>
      </c>
      <c r="F166" s="36">
        <v>829300</v>
      </c>
    </row>
    <row r="167" spans="1:6" x14ac:dyDescent="0.25">
      <c r="A167" s="35" t="s">
        <v>99</v>
      </c>
      <c r="B167" s="36">
        <v>17396.18</v>
      </c>
      <c r="C167" s="36">
        <v>26000</v>
      </c>
      <c r="D167" s="36">
        <v>26000</v>
      </c>
      <c r="E167" s="36">
        <v>26000</v>
      </c>
      <c r="F167" s="36">
        <v>26000</v>
      </c>
    </row>
    <row r="168" spans="1:6" x14ac:dyDescent="0.25">
      <c r="A168" s="33" t="s">
        <v>100</v>
      </c>
      <c r="B168" s="34">
        <f>SUBTOTAL(9,B169:B171)</f>
        <v>126529.34</v>
      </c>
      <c r="C168" s="34">
        <f>SUBTOTAL(9,C169:C171)</f>
        <v>216050</v>
      </c>
      <c r="D168" s="34">
        <f>SUBTOTAL(9,D169:D171)</f>
        <v>214700</v>
      </c>
      <c r="E168" s="34">
        <f>SUBTOTAL(9,E169:E171)</f>
        <v>278700</v>
      </c>
      <c r="F168" s="34">
        <f>SUBTOTAL(9,F169:F171)</f>
        <v>278700</v>
      </c>
    </row>
    <row r="169" spans="1:6" x14ac:dyDescent="0.25">
      <c r="A169" s="35" t="s">
        <v>101</v>
      </c>
      <c r="B169" s="36">
        <v>69694.710000000006</v>
      </c>
      <c r="C169" s="36">
        <v>90500</v>
      </c>
      <c r="D169" s="36">
        <v>84000</v>
      </c>
      <c r="E169" s="36">
        <v>88000</v>
      </c>
      <c r="F169" s="36">
        <v>88000</v>
      </c>
    </row>
    <row r="170" spans="1:6" x14ac:dyDescent="0.25">
      <c r="A170" s="35" t="s">
        <v>102</v>
      </c>
      <c r="B170" s="36">
        <v>56834.63</v>
      </c>
      <c r="C170" s="36">
        <v>75550</v>
      </c>
      <c r="D170" s="36">
        <v>90700</v>
      </c>
      <c r="E170" s="36">
        <v>90700</v>
      </c>
      <c r="F170" s="36">
        <v>90700</v>
      </c>
    </row>
    <row r="171" spans="1:6" x14ac:dyDescent="0.25">
      <c r="A171" s="35" t="s">
        <v>103</v>
      </c>
      <c r="B171" s="36">
        <v>0</v>
      </c>
      <c r="C171" s="36">
        <v>50000</v>
      </c>
      <c r="D171" s="36">
        <v>40000</v>
      </c>
      <c r="E171" s="36">
        <v>100000</v>
      </c>
      <c r="F171" s="36">
        <v>100000</v>
      </c>
    </row>
    <row r="172" spans="1:6" ht="20.100000000000001" customHeight="1" x14ac:dyDescent="0.25">
      <c r="A172" s="31" t="s">
        <v>41</v>
      </c>
      <c r="B172" s="32">
        <f>IFERROR(SUBTOTAL(9,B148:B171),0)</f>
        <v>2153123.8199999998</v>
      </c>
      <c r="C172" s="32">
        <f>IFERROR(SUBTOTAL(9,C148:C171),0)</f>
        <v>5263900</v>
      </c>
      <c r="D172" s="32">
        <f>IFERROR(SUBTOTAL(9,D148:D171),0)</f>
        <v>5688750</v>
      </c>
      <c r="E172" s="32">
        <f>IFERROR(SUBTOTAL(9,E148:E171),0)</f>
        <v>4386250</v>
      </c>
      <c r="F172" s="32">
        <f>IFERROR(SUBTOTAL(9,F148:F171),0)</f>
        <v>3873250</v>
      </c>
    </row>
    <row r="173" spans="1:6" x14ac:dyDescent="0.25">
      <c r="A173" s="15"/>
      <c r="B173" s="15"/>
      <c r="C173" s="15"/>
      <c r="D173" s="15"/>
      <c r="E173" s="15"/>
      <c r="F173" s="15"/>
    </row>
    <row r="174" spans="1:6" s="10" customFormat="1" ht="30" customHeight="1" x14ac:dyDescent="0.25">
      <c r="A174" s="12" t="s">
        <v>1</v>
      </c>
      <c r="B174" s="12"/>
      <c r="C174" s="12"/>
      <c r="D174" s="12"/>
      <c r="E174" s="12"/>
      <c r="F174" s="12"/>
    </row>
    <row r="175" spans="1:6" s="10" customFormat="1" ht="30" customHeight="1" x14ac:dyDescent="0.25">
      <c r="A175" s="12" t="s">
        <v>104</v>
      </c>
      <c r="B175" s="12"/>
      <c r="C175" s="12"/>
      <c r="D175" s="12"/>
      <c r="E175" s="12"/>
      <c r="F175" s="12"/>
    </row>
    <row r="176" spans="1:6" s="30" customFormat="1" ht="24.95" customHeight="1" x14ac:dyDescent="0.3">
      <c r="A176" s="12" t="s">
        <v>105</v>
      </c>
      <c r="B176" s="12"/>
      <c r="C176" s="12"/>
      <c r="D176" s="12"/>
      <c r="E176" s="12"/>
      <c r="F176" s="12"/>
    </row>
    <row r="177" spans="1:6" ht="57.6" customHeight="1" x14ac:dyDescent="0.25">
      <c r="A177" s="14" t="s">
        <v>31</v>
      </c>
      <c r="B177" s="14" t="s">
        <v>4</v>
      </c>
      <c r="C177" s="14" t="s">
        <v>5</v>
      </c>
      <c r="D177" s="14" t="s">
        <v>6</v>
      </c>
      <c r="E177" s="14" t="s">
        <v>7</v>
      </c>
      <c r="F177" s="14" t="s">
        <v>8</v>
      </c>
    </row>
    <row r="178" spans="1:6" s="15" customFormat="1" ht="15.95" customHeight="1" x14ac:dyDescent="0.25">
      <c r="A178" s="16" t="s">
        <v>9</v>
      </c>
      <c r="B178" s="16">
        <f>COLUMN()</f>
        <v>2</v>
      </c>
      <c r="C178" s="16">
        <f>COLUMN()</f>
        <v>3</v>
      </c>
      <c r="D178" s="16">
        <f>COLUMN()</f>
        <v>4</v>
      </c>
      <c r="E178" s="16">
        <f>COLUMN()</f>
        <v>5</v>
      </c>
      <c r="F178" s="16">
        <f>COLUMN()</f>
        <v>6</v>
      </c>
    </row>
    <row r="179" spans="1:6" ht="20.100000000000001" customHeight="1" x14ac:dyDescent="0.25">
      <c r="A179" s="31" t="s">
        <v>106</v>
      </c>
      <c r="B179" s="32">
        <f>IFERROR(SUBTOTAL(9,B181:B181),0)</f>
        <v>0</v>
      </c>
      <c r="C179" s="32">
        <f>IFERROR(SUBTOTAL(9,C181:C181),0)</f>
        <v>500000</v>
      </c>
      <c r="D179" s="32">
        <f>IFERROR(SUBTOTAL(9,D181:D181),0)</f>
        <v>500000</v>
      </c>
      <c r="E179" s="32">
        <f>IFERROR(SUBTOTAL(9,E181:E181),0)</f>
        <v>0</v>
      </c>
      <c r="F179" s="32">
        <f>IFERROR(SUBTOTAL(9,F181:F181),0)</f>
        <v>0</v>
      </c>
    </row>
    <row r="180" spans="1:6" x14ac:dyDescent="0.25">
      <c r="A180" s="33" t="s">
        <v>18</v>
      </c>
      <c r="B180" s="34">
        <f>SUBTOTAL(9,B181:B181)</f>
        <v>0</v>
      </c>
      <c r="C180" s="34">
        <f>SUBTOTAL(9,C181:C181)</f>
        <v>500000</v>
      </c>
      <c r="D180" s="34">
        <f>SUBTOTAL(9,D181:D181)</f>
        <v>500000</v>
      </c>
      <c r="E180" s="34">
        <f>SUBTOTAL(9,E181:E181)</f>
        <v>0</v>
      </c>
      <c r="F180" s="34">
        <f>SUBTOTAL(9,F181:F181)</f>
        <v>0</v>
      </c>
    </row>
    <row r="181" spans="1:6" x14ac:dyDescent="0.25">
      <c r="A181" s="35" t="s">
        <v>107</v>
      </c>
      <c r="B181" s="36">
        <v>0</v>
      </c>
      <c r="C181" s="36">
        <v>500000</v>
      </c>
      <c r="D181" s="36">
        <v>500000</v>
      </c>
      <c r="E181" s="36">
        <v>0</v>
      </c>
      <c r="F181" s="36">
        <v>0</v>
      </c>
    </row>
    <row r="182" spans="1:6" ht="20.100000000000001" customHeight="1" x14ac:dyDescent="0.25">
      <c r="A182" s="31" t="s">
        <v>41</v>
      </c>
      <c r="B182" s="32">
        <f>IFERROR(SUBTOTAL(9,B181:B181),0)</f>
        <v>0</v>
      </c>
      <c r="C182" s="32">
        <f>IFERROR(SUBTOTAL(9,C181:C181),0)</f>
        <v>500000</v>
      </c>
      <c r="D182" s="32">
        <f>IFERROR(SUBTOTAL(9,D181:D181),0)</f>
        <v>500000</v>
      </c>
      <c r="E182" s="32">
        <f>IFERROR(SUBTOTAL(9,E181:E181),0)</f>
        <v>0</v>
      </c>
      <c r="F182" s="32">
        <f>IFERROR(SUBTOTAL(9,F181:F181),0)</f>
        <v>0</v>
      </c>
    </row>
    <row r="183" spans="1:6" x14ac:dyDescent="0.25">
      <c r="A183" s="15"/>
      <c r="B183" s="15"/>
      <c r="C183" s="15"/>
      <c r="D183" s="15"/>
      <c r="E183" s="15"/>
      <c r="F183" s="15"/>
    </row>
    <row r="184" spans="1:6" x14ac:dyDescent="0.25">
      <c r="A184" s="15"/>
      <c r="B184" s="15"/>
      <c r="C184" s="15"/>
      <c r="D184" s="15"/>
      <c r="E184" s="15"/>
      <c r="F184" s="15"/>
    </row>
    <row r="185" spans="1:6" ht="57.6" customHeight="1" x14ac:dyDescent="0.25">
      <c r="A185" s="37" t="s">
        <v>31</v>
      </c>
      <c r="B185" s="14" t="s">
        <v>4</v>
      </c>
      <c r="C185" s="14" t="s">
        <v>5</v>
      </c>
      <c r="D185" s="14" t="s">
        <v>6</v>
      </c>
      <c r="E185" s="14" t="s">
        <v>7</v>
      </c>
      <c r="F185" s="14" t="s">
        <v>8</v>
      </c>
    </row>
    <row r="186" spans="1:6" s="15" customFormat="1" ht="15.95" customHeight="1" x14ac:dyDescent="0.25">
      <c r="A186" s="16" t="s">
        <v>9</v>
      </c>
      <c r="B186" s="16">
        <f>COLUMN()</f>
        <v>2</v>
      </c>
      <c r="C186" s="16">
        <f>COLUMN()</f>
        <v>3</v>
      </c>
      <c r="D186" s="16">
        <f>COLUMN()</f>
        <v>4</v>
      </c>
      <c r="E186" s="16">
        <f>COLUMN()</f>
        <v>5</v>
      </c>
      <c r="F186" s="16">
        <f>COLUMN()</f>
        <v>6</v>
      </c>
    </row>
    <row r="187" spans="1:6" ht="20.100000000000001" customHeight="1" x14ac:dyDescent="0.25">
      <c r="A187" s="31" t="s">
        <v>108</v>
      </c>
      <c r="B187" s="32">
        <f>IFERROR(SUBTOTAL(9,B189:B189),0)</f>
        <v>111612.81</v>
      </c>
      <c r="C187" s="32">
        <f>IFERROR(SUBTOTAL(9,C189:C189),0)</f>
        <v>112500</v>
      </c>
      <c r="D187" s="32">
        <f>IFERROR(SUBTOTAL(9,D189:D189),0)</f>
        <v>112500</v>
      </c>
      <c r="E187" s="32">
        <f>IFERROR(SUBTOTAL(9,E189:E189),0)</f>
        <v>128500</v>
      </c>
      <c r="F187" s="32">
        <f>IFERROR(SUBTOTAL(9,F189:F189),0)</f>
        <v>177500</v>
      </c>
    </row>
    <row r="188" spans="1:6" x14ac:dyDescent="0.25">
      <c r="A188" s="33" t="s">
        <v>19</v>
      </c>
      <c r="B188" s="34">
        <f>SUBTOTAL(9,B189:B189)</f>
        <v>111612.81</v>
      </c>
      <c r="C188" s="34">
        <f>SUBTOTAL(9,C189:C189)</f>
        <v>112500</v>
      </c>
      <c r="D188" s="34">
        <f>SUBTOTAL(9,D189:D189)</f>
        <v>112500</v>
      </c>
      <c r="E188" s="34">
        <f>SUBTOTAL(9,E189:E189)</f>
        <v>128500</v>
      </c>
      <c r="F188" s="34">
        <f>SUBTOTAL(9,F189:F189)</f>
        <v>177500</v>
      </c>
    </row>
    <row r="189" spans="1:6" x14ac:dyDescent="0.25">
      <c r="A189" s="35" t="s">
        <v>109</v>
      </c>
      <c r="B189" s="36">
        <v>111612.81</v>
      </c>
      <c r="C189" s="36">
        <v>112500</v>
      </c>
      <c r="D189" s="36">
        <v>112500</v>
      </c>
      <c r="E189" s="36">
        <v>128500</v>
      </c>
      <c r="F189" s="36">
        <v>177500</v>
      </c>
    </row>
    <row r="190" spans="1:6" ht="20.100000000000001" customHeight="1" x14ac:dyDescent="0.25">
      <c r="A190" s="31" t="s">
        <v>41</v>
      </c>
      <c r="B190" s="32">
        <f>IFERROR(SUBTOTAL(9,B189:B189),0)</f>
        <v>111612.81</v>
      </c>
      <c r="C190" s="32">
        <f>IFERROR(SUBTOTAL(9,C189:C189),0)</f>
        <v>112500</v>
      </c>
      <c r="D190" s="32">
        <f>IFERROR(SUBTOTAL(9,D189:D189),0)</f>
        <v>112500</v>
      </c>
      <c r="E190" s="32">
        <f>IFERROR(SUBTOTAL(9,E189:E189),0)</f>
        <v>128500</v>
      </c>
      <c r="F190" s="32">
        <f>IFERROR(SUBTOTAL(9,F189:F189),0)</f>
        <v>177500</v>
      </c>
    </row>
    <row r="191" spans="1:6" x14ac:dyDescent="0.25">
      <c r="C191" s="29"/>
    </row>
    <row r="193" spans="1:6" s="30" customFormat="1" ht="24.95" customHeight="1" x14ac:dyDescent="0.3">
      <c r="A193" s="12" t="s">
        <v>110</v>
      </c>
      <c r="B193" s="12"/>
      <c r="C193" s="12"/>
      <c r="D193" s="12"/>
      <c r="E193" s="12"/>
      <c r="F193" s="12"/>
    </row>
    <row r="194" spans="1:6" ht="57.6" customHeight="1" x14ac:dyDescent="0.25">
      <c r="A194" s="14" t="s">
        <v>31</v>
      </c>
      <c r="B194" s="14" t="s">
        <v>4</v>
      </c>
      <c r="C194" s="14" t="s">
        <v>5</v>
      </c>
      <c r="D194" s="14" t="s">
        <v>6</v>
      </c>
      <c r="E194" s="14" t="s">
        <v>7</v>
      </c>
      <c r="F194" s="14" t="s">
        <v>8</v>
      </c>
    </row>
    <row r="195" spans="1:6" s="15" customFormat="1" ht="15.95" customHeight="1" x14ac:dyDescent="0.25">
      <c r="A195" s="16" t="s">
        <v>9</v>
      </c>
      <c r="B195" s="16">
        <f>COLUMN()</f>
        <v>2</v>
      </c>
      <c r="C195" s="16">
        <f>COLUMN()</f>
        <v>3</v>
      </c>
      <c r="D195" s="16">
        <f>COLUMN()</f>
        <v>4</v>
      </c>
      <c r="E195" s="16">
        <f>COLUMN()</f>
        <v>5</v>
      </c>
      <c r="F195" s="16">
        <f>COLUMN()</f>
        <v>6</v>
      </c>
    </row>
    <row r="196" spans="1:6" ht="20.100000000000001" customHeight="1" x14ac:dyDescent="0.25">
      <c r="A196" s="31" t="s">
        <v>106</v>
      </c>
      <c r="B196" s="32">
        <f>IFERROR(SUBTOTAL(9,B198:B198),0)</f>
        <v>0</v>
      </c>
      <c r="C196" s="32">
        <f>IFERROR(SUBTOTAL(9,C198:C198),0)</f>
        <v>500000</v>
      </c>
      <c r="D196" s="32">
        <f>IFERROR(SUBTOTAL(9,D198:D198),0)</f>
        <v>500000</v>
      </c>
      <c r="E196" s="32">
        <f>IFERROR(SUBTOTAL(9,E198:E198),0)</f>
        <v>0</v>
      </c>
      <c r="F196" s="32">
        <f>IFERROR(SUBTOTAL(9,F198:F198),0)</f>
        <v>0</v>
      </c>
    </row>
    <row r="197" spans="1:6" x14ac:dyDescent="0.25">
      <c r="A197" s="33" t="s">
        <v>76</v>
      </c>
      <c r="B197" s="34">
        <f>SUBTOTAL(9,B198:B198)</f>
        <v>0</v>
      </c>
      <c r="C197" s="34">
        <f>SUBTOTAL(9,C198:C198)</f>
        <v>500000</v>
      </c>
      <c r="D197" s="34">
        <f>SUBTOTAL(9,D198:D198)</f>
        <v>500000</v>
      </c>
      <c r="E197" s="34">
        <f>SUBTOTAL(9,E198:E198)</f>
        <v>0</v>
      </c>
      <c r="F197" s="34">
        <f>SUBTOTAL(9,F198:F198)</f>
        <v>0</v>
      </c>
    </row>
    <row r="198" spans="1:6" x14ac:dyDescent="0.25">
      <c r="A198" s="35" t="s">
        <v>77</v>
      </c>
      <c r="B198" s="36">
        <v>0</v>
      </c>
      <c r="C198" s="36">
        <v>500000</v>
      </c>
      <c r="D198" s="36">
        <v>500000</v>
      </c>
      <c r="E198" s="36">
        <v>0</v>
      </c>
      <c r="F198" s="36">
        <v>0</v>
      </c>
    </row>
    <row r="199" spans="1:6" ht="20.100000000000001" customHeight="1" x14ac:dyDescent="0.25">
      <c r="A199" s="31" t="s">
        <v>41</v>
      </c>
      <c r="B199" s="32">
        <f>IFERROR(SUBTOTAL(9,B198:B198),0)</f>
        <v>0</v>
      </c>
      <c r="C199" s="32">
        <f>IFERROR(SUBTOTAL(9,C198:C198),0)</f>
        <v>500000</v>
      </c>
      <c r="D199" s="32">
        <f>IFERROR(SUBTOTAL(9,D198:D198),0)</f>
        <v>500000</v>
      </c>
      <c r="E199" s="32">
        <f>IFERROR(SUBTOTAL(9,E198:E198),0)</f>
        <v>0</v>
      </c>
      <c r="F199" s="32">
        <f>IFERROR(SUBTOTAL(9,F198:F198),0)</f>
        <v>0</v>
      </c>
    </row>
    <row r="200" spans="1:6" x14ac:dyDescent="0.25">
      <c r="A200" s="15"/>
      <c r="B200" s="15"/>
      <c r="C200" s="15"/>
      <c r="D200" s="15"/>
      <c r="E200" s="15"/>
      <c r="F200" s="15"/>
    </row>
    <row r="201" spans="1:6" x14ac:dyDescent="0.25">
      <c r="A201" s="15"/>
      <c r="B201" s="15"/>
      <c r="C201" s="15"/>
      <c r="D201" s="15"/>
      <c r="E201" s="15"/>
      <c r="F201" s="15"/>
    </row>
    <row r="202" spans="1:6" ht="57.6" customHeight="1" x14ac:dyDescent="0.25">
      <c r="A202" s="37" t="s">
        <v>31</v>
      </c>
      <c r="B202" s="14" t="s">
        <v>4</v>
      </c>
      <c r="C202" s="14" t="s">
        <v>5</v>
      </c>
      <c r="D202" s="14" t="s">
        <v>6</v>
      </c>
      <c r="E202" s="14" t="s">
        <v>7</v>
      </c>
      <c r="F202" s="14" t="s">
        <v>8</v>
      </c>
    </row>
    <row r="203" spans="1:6" s="15" customFormat="1" ht="15.95" customHeight="1" x14ac:dyDescent="0.25">
      <c r="A203" s="16" t="s">
        <v>9</v>
      </c>
      <c r="B203" s="16">
        <f>COLUMN()</f>
        <v>2</v>
      </c>
      <c r="C203" s="16">
        <f>COLUMN()</f>
        <v>3</v>
      </c>
      <c r="D203" s="16">
        <f>COLUMN()</f>
        <v>4</v>
      </c>
      <c r="E203" s="16">
        <f>COLUMN()</f>
        <v>5</v>
      </c>
      <c r="F203" s="16">
        <f>COLUMN()</f>
        <v>6</v>
      </c>
    </row>
    <row r="204" spans="1:6" ht="20.100000000000001" customHeight="1" x14ac:dyDescent="0.25">
      <c r="A204" s="31" t="s">
        <v>108</v>
      </c>
      <c r="B204" s="32">
        <f>IFERROR(SUBTOTAL(9,B206:B208),0)</f>
        <v>111612.81</v>
      </c>
      <c r="C204" s="32">
        <f>IFERROR(SUBTOTAL(9,C206:C208),0)</f>
        <v>112500</v>
      </c>
      <c r="D204" s="32">
        <f>IFERROR(SUBTOTAL(9,D206:D208),0)</f>
        <v>112500</v>
      </c>
      <c r="E204" s="32">
        <f>IFERROR(SUBTOTAL(9,E206:E208),0)</f>
        <v>128500</v>
      </c>
      <c r="F204" s="32">
        <f>IFERROR(SUBTOTAL(9,F206:F208),0)</f>
        <v>177500</v>
      </c>
    </row>
    <row r="205" spans="1:6" x14ac:dyDescent="0.25">
      <c r="A205" s="33" t="s">
        <v>54</v>
      </c>
      <c r="B205" s="34">
        <f>SUBTOTAL(9,B206:B206)</f>
        <v>111612.81</v>
      </c>
      <c r="C205" s="34">
        <f>SUBTOTAL(9,C206:C206)</f>
        <v>33500</v>
      </c>
      <c r="D205" s="34">
        <f>SUBTOTAL(9,D206:D206)</f>
        <v>33500</v>
      </c>
      <c r="E205" s="34">
        <f>SUBTOTAL(9,E206:E206)</f>
        <v>49500</v>
      </c>
      <c r="F205" s="34">
        <f>SUBTOTAL(9,F206:F206)</f>
        <v>98500</v>
      </c>
    </row>
    <row r="206" spans="1:6" x14ac:dyDescent="0.25">
      <c r="A206" s="35" t="s">
        <v>55</v>
      </c>
      <c r="B206" s="36">
        <v>111612.81</v>
      </c>
      <c r="C206" s="36">
        <v>33500</v>
      </c>
      <c r="D206" s="36">
        <v>33500</v>
      </c>
      <c r="E206" s="36">
        <v>49500</v>
      </c>
      <c r="F206" s="36">
        <v>98500</v>
      </c>
    </row>
    <row r="207" spans="1:6" x14ac:dyDescent="0.25">
      <c r="A207" s="33" t="s">
        <v>59</v>
      </c>
      <c r="B207" s="34">
        <f>SUBTOTAL(9,B208:B208)</f>
        <v>0</v>
      </c>
      <c r="C207" s="34">
        <f>SUBTOTAL(9,C208:C208)</f>
        <v>79000</v>
      </c>
      <c r="D207" s="34">
        <f>SUBTOTAL(9,D208:D208)</f>
        <v>79000</v>
      </c>
      <c r="E207" s="34">
        <f>SUBTOTAL(9,E208:E208)</f>
        <v>79000</v>
      </c>
      <c r="F207" s="34">
        <f>SUBTOTAL(9,F208:F208)</f>
        <v>79000</v>
      </c>
    </row>
    <row r="208" spans="1:6" x14ac:dyDescent="0.25">
      <c r="A208" s="35" t="s">
        <v>62</v>
      </c>
      <c r="B208" s="36">
        <v>0</v>
      </c>
      <c r="C208" s="36">
        <v>79000</v>
      </c>
      <c r="D208" s="36">
        <v>79000</v>
      </c>
      <c r="E208" s="36">
        <v>79000</v>
      </c>
      <c r="F208" s="36">
        <v>79000</v>
      </c>
    </row>
    <row r="209" spans="1:6" ht="20.100000000000001" customHeight="1" x14ac:dyDescent="0.25">
      <c r="A209" s="31" t="s">
        <v>41</v>
      </c>
      <c r="B209" s="32">
        <f>IFERROR(SUBTOTAL(9,B206:B208),0)</f>
        <v>111612.81</v>
      </c>
      <c r="C209" s="32">
        <f>IFERROR(SUBTOTAL(9,C206:C208),0)</f>
        <v>112500</v>
      </c>
      <c r="D209" s="32">
        <f>IFERROR(SUBTOTAL(9,D206:D208),0)</f>
        <v>112500</v>
      </c>
      <c r="E209" s="32">
        <f>IFERROR(SUBTOTAL(9,E206:E208),0)</f>
        <v>128500</v>
      </c>
      <c r="F209" s="32">
        <f>IFERROR(SUBTOTAL(9,F206:F208),0)</f>
        <v>177500</v>
      </c>
    </row>
    <row r="210" spans="1:6" x14ac:dyDescent="0.25">
      <c r="C210" s="29"/>
    </row>
    <row r="211" spans="1:6" s="30" customFormat="1" ht="24.95" customHeight="1" x14ac:dyDescent="0.3">
      <c r="A211" s="12" t="s">
        <v>111</v>
      </c>
      <c r="B211" s="12"/>
      <c r="C211" s="12"/>
      <c r="D211" s="12"/>
      <c r="E211" s="12"/>
      <c r="F211" s="12"/>
    </row>
    <row r="212" spans="1:6" s="11" customFormat="1" ht="24.95" customHeight="1" x14ac:dyDescent="0.25">
      <c r="A212" s="12" t="s">
        <v>112</v>
      </c>
      <c r="B212" s="13"/>
      <c r="C212" s="13"/>
      <c r="D212" s="13"/>
      <c r="E212" s="13"/>
      <c r="F212" s="13"/>
    </row>
    <row r="213" spans="1:6" ht="57.6" customHeight="1" x14ac:dyDescent="0.25">
      <c r="A213" s="14" t="s">
        <v>31</v>
      </c>
      <c r="B213" s="14" t="s">
        <v>4</v>
      </c>
      <c r="C213" s="14" t="s">
        <v>5</v>
      </c>
      <c r="D213" s="14" t="s">
        <v>6</v>
      </c>
      <c r="E213" s="14" t="s">
        <v>7</v>
      </c>
      <c r="F213" s="14" t="s">
        <v>8</v>
      </c>
    </row>
    <row r="214" spans="1:6" s="15" customFormat="1" ht="15.95" customHeight="1" x14ac:dyDescent="0.25">
      <c r="A214" s="16" t="s">
        <v>9</v>
      </c>
      <c r="B214" s="16">
        <f>COLUMN()</f>
        <v>2</v>
      </c>
      <c r="C214" s="16">
        <f>COLUMN()</f>
        <v>3</v>
      </c>
      <c r="D214" s="16">
        <f>COLUMN()</f>
        <v>4</v>
      </c>
      <c r="E214" s="16">
        <f>COLUMN()</f>
        <v>5</v>
      </c>
      <c r="F214" s="16">
        <f>COLUMN()</f>
        <v>6</v>
      </c>
    </row>
    <row r="215" spans="1:6" ht="20.100000000000001" customHeight="1" x14ac:dyDescent="0.25">
      <c r="A215" s="31" t="s">
        <v>113</v>
      </c>
      <c r="B215" s="32">
        <f>IFERROR(SUBTOTAL(9,B217:B221),0)</f>
        <v>2264736.63</v>
      </c>
      <c r="C215" s="32">
        <f>IFERROR(SUBTOTAL(9,C217:C221),0)</f>
        <v>5376400</v>
      </c>
      <c r="D215" s="32">
        <f>IFERROR(SUBTOTAL(9,D217:D221),0)</f>
        <v>5801250</v>
      </c>
      <c r="E215" s="32">
        <f>IFERROR(SUBTOTAL(9,E217:E221),0)</f>
        <v>4514750</v>
      </c>
      <c r="F215" s="32">
        <f>IFERROR(SUBTOTAL(9,F217:F221),0)</f>
        <v>4050750</v>
      </c>
    </row>
    <row r="216" spans="1:6" x14ac:dyDescent="0.25">
      <c r="A216" s="33" t="s">
        <v>114</v>
      </c>
      <c r="B216" s="34">
        <f>SUBTOTAL(9,B217:B219)</f>
        <v>1808885.93</v>
      </c>
      <c r="C216" s="34">
        <f>SUBTOTAL(9,C217:C219)</f>
        <v>4713850</v>
      </c>
      <c r="D216" s="34">
        <f>SUBTOTAL(9,D217:D219)</f>
        <v>5139750</v>
      </c>
      <c r="E216" s="34">
        <f>SUBTOTAL(9,E217:E219)</f>
        <v>3853250</v>
      </c>
      <c r="F216" s="34">
        <f>SUBTOTAL(9,F217:F219)</f>
        <v>3389250</v>
      </c>
    </row>
    <row r="217" spans="1:6" x14ac:dyDescent="0.25">
      <c r="A217" s="35" t="s">
        <v>115</v>
      </c>
      <c r="B217" s="36">
        <v>15531.69</v>
      </c>
      <c r="C217" s="36">
        <v>64600</v>
      </c>
      <c r="D217" s="36">
        <v>43600</v>
      </c>
      <c r="E217" s="36">
        <v>43600</v>
      </c>
      <c r="F217" s="36">
        <v>43600</v>
      </c>
    </row>
    <row r="218" spans="1:6" x14ac:dyDescent="0.25">
      <c r="A218" s="35" t="s">
        <v>116</v>
      </c>
      <c r="B218" s="36">
        <v>45537.599999999999</v>
      </c>
      <c r="C218" s="36">
        <v>121450</v>
      </c>
      <c r="D218" s="36">
        <v>96750</v>
      </c>
      <c r="E218" s="36">
        <v>96750</v>
      </c>
      <c r="F218" s="36">
        <v>96750</v>
      </c>
    </row>
    <row r="219" spans="1:6" x14ac:dyDescent="0.25">
      <c r="A219" s="35" t="s">
        <v>117</v>
      </c>
      <c r="B219" s="36">
        <v>1747816.64</v>
      </c>
      <c r="C219" s="36">
        <v>4527800</v>
      </c>
      <c r="D219" s="36">
        <v>4999400</v>
      </c>
      <c r="E219" s="36">
        <v>3712900</v>
      </c>
      <c r="F219" s="36">
        <v>3248900</v>
      </c>
    </row>
    <row r="220" spans="1:6" x14ac:dyDescent="0.25">
      <c r="A220" s="33" t="s">
        <v>118</v>
      </c>
      <c r="B220" s="34">
        <f>SUBTOTAL(9,B221:B221)</f>
        <v>455850.7</v>
      </c>
      <c r="C220" s="34">
        <f>SUBTOTAL(9,C221:C221)</f>
        <v>662550</v>
      </c>
      <c r="D220" s="34">
        <f>SUBTOTAL(9,D221:D221)</f>
        <v>661500</v>
      </c>
      <c r="E220" s="34">
        <f>SUBTOTAL(9,E221:E221)</f>
        <v>661500</v>
      </c>
      <c r="F220" s="34">
        <f>SUBTOTAL(9,F221:F221)</f>
        <v>661500</v>
      </c>
    </row>
    <row r="221" spans="1:6" x14ac:dyDescent="0.25">
      <c r="A221" s="35" t="s">
        <v>119</v>
      </c>
      <c r="B221" s="36">
        <v>455850.7</v>
      </c>
      <c r="C221" s="36">
        <v>662550</v>
      </c>
      <c r="D221" s="36">
        <v>661500</v>
      </c>
      <c r="E221" s="36">
        <v>661500</v>
      </c>
      <c r="F221" s="36">
        <v>661500</v>
      </c>
    </row>
    <row r="222" spans="1:6" ht="20.100000000000001" customHeight="1" x14ac:dyDescent="0.25">
      <c r="A222" s="31" t="s">
        <v>41</v>
      </c>
      <c r="B222" s="32">
        <f>IFERROR(SUBTOTAL(9,B217:B221),0)</f>
        <v>2264736.63</v>
      </c>
      <c r="C222" s="32">
        <f>IFERROR(SUBTOTAL(9,C217:C221),0)</f>
        <v>5376400</v>
      </c>
      <c r="D222" s="32">
        <f>IFERROR(SUBTOTAL(9,D217:D221),0)</f>
        <v>5801250</v>
      </c>
      <c r="E222" s="32">
        <f>IFERROR(SUBTOTAL(9,E217:E221),0)</f>
        <v>4514750</v>
      </c>
      <c r="F222" s="32">
        <f>IFERROR(SUBTOTAL(9,F217:F221),0)</f>
        <v>4050750</v>
      </c>
    </row>
    <row r="223" spans="1:6" x14ac:dyDescent="0.25">
      <c r="A223" s="15"/>
      <c r="B223" s="15"/>
      <c r="C223" s="15"/>
      <c r="D223" s="15"/>
      <c r="E223" s="15"/>
      <c r="F223" s="15"/>
    </row>
    <row r="225" spans="1:6" s="10" customFormat="1" ht="30" customHeight="1" x14ac:dyDescent="0.25">
      <c r="A225" s="12" t="s">
        <v>120</v>
      </c>
      <c r="B225" s="12"/>
      <c r="C225" s="12"/>
      <c r="D225" s="12"/>
      <c r="E225" s="12"/>
      <c r="F225" s="12"/>
    </row>
    <row r="226" spans="1:6" ht="57.6" customHeight="1" x14ac:dyDescent="0.25">
      <c r="A226" s="14" t="s">
        <v>31</v>
      </c>
      <c r="B226" s="14" t="s">
        <v>4</v>
      </c>
      <c r="C226" s="14" t="s">
        <v>5</v>
      </c>
      <c r="D226" s="14" t="s">
        <v>6</v>
      </c>
      <c r="E226" s="14" t="s">
        <v>7</v>
      </c>
      <c r="F226" s="14" t="s">
        <v>8</v>
      </c>
    </row>
    <row r="227" spans="1:6" s="15" customFormat="1" ht="15.95" customHeight="1" x14ac:dyDescent="0.25">
      <c r="A227" s="16" t="s">
        <v>9</v>
      </c>
      <c r="B227" s="16">
        <f>COLUMN()</f>
        <v>2</v>
      </c>
      <c r="C227" s="16">
        <f>COLUMN()</f>
        <v>3</v>
      </c>
      <c r="D227" s="16">
        <f>COLUMN()</f>
        <v>4</v>
      </c>
      <c r="E227" s="16">
        <f>COLUMN()</f>
        <v>5</v>
      </c>
      <c r="F227" s="16">
        <f>COLUMN()</f>
        <v>6</v>
      </c>
    </row>
    <row r="228" spans="1:6" x14ac:dyDescent="0.25">
      <c r="A228" s="33" t="s">
        <v>114</v>
      </c>
      <c r="B228" s="34">
        <f>SUBTOTAL(9,B236:B743)</f>
        <v>5345038.3900000025</v>
      </c>
      <c r="C228" s="34">
        <f>SUBTOTAL(9,C236:C743)</f>
        <v>4713850</v>
      </c>
      <c r="D228" s="34">
        <f>SUBTOTAL(9,D236:D743)</f>
        <v>5139750</v>
      </c>
      <c r="E228" s="34">
        <f>SUBTOTAL(9,E236:E743)</f>
        <v>3853250</v>
      </c>
      <c r="F228" s="34">
        <f>SUBTOTAL(9,F236:F743)</f>
        <v>3389250</v>
      </c>
    </row>
    <row r="229" spans="1:6" x14ac:dyDescent="0.25">
      <c r="A229" s="38" t="s">
        <v>115</v>
      </c>
      <c r="B229" s="39">
        <v>15531.69</v>
      </c>
      <c r="C229" s="39">
        <f>SUBTOTAL(9,C236:C239)</f>
        <v>64600</v>
      </c>
      <c r="D229" s="39">
        <f>SUBTOTAL(9,D236:D239)</f>
        <v>43600</v>
      </c>
      <c r="E229" s="39">
        <f>SUBTOTAL(9,E236:E239)</f>
        <v>43600</v>
      </c>
      <c r="F229" s="39">
        <f>SUBTOTAL(9,F236:F239)</f>
        <v>43600</v>
      </c>
    </row>
    <row r="230" spans="1:6" x14ac:dyDescent="0.25">
      <c r="A230" s="40" t="s">
        <v>121</v>
      </c>
      <c r="B230" s="41"/>
      <c r="C230" s="41"/>
      <c r="D230" s="41"/>
      <c r="E230" s="41"/>
      <c r="F230" s="41"/>
    </row>
    <row r="231" spans="1:6" x14ac:dyDescent="0.25">
      <c r="A231" s="42" t="s">
        <v>122</v>
      </c>
      <c r="B231" s="43">
        <v>15531.69</v>
      </c>
      <c r="C231" s="43" t="s">
        <v>123</v>
      </c>
      <c r="D231" s="44" t="s">
        <v>124</v>
      </c>
      <c r="E231" s="44" t="s">
        <v>124</v>
      </c>
      <c r="F231" s="44" t="s">
        <v>124</v>
      </c>
    </row>
    <row r="232" spans="1:6" x14ac:dyDescent="0.25">
      <c r="A232" s="45" t="s">
        <v>125</v>
      </c>
      <c r="B232" s="46">
        <f>SUBTOTAL(9,B236:B239)</f>
        <v>15531.69</v>
      </c>
      <c r="C232" s="46">
        <f>SUBTOTAL(9,C236:C239)</f>
        <v>64600</v>
      </c>
      <c r="D232" s="46">
        <f>SUBTOTAL(9,D236:D239)</f>
        <v>43600</v>
      </c>
      <c r="E232" s="46">
        <f>SUBTOTAL(9,E236:E239)</f>
        <v>43600</v>
      </c>
      <c r="F232" s="46">
        <f>SUBTOTAL(9,F236:F239)</f>
        <v>43600</v>
      </c>
    </row>
    <row r="233" spans="1:6" x14ac:dyDescent="0.25">
      <c r="A233" s="47" t="s">
        <v>126</v>
      </c>
      <c r="B233" s="48">
        <f>SUBTOTAL(9,B236:B239)</f>
        <v>15531.69</v>
      </c>
      <c r="C233" s="48">
        <f>SUBTOTAL(9,C236:C239)</f>
        <v>64600</v>
      </c>
      <c r="D233" s="48">
        <f>SUBTOTAL(9,D236:D239)</f>
        <v>43600</v>
      </c>
      <c r="E233" s="48">
        <f>SUBTOTAL(9,E236:E239)</f>
        <v>43600</v>
      </c>
      <c r="F233" s="48">
        <f>SUBTOTAL(9,F236:F239)</f>
        <v>43600</v>
      </c>
    </row>
    <row r="234" spans="1:6" x14ac:dyDescent="0.25">
      <c r="A234" s="49" t="s">
        <v>127</v>
      </c>
      <c r="B234" s="50">
        <f>SUBTOTAL(9,B236:B239)</f>
        <v>15531.69</v>
      </c>
      <c r="C234" s="50">
        <f>SUBTOTAL(9,C236:C239)</f>
        <v>64600</v>
      </c>
      <c r="D234" s="50">
        <f>SUBTOTAL(9,D236:D239)</f>
        <v>43600</v>
      </c>
      <c r="E234" s="50">
        <f>SUBTOTAL(9,E236:E239)</f>
        <v>43600</v>
      </c>
      <c r="F234" s="50">
        <f>SUBTOTAL(9,F236:F239)</f>
        <v>43600</v>
      </c>
    </row>
    <row r="235" spans="1:6" x14ac:dyDescent="0.25">
      <c r="A235" s="51" t="s">
        <v>128</v>
      </c>
      <c r="B235" s="52">
        <f>SUBTOTAL(9,B236:B237)</f>
        <v>15531.69</v>
      </c>
      <c r="C235" s="52">
        <f>SUBTOTAL(9,C236:C237)</f>
        <v>62600</v>
      </c>
      <c r="D235" s="52">
        <f>SUBTOTAL(9,D236:D237)</f>
        <v>41600</v>
      </c>
      <c r="E235" s="52">
        <f>SUBTOTAL(9,E236:E237)</f>
        <v>41600</v>
      </c>
      <c r="F235" s="52">
        <f>SUBTOTAL(9,F236:F237)</f>
        <v>41600</v>
      </c>
    </row>
    <row r="236" spans="1:6" x14ac:dyDescent="0.25">
      <c r="A236" s="35" t="s">
        <v>129</v>
      </c>
      <c r="B236" s="36">
        <v>14005.37</v>
      </c>
      <c r="C236" s="36">
        <v>61000</v>
      </c>
      <c r="D236" s="36">
        <v>40000</v>
      </c>
      <c r="E236" s="36">
        <v>40000</v>
      </c>
      <c r="F236" s="36">
        <v>40000</v>
      </c>
    </row>
    <row r="237" spans="1:6" x14ac:dyDescent="0.25">
      <c r="A237" s="35" t="s">
        <v>130</v>
      </c>
      <c r="B237" s="36">
        <v>1526.32</v>
      </c>
      <c r="C237" s="36">
        <v>1600</v>
      </c>
      <c r="D237" s="36">
        <v>1600</v>
      </c>
      <c r="E237" s="36">
        <v>1600</v>
      </c>
      <c r="F237" s="36">
        <v>1600</v>
      </c>
    </row>
    <row r="238" spans="1:6" x14ac:dyDescent="0.25">
      <c r="A238" s="51" t="s">
        <v>131</v>
      </c>
      <c r="B238" s="52">
        <f>SUBTOTAL(9,B239:B239)</f>
        <v>0</v>
      </c>
      <c r="C238" s="52">
        <f>SUBTOTAL(9,C239:C239)</f>
        <v>2000</v>
      </c>
      <c r="D238" s="52">
        <f>SUBTOTAL(9,D239:D239)</f>
        <v>2000</v>
      </c>
      <c r="E238" s="52">
        <f>SUBTOTAL(9,E239:E239)</f>
        <v>2000</v>
      </c>
      <c r="F238" s="52">
        <f>SUBTOTAL(9,F239:F239)</f>
        <v>2000</v>
      </c>
    </row>
    <row r="239" spans="1:6" x14ac:dyDescent="0.25">
      <c r="A239" s="35" t="s">
        <v>132</v>
      </c>
      <c r="B239" s="36">
        <v>0</v>
      </c>
      <c r="C239" s="36">
        <v>2000</v>
      </c>
      <c r="D239" s="36">
        <v>2000</v>
      </c>
      <c r="E239" s="36">
        <v>2000</v>
      </c>
      <c r="F239" s="36">
        <v>2000</v>
      </c>
    </row>
    <row r="240" spans="1:6" x14ac:dyDescent="0.25">
      <c r="A240" s="38" t="s">
        <v>116</v>
      </c>
      <c r="B240" s="39">
        <v>45537.599999999999</v>
      </c>
      <c r="C240" s="39">
        <f>SUBTOTAL(9,C248:C254)</f>
        <v>121450</v>
      </c>
      <c r="D240" s="39">
        <f>SUBTOTAL(9,D248:D254)</f>
        <v>96750</v>
      </c>
      <c r="E240" s="39">
        <f>SUBTOTAL(9,E248:E254)</f>
        <v>96750</v>
      </c>
      <c r="F240" s="39">
        <f>SUBTOTAL(9,F248:F254)</f>
        <v>96750</v>
      </c>
    </row>
    <row r="241" spans="1:6" x14ac:dyDescent="0.25">
      <c r="A241" s="40" t="s">
        <v>121</v>
      </c>
      <c r="B241" s="41"/>
      <c r="C241" s="41"/>
      <c r="D241" s="41"/>
      <c r="E241" s="41"/>
      <c r="F241" s="41"/>
    </row>
    <row r="242" spans="1:6" x14ac:dyDescent="0.25">
      <c r="A242" s="42" t="s">
        <v>122</v>
      </c>
      <c r="B242" s="43">
        <v>45537.599999999999</v>
      </c>
      <c r="C242" s="43" t="s">
        <v>133</v>
      </c>
      <c r="D242" s="44" t="s">
        <v>134</v>
      </c>
      <c r="E242" s="44" t="s">
        <v>134</v>
      </c>
      <c r="F242" s="44" t="s">
        <v>134</v>
      </c>
    </row>
    <row r="243" spans="1:6" x14ac:dyDescent="0.25">
      <c r="A243" s="42" t="s">
        <v>135</v>
      </c>
      <c r="B243" s="43" t="s">
        <v>136</v>
      </c>
      <c r="C243" s="43" t="s">
        <v>137</v>
      </c>
      <c r="D243" s="44" t="s">
        <v>136</v>
      </c>
      <c r="E243" s="44" t="s">
        <v>136</v>
      </c>
      <c r="F243" s="44" t="s">
        <v>136</v>
      </c>
    </row>
    <row r="244" spans="1:6" x14ac:dyDescent="0.25">
      <c r="A244" s="45" t="s">
        <v>138</v>
      </c>
      <c r="B244" s="46">
        <f>SUBTOTAL(9,B248:B254)</f>
        <v>45537.599999999999</v>
      </c>
      <c r="C244" s="46">
        <f>SUBTOTAL(9,C248:C254)</f>
        <v>121450</v>
      </c>
      <c r="D244" s="46">
        <f>SUBTOTAL(9,D248:D254)</f>
        <v>96750</v>
      </c>
      <c r="E244" s="46">
        <f>SUBTOTAL(9,E248:E254)</f>
        <v>96750</v>
      </c>
      <c r="F244" s="46">
        <f>SUBTOTAL(9,F248:F254)</f>
        <v>96750</v>
      </c>
    </row>
    <row r="245" spans="1:6" x14ac:dyDescent="0.25">
      <c r="A245" s="47" t="s">
        <v>139</v>
      </c>
      <c r="B245" s="48">
        <f>SUBTOTAL(9,B248:B254)</f>
        <v>45537.599999999999</v>
      </c>
      <c r="C245" s="48">
        <f>SUBTOTAL(9,C248:C254)</f>
        <v>121450</v>
      </c>
      <c r="D245" s="48">
        <f>SUBTOTAL(9,D248:D254)</f>
        <v>96750</v>
      </c>
      <c r="E245" s="48">
        <f>SUBTOTAL(9,E248:E254)</f>
        <v>96750</v>
      </c>
      <c r="F245" s="48">
        <f>SUBTOTAL(9,F248:F254)</f>
        <v>96750</v>
      </c>
    </row>
    <row r="246" spans="1:6" x14ac:dyDescent="0.25">
      <c r="A246" s="49" t="s">
        <v>127</v>
      </c>
      <c r="B246" s="50">
        <f>SUBTOTAL(9,B248:B251)</f>
        <v>45537.599999999999</v>
      </c>
      <c r="C246" s="50">
        <f>SUBTOTAL(9,C248:C251)</f>
        <v>111450</v>
      </c>
      <c r="D246" s="50">
        <f>SUBTOTAL(9,D248:D251)</f>
        <v>96750</v>
      </c>
      <c r="E246" s="50">
        <f>SUBTOTAL(9,E248:E251)</f>
        <v>96750</v>
      </c>
      <c r="F246" s="50">
        <f>SUBTOTAL(9,F248:F251)</f>
        <v>96750</v>
      </c>
    </row>
    <row r="247" spans="1:6" x14ac:dyDescent="0.25">
      <c r="A247" s="51" t="s">
        <v>128</v>
      </c>
      <c r="B247" s="52">
        <f>SUBTOTAL(9,B248:B249)</f>
        <v>43937.599999999999</v>
      </c>
      <c r="C247" s="52">
        <f>SUBTOTAL(9,C248:C249)</f>
        <v>107550</v>
      </c>
      <c r="D247" s="52">
        <f>SUBTOTAL(9,D248:D249)</f>
        <v>94250</v>
      </c>
      <c r="E247" s="52">
        <f>SUBTOTAL(9,E248:E249)</f>
        <v>94250</v>
      </c>
      <c r="F247" s="52">
        <f>SUBTOTAL(9,F248:F249)</f>
        <v>94250</v>
      </c>
    </row>
    <row r="248" spans="1:6" x14ac:dyDescent="0.25">
      <c r="A248" s="35" t="s">
        <v>140</v>
      </c>
      <c r="B248" s="36">
        <v>37445.85</v>
      </c>
      <c r="C248" s="36">
        <v>100400</v>
      </c>
      <c r="D248" s="36">
        <v>70400</v>
      </c>
      <c r="E248" s="36">
        <v>70400</v>
      </c>
      <c r="F248" s="36">
        <v>70400</v>
      </c>
    </row>
    <row r="249" spans="1:6" x14ac:dyDescent="0.25">
      <c r="A249" s="35" t="s">
        <v>129</v>
      </c>
      <c r="B249" s="36">
        <v>6491.75</v>
      </c>
      <c r="C249" s="36">
        <v>7150</v>
      </c>
      <c r="D249" s="36">
        <v>23850</v>
      </c>
      <c r="E249" s="36">
        <v>23850</v>
      </c>
      <c r="F249" s="36">
        <v>23850</v>
      </c>
    </row>
    <row r="250" spans="1:6" x14ac:dyDescent="0.25">
      <c r="A250" s="51" t="s">
        <v>131</v>
      </c>
      <c r="B250" s="52">
        <f>SUBTOTAL(9,B251:B251)</f>
        <v>1600</v>
      </c>
      <c r="C250" s="52">
        <f>SUBTOTAL(9,C251:C251)</f>
        <v>3900</v>
      </c>
      <c r="D250" s="52">
        <f>SUBTOTAL(9,D251:D251)</f>
        <v>2500</v>
      </c>
      <c r="E250" s="52">
        <f>SUBTOTAL(9,E251:E251)</f>
        <v>2500</v>
      </c>
      <c r="F250" s="52">
        <f>SUBTOTAL(9,F251:F251)</f>
        <v>2500</v>
      </c>
    </row>
    <row r="251" spans="1:6" x14ac:dyDescent="0.25">
      <c r="A251" s="35" t="s">
        <v>141</v>
      </c>
      <c r="B251" s="36">
        <v>1600</v>
      </c>
      <c r="C251" s="36">
        <v>3900</v>
      </c>
      <c r="D251" s="36">
        <v>2500</v>
      </c>
      <c r="E251" s="36">
        <v>2500</v>
      </c>
      <c r="F251" s="36">
        <v>2500</v>
      </c>
    </row>
    <row r="252" spans="1:6" x14ac:dyDescent="0.25">
      <c r="A252" s="49" t="s">
        <v>142</v>
      </c>
      <c r="B252" s="50">
        <f>SUBTOTAL(9,B254:B254)</f>
        <v>0</v>
      </c>
      <c r="C252" s="50">
        <f>SUBTOTAL(9,C254:C254)</f>
        <v>10000</v>
      </c>
      <c r="D252" s="50">
        <f>SUBTOTAL(9,D254:D254)</f>
        <v>0</v>
      </c>
      <c r="E252" s="50">
        <f>SUBTOTAL(9,E254:E254)</f>
        <v>0</v>
      </c>
      <c r="F252" s="50">
        <f>SUBTOTAL(9,F254:F254)</f>
        <v>0</v>
      </c>
    </row>
    <row r="253" spans="1:6" x14ac:dyDescent="0.25">
      <c r="A253" s="51" t="s">
        <v>128</v>
      </c>
      <c r="B253" s="52">
        <f>SUBTOTAL(9,B254:B254)</f>
        <v>0</v>
      </c>
      <c r="C253" s="52">
        <f>SUBTOTAL(9,C254:C254)</f>
        <v>10000</v>
      </c>
      <c r="D253" s="52">
        <f>SUBTOTAL(9,D254:D254)</f>
        <v>0</v>
      </c>
      <c r="E253" s="52">
        <f>SUBTOTAL(9,E254:E254)</f>
        <v>0</v>
      </c>
      <c r="F253" s="52">
        <f>SUBTOTAL(9,F254:F254)</f>
        <v>0</v>
      </c>
    </row>
    <row r="254" spans="1:6" x14ac:dyDescent="0.25">
      <c r="A254" s="35" t="s">
        <v>129</v>
      </c>
      <c r="B254" s="36">
        <v>0</v>
      </c>
      <c r="C254" s="36">
        <v>10000</v>
      </c>
      <c r="D254" s="36">
        <v>0</v>
      </c>
      <c r="E254" s="36">
        <v>0</v>
      </c>
      <c r="F254" s="36">
        <v>0</v>
      </c>
    </row>
    <row r="255" spans="1:6" x14ac:dyDescent="0.25">
      <c r="A255" s="38" t="s">
        <v>117</v>
      </c>
      <c r="B255" s="39">
        <v>1747816.64</v>
      </c>
      <c r="C255" s="39">
        <f>SUBTOTAL(9,C276:C743)</f>
        <v>4527800</v>
      </c>
      <c r="D255" s="39">
        <f>SUBTOTAL(9,D276:D743)</f>
        <v>4999400</v>
      </c>
      <c r="E255" s="39">
        <f>SUBTOTAL(9,E276:E743)</f>
        <v>3712900</v>
      </c>
      <c r="F255" s="39">
        <f>SUBTOTAL(9,F276:F743)</f>
        <v>3248900</v>
      </c>
    </row>
    <row r="256" spans="1:6" x14ac:dyDescent="0.25">
      <c r="A256" s="40" t="s">
        <v>121</v>
      </c>
      <c r="B256" s="41"/>
      <c r="C256" s="41"/>
      <c r="D256" s="41"/>
      <c r="E256" s="41"/>
      <c r="F256" s="41"/>
    </row>
    <row r="257" spans="1:6" x14ac:dyDescent="0.25">
      <c r="A257" s="42" t="s">
        <v>122</v>
      </c>
      <c r="B257" s="57">
        <v>1020551.81</v>
      </c>
      <c r="C257" s="57" t="s">
        <v>143</v>
      </c>
      <c r="D257" s="57" t="s">
        <v>144</v>
      </c>
      <c r="E257" s="57" t="s">
        <v>145</v>
      </c>
      <c r="F257" s="57" t="s">
        <v>146</v>
      </c>
    </row>
    <row r="258" spans="1:6" x14ac:dyDescent="0.25">
      <c r="A258" s="42" t="s">
        <v>147</v>
      </c>
      <c r="B258" s="57">
        <v>84623.71</v>
      </c>
      <c r="C258" s="57" t="s">
        <v>148</v>
      </c>
      <c r="D258" s="57" t="s">
        <v>148</v>
      </c>
      <c r="E258" s="57" t="s">
        <v>148</v>
      </c>
      <c r="F258" s="57" t="s">
        <v>148</v>
      </c>
    </row>
    <row r="259" spans="1:6" x14ac:dyDescent="0.25">
      <c r="A259" s="42" t="s">
        <v>149</v>
      </c>
      <c r="B259" s="57" t="s">
        <v>136</v>
      </c>
      <c r="C259" s="57" t="s">
        <v>136</v>
      </c>
      <c r="D259" s="57" t="s">
        <v>150</v>
      </c>
      <c r="E259" s="57" t="s">
        <v>150</v>
      </c>
      <c r="F259" s="57" t="s">
        <v>150</v>
      </c>
    </row>
    <row r="260" spans="1:6" x14ac:dyDescent="0.25">
      <c r="A260" s="42" t="s">
        <v>151</v>
      </c>
      <c r="B260" s="57" t="s">
        <v>136</v>
      </c>
      <c r="C260" s="57" t="s">
        <v>152</v>
      </c>
      <c r="D260" s="57" t="s">
        <v>153</v>
      </c>
      <c r="E260" s="57" t="s">
        <v>153</v>
      </c>
      <c r="F260" s="57" t="s">
        <v>153</v>
      </c>
    </row>
    <row r="261" spans="1:6" x14ac:dyDescent="0.25">
      <c r="A261" s="42" t="s">
        <v>154</v>
      </c>
      <c r="B261" s="57">
        <v>56429.69</v>
      </c>
      <c r="C261" s="57" t="s">
        <v>155</v>
      </c>
      <c r="D261" s="57" t="s">
        <v>156</v>
      </c>
      <c r="E261" s="57" t="s">
        <v>156</v>
      </c>
      <c r="F261" s="57" t="s">
        <v>156</v>
      </c>
    </row>
    <row r="262" spans="1:6" x14ac:dyDescent="0.25">
      <c r="A262" s="42" t="s">
        <v>157</v>
      </c>
      <c r="B262" s="57" t="s">
        <v>136</v>
      </c>
      <c r="C262" s="57" t="s">
        <v>136</v>
      </c>
      <c r="D262" s="57" t="s">
        <v>158</v>
      </c>
      <c r="E262" s="57" t="s">
        <v>159</v>
      </c>
      <c r="F262" s="57" t="s">
        <v>160</v>
      </c>
    </row>
    <row r="263" spans="1:6" x14ac:dyDescent="0.25">
      <c r="A263" s="42" t="s">
        <v>161</v>
      </c>
      <c r="B263" s="57" t="s">
        <v>136</v>
      </c>
      <c r="C263" s="57" t="s">
        <v>162</v>
      </c>
      <c r="D263" s="57" t="s">
        <v>160</v>
      </c>
      <c r="E263" s="57" t="s">
        <v>163</v>
      </c>
      <c r="F263" s="57" t="s">
        <v>163</v>
      </c>
    </row>
    <row r="264" spans="1:6" x14ac:dyDescent="0.25">
      <c r="A264" s="42" t="s">
        <v>164</v>
      </c>
      <c r="B264" s="57">
        <v>146786.59</v>
      </c>
      <c r="C264" s="57" t="s">
        <v>165</v>
      </c>
      <c r="D264" s="57" t="s">
        <v>166</v>
      </c>
      <c r="E264" s="57" t="s">
        <v>167</v>
      </c>
      <c r="F264" s="57" t="s">
        <v>167</v>
      </c>
    </row>
    <row r="265" spans="1:6" x14ac:dyDescent="0.25">
      <c r="A265" s="42" t="s">
        <v>168</v>
      </c>
      <c r="B265" s="57" t="s">
        <v>136</v>
      </c>
      <c r="C265" s="57" t="s">
        <v>136</v>
      </c>
      <c r="D265" s="57" t="s">
        <v>169</v>
      </c>
      <c r="E265" s="57" t="s">
        <v>170</v>
      </c>
      <c r="F265" s="57" t="s">
        <v>136</v>
      </c>
    </row>
    <row r="266" spans="1:6" x14ac:dyDescent="0.25">
      <c r="A266" s="42" t="s">
        <v>171</v>
      </c>
      <c r="B266" s="57" t="s">
        <v>136</v>
      </c>
      <c r="C266" s="57" t="s">
        <v>136</v>
      </c>
      <c r="D266" s="57" t="s">
        <v>172</v>
      </c>
      <c r="E266" s="57" t="s">
        <v>173</v>
      </c>
      <c r="F266" s="57" t="s">
        <v>136</v>
      </c>
    </row>
    <row r="267" spans="1:6" x14ac:dyDescent="0.25">
      <c r="A267" s="42" t="s">
        <v>174</v>
      </c>
      <c r="B267" s="57" t="s">
        <v>136</v>
      </c>
      <c r="C267" s="57" t="s">
        <v>136</v>
      </c>
      <c r="D267" s="57" t="s">
        <v>175</v>
      </c>
      <c r="E267" s="57" t="s">
        <v>176</v>
      </c>
      <c r="F267" s="57" t="s">
        <v>136</v>
      </c>
    </row>
    <row r="268" spans="1:6" x14ac:dyDescent="0.25">
      <c r="A268" s="42" t="s">
        <v>297</v>
      </c>
      <c r="B268" s="57">
        <v>3890</v>
      </c>
      <c r="C268" s="57">
        <v>0</v>
      </c>
      <c r="D268" s="57">
        <v>0</v>
      </c>
      <c r="E268" s="57">
        <v>0</v>
      </c>
      <c r="F268" s="57">
        <v>0</v>
      </c>
    </row>
    <row r="269" spans="1:6" x14ac:dyDescent="0.25">
      <c r="A269" s="42" t="s">
        <v>177</v>
      </c>
      <c r="B269" s="57">
        <v>9255.0300000000007</v>
      </c>
      <c r="C269" s="57" t="s">
        <v>178</v>
      </c>
      <c r="D269" s="57" t="s">
        <v>178</v>
      </c>
      <c r="E269" s="57" t="s">
        <v>178</v>
      </c>
      <c r="F269" s="57" t="s">
        <v>178</v>
      </c>
    </row>
    <row r="270" spans="1:6" x14ac:dyDescent="0.25">
      <c r="A270" s="42" t="s">
        <v>179</v>
      </c>
      <c r="B270" s="57">
        <v>78524.740000000005</v>
      </c>
      <c r="C270" s="57" t="s">
        <v>180</v>
      </c>
      <c r="D270" s="57" t="s">
        <v>180</v>
      </c>
      <c r="E270" s="57" t="s">
        <v>136</v>
      </c>
      <c r="F270" s="57" t="s">
        <v>136</v>
      </c>
    </row>
    <row r="271" spans="1:6" x14ac:dyDescent="0.25">
      <c r="A271" s="42" t="s">
        <v>181</v>
      </c>
      <c r="B271" s="57">
        <v>347755.07</v>
      </c>
      <c r="C271" s="57" t="s">
        <v>136</v>
      </c>
      <c r="D271" s="57" t="s">
        <v>136</v>
      </c>
      <c r="E271" s="57" t="s">
        <v>136</v>
      </c>
      <c r="F271" s="57" t="s">
        <v>136</v>
      </c>
    </row>
    <row r="272" spans="1:6" x14ac:dyDescent="0.25">
      <c r="A272" s="45" t="s">
        <v>182</v>
      </c>
      <c r="B272" s="46">
        <f>SUBTOTAL(9,B276:B296)</f>
        <v>345849.33</v>
      </c>
      <c r="C272" s="46">
        <f>SUBTOTAL(9,C276:C296)</f>
        <v>526150</v>
      </c>
      <c r="D272" s="46">
        <f>SUBTOTAL(9,D276:D296)</f>
        <v>647000</v>
      </c>
      <c r="E272" s="46">
        <f>SUBTOTAL(9,E276:E296)</f>
        <v>592000</v>
      </c>
      <c r="F272" s="46">
        <f>SUBTOTAL(9,F276:F296)</f>
        <v>584000</v>
      </c>
    </row>
    <row r="273" spans="1:6" x14ac:dyDescent="0.25">
      <c r="A273" s="47" t="s">
        <v>183</v>
      </c>
      <c r="B273" s="48">
        <f>SUBTOTAL(9,B276:B289)</f>
        <v>345849.33</v>
      </c>
      <c r="C273" s="48">
        <f>SUBTOTAL(9,C276:C289)</f>
        <v>526150</v>
      </c>
      <c r="D273" s="48">
        <f>SUBTOTAL(9,D276:D289)</f>
        <v>522000</v>
      </c>
      <c r="E273" s="48">
        <f>SUBTOTAL(9,E276:E289)</f>
        <v>552000</v>
      </c>
      <c r="F273" s="48">
        <f>SUBTOTAL(9,F276:F289)</f>
        <v>574000</v>
      </c>
    </row>
    <row r="274" spans="1:6" x14ac:dyDescent="0.25">
      <c r="A274" s="49" t="s">
        <v>127</v>
      </c>
      <c r="B274" s="50">
        <f>SUBTOTAL(9,B276:B281)</f>
        <v>319839.49</v>
      </c>
      <c r="C274" s="50">
        <f>SUBTOTAL(9,C276:C281)</f>
        <v>503150</v>
      </c>
      <c r="D274" s="50">
        <f>SUBTOTAL(9,D276:D281)</f>
        <v>499000</v>
      </c>
      <c r="E274" s="50">
        <f>SUBTOTAL(9,E276:E281)</f>
        <v>529000</v>
      </c>
      <c r="F274" s="50">
        <f>SUBTOTAL(9,F276:F281)</f>
        <v>551000</v>
      </c>
    </row>
    <row r="275" spans="1:6" x14ac:dyDescent="0.25">
      <c r="A275" s="51" t="s">
        <v>128</v>
      </c>
      <c r="B275" s="52">
        <f>SUBTOTAL(9,B276:B278)</f>
        <v>286714.74</v>
      </c>
      <c r="C275" s="52">
        <f>SUBTOTAL(9,C276:C278)</f>
        <v>446150</v>
      </c>
      <c r="D275" s="52">
        <f>SUBTOTAL(9,D276:D278)</f>
        <v>452000</v>
      </c>
      <c r="E275" s="52">
        <f>SUBTOTAL(9,E276:E278)</f>
        <v>472000</v>
      </c>
      <c r="F275" s="52">
        <f>SUBTOTAL(9,F276:F278)</f>
        <v>494000</v>
      </c>
    </row>
    <row r="276" spans="1:6" x14ac:dyDescent="0.25">
      <c r="A276" s="35" t="s">
        <v>140</v>
      </c>
      <c r="B276" s="36">
        <v>141197</v>
      </c>
      <c r="C276" s="36">
        <v>191750</v>
      </c>
      <c r="D276" s="36">
        <v>212000</v>
      </c>
      <c r="E276" s="36">
        <v>212000</v>
      </c>
      <c r="F276" s="36">
        <v>234000</v>
      </c>
    </row>
    <row r="277" spans="1:6" x14ac:dyDescent="0.25">
      <c r="A277" s="35" t="s">
        <v>129</v>
      </c>
      <c r="B277" s="36">
        <v>143543.96</v>
      </c>
      <c r="C277" s="36">
        <v>247300</v>
      </c>
      <c r="D277" s="36">
        <v>232900</v>
      </c>
      <c r="E277" s="36">
        <v>252900</v>
      </c>
      <c r="F277" s="36">
        <v>252900</v>
      </c>
    </row>
    <row r="278" spans="1:6" x14ac:dyDescent="0.25">
      <c r="A278" s="35" t="s">
        <v>184</v>
      </c>
      <c r="B278" s="36">
        <v>1973.78</v>
      </c>
      <c r="C278" s="36">
        <v>7100</v>
      </c>
      <c r="D278" s="36">
        <v>7100</v>
      </c>
      <c r="E278" s="36">
        <v>7100</v>
      </c>
      <c r="F278" s="36">
        <v>7100</v>
      </c>
    </row>
    <row r="279" spans="1:6" x14ac:dyDescent="0.25">
      <c r="A279" s="51" t="s">
        <v>131</v>
      </c>
      <c r="B279" s="52">
        <f>SUBTOTAL(9,B280:B281)</f>
        <v>33124.75</v>
      </c>
      <c r="C279" s="52">
        <f>SUBTOTAL(9,C280:C281)</f>
        <v>57000</v>
      </c>
      <c r="D279" s="52">
        <f>SUBTOTAL(9,D280:D281)</f>
        <v>47000</v>
      </c>
      <c r="E279" s="52">
        <f>SUBTOTAL(9,E280:E281)</f>
        <v>57000</v>
      </c>
      <c r="F279" s="52">
        <f>SUBTOTAL(9,F280:F281)</f>
        <v>57000</v>
      </c>
    </row>
    <row r="280" spans="1:6" x14ac:dyDescent="0.25">
      <c r="A280" s="35" t="s">
        <v>132</v>
      </c>
      <c r="B280" s="36">
        <v>10412.5</v>
      </c>
      <c r="C280" s="36">
        <v>20000</v>
      </c>
      <c r="D280" s="36">
        <v>20000</v>
      </c>
      <c r="E280" s="36">
        <v>30000</v>
      </c>
      <c r="F280" s="36">
        <v>30000</v>
      </c>
    </row>
    <row r="281" spans="1:6" x14ac:dyDescent="0.25">
      <c r="A281" s="35" t="s">
        <v>141</v>
      </c>
      <c r="B281" s="36">
        <v>22712.25</v>
      </c>
      <c r="C281" s="36">
        <v>37000</v>
      </c>
      <c r="D281" s="36">
        <v>27000</v>
      </c>
      <c r="E281" s="36">
        <v>27000</v>
      </c>
      <c r="F281" s="36">
        <v>27000</v>
      </c>
    </row>
    <row r="282" spans="1:6" x14ac:dyDescent="0.25">
      <c r="A282" s="49" t="s">
        <v>185</v>
      </c>
      <c r="B282" s="50">
        <f>SUBTOTAL(9,B284:B284)</f>
        <v>16754.810000000001</v>
      </c>
      <c r="C282" s="50">
        <f>SUBTOTAL(9,C284:C284)</f>
        <v>21000</v>
      </c>
      <c r="D282" s="50">
        <f>SUBTOTAL(9,D284:D284)</f>
        <v>21000</v>
      </c>
      <c r="E282" s="50">
        <f>SUBTOTAL(9,E284:E284)</f>
        <v>21000</v>
      </c>
      <c r="F282" s="50">
        <f>SUBTOTAL(9,F284:F284)</f>
        <v>21000</v>
      </c>
    </row>
    <row r="283" spans="1:6" x14ac:dyDescent="0.25">
      <c r="A283" s="51" t="s">
        <v>128</v>
      </c>
      <c r="B283" s="52">
        <f>SUBTOTAL(9,B284:B284)</f>
        <v>16754.810000000001</v>
      </c>
      <c r="C283" s="52">
        <f>SUBTOTAL(9,C284:C284)</f>
        <v>21000</v>
      </c>
      <c r="D283" s="52">
        <f>SUBTOTAL(9,D284:D284)</f>
        <v>21000</v>
      </c>
      <c r="E283" s="52">
        <f>SUBTOTAL(9,E284:E284)</f>
        <v>21000</v>
      </c>
      <c r="F283" s="52">
        <f>SUBTOTAL(9,F284:F284)</f>
        <v>21000</v>
      </c>
    </row>
    <row r="284" spans="1:6" x14ac:dyDescent="0.25">
      <c r="A284" s="35" t="s">
        <v>129</v>
      </c>
      <c r="B284" s="36">
        <v>16754.810000000001</v>
      </c>
      <c r="C284" s="36">
        <v>21000</v>
      </c>
      <c r="D284" s="36">
        <v>21000</v>
      </c>
      <c r="E284" s="36">
        <v>21000</v>
      </c>
      <c r="F284" s="36">
        <v>21000</v>
      </c>
    </row>
    <row r="285" spans="1:6" x14ac:dyDescent="0.25">
      <c r="A285" s="49" t="s">
        <v>186</v>
      </c>
      <c r="B285" s="50">
        <f>SUBTOTAL(9,B287:B289)</f>
        <v>9255.0299999999988</v>
      </c>
      <c r="C285" s="50">
        <f>SUBTOTAL(9,C287:C289)</f>
        <v>2000</v>
      </c>
      <c r="D285" s="50">
        <f>SUBTOTAL(9,D287:D289)</f>
        <v>2000</v>
      </c>
      <c r="E285" s="50">
        <f>SUBTOTAL(9,E287:E289)</f>
        <v>2000</v>
      </c>
      <c r="F285" s="50">
        <f>SUBTOTAL(9,F287:F289)</f>
        <v>2000</v>
      </c>
    </row>
    <row r="286" spans="1:6" x14ac:dyDescent="0.25">
      <c r="A286" s="51" t="s">
        <v>128</v>
      </c>
      <c r="B286" s="52">
        <f>SUBTOTAL(9,B287:B287)</f>
        <v>8046.95</v>
      </c>
      <c r="C286" s="52">
        <f>SUBTOTAL(9,C287:C287)</f>
        <v>0</v>
      </c>
      <c r="D286" s="52">
        <f>SUBTOTAL(9,D287:D287)</f>
        <v>0</v>
      </c>
      <c r="E286" s="52">
        <f>SUBTOTAL(9,E287:E287)</f>
        <v>0</v>
      </c>
      <c r="F286" s="52">
        <f>SUBTOTAL(9,F287:F287)</f>
        <v>0</v>
      </c>
    </row>
    <row r="287" spans="1:6" x14ac:dyDescent="0.25">
      <c r="A287" s="35" t="s">
        <v>129</v>
      </c>
      <c r="B287" s="36">
        <v>8046.95</v>
      </c>
      <c r="C287" s="36">
        <v>0</v>
      </c>
      <c r="D287" s="36">
        <v>0</v>
      </c>
      <c r="E287" s="36">
        <v>0</v>
      </c>
      <c r="F287" s="36">
        <v>0</v>
      </c>
    </row>
    <row r="288" spans="1:6" x14ac:dyDescent="0.25">
      <c r="A288" s="51" t="s">
        <v>131</v>
      </c>
      <c r="B288" s="52">
        <f>SUBTOTAL(9,B289:B289)</f>
        <v>1208.08</v>
      </c>
      <c r="C288" s="52">
        <f>SUBTOTAL(9,C289:C289)</f>
        <v>2000</v>
      </c>
      <c r="D288" s="52">
        <f>SUBTOTAL(9,D289:D289)</f>
        <v>2000</v>
      </c>
      <c r="E288" s="52">
        <f>SUBTOTAL(9,E289:E289)</f>
        <v>2000</v>
      </c>
      <c r="F288" s="52">
        <f>SUBTOTAL(9,F289:F289)</f>
        <v>2000</v>
      </c>
    </row>
    <row r="289" spans="1:6" x14ac:dyDescent="0.25">
      <c r="A289" s="35" t="s">
        <v>141</v>
      </c>
      <c r="B289" s="36">
        <v>1208.08</v>
      </c>
      <c r="C289" s="36">
        <v>2000</v>
      </c>
      <c r="D289" s="36">
        <v>2000</v>
      </c>
      <c r="E289" s="36">
        <v>2000</v>
      </c>
      <c r="F289" s="36">
        <v>2000</v>
      </c>
    </row>
    <row r="290" spans="1:6" x14ac:dyDescent="0.25">
      <c r="A290" s="47" t="s">
        <v>187</v>
      </c>
      <c r="B290" s="48">
        <f>SUBTOTAL(9,B293:B296)</f>
        <v>0</v>
      </c>
      <c r="C290" s="48">
        <f>SUBTOTAL(9,C293:C296)</f>
        <v>0</v>
      </c>
      <c r="D290" s="48">
        <f>SUBTOTAL(9,D293:D296)</f>
        <v>125000</v>
      </c>
      <c r="E290" s="48">
        <f>SUBTOTAL(9,E293:E296)</f>
        <v>40000</v>
      </c>
      <c r="F290" s="48">
        <f>SUBTOTAL(9,F293:F296)</f>
        <v>10000</v>
      </c>
    </row>
    <row r="291" spans="1:6" x14ac:dyDescent="0.25">
      <c r="A291" s="49" t="s">
        <v>127</v>
      </c>
      <c r="B291" s="50">
        <f>SUBTOTAL(9,B293:B293)</f>
        <v>0</v>
      </c>
      <c r="C291" s="50">
        <f>SUBTOTAL(9,C293:C293)</f>
        <v>0</v>
      </c>
      <c r="D291" s="50">
        <f>SUBTOTAL(9,D293:D293)</f>
        <v>30000</v>
      </c>
      <c r="E291" s="50">
        <f>SUBTOTAL(9,E293:E293)</f>
        <v>10000</v>
      </c>
      <c r="F291" s="50">
        <f>SUBTOTAL(9,F293:F293)</f>
        <v>10000</v>
      </c>
    </row>
    <row r="292" spans="1:6" x14ac:dyDescent="0.25">
      <c r="A292" s="51" t="s">
        <v>131</v>
      </c>
      <c r="B292" s="52">
        <f>SUBTOTAL(9,B293:B293)</f>
        <v>0</v>
      </c>
      <c r="C292" s="52">
        <f>SUBTOTAL(9,C293:C293)</f>
        <v>0</v>
      </c>
      <c r="D292" s="52">
        <f>SUBTOTAL(9,D293:D293)</f>
        <v>30000</v>
      </c>
      <c r="E292" s="52">
        <f>SUBTOTAL(9,E293:E293)</f>
        <v>10000</v>
      </c>
      <c r="F292" s="52">
        <f>SUBTOTAL(9,F293:F293)</f>
        <v>10000</v>
      </c>
    </row>
    <row r="293" spans="1:6" x14ac:dyDescent="0.25">
      <c r="A293" s="35" t="s">
        <v>132</v>
      </c>
      <c r="B293" s="36"/>
      <c r="C293" s="36">
        <v>0</v>
      </c>
      <c r="D293" s="36">
        <v>30000</v>
      </c>
      <c r="E293" s="36">
        <v>10000</v>
      </c>
      <c r="F293" s="36">
        <v>10000</v>
      </c>
    </row>
    <row r="294" spans="1:6" x14ac:dyDescent="0.25">
      <c r="A294" s="49" t="s">
        <v>188</v>
      </c>
      <c r="B294" s="50">
        <f>SUBTOTAL(9,B296:B296)</f>
        <v>0</v>
      </c>
      <c r="C294" s="50">
        <f>SUBTOTAL(9,C296:C296)</f>
        <v>0</v>
      </c>
      <c r="D294" s="50">
        <f>SUBTOTAL(9,D296:D296)</f>
        <v>95000</v>
      </c>
      <c r="E294" s="50">
        <f>SUBTOTAL(9,E296:E296)</f>
        <v>30000</v>
      </c>
      <c r="F294" s="50">
        <f>SUBTOTAL(9,F296:F296)</f>
        <v>0</v>
      </c>
    </row>
    <row r="295" spans="1:6" x14ac:dyDescent="0.25">
      <c r="A295" s="51" t="s">
        <v>131</v>
      </c>
      <c r="B295" s="52">
        <f>SUBTOTAL(9,B296:B296)</f>
        <v>0</v>
      </c>
      <c r="C295" s="52">
        <f>SUBTOTAL(9,C296:C296)</f>
        <v>0</v>
      </c>
      <c r="D295" s="52">
        <f>SUBTOTAL(9,D296:D296)</f>
        <v>95000</v>
      </c>
      <c r="E295" s="52">
        <f>SUBTOTAL(9,E296:E296)</f>
        <v>30000</v>
      </c>
      <c r="F295" s="52">
        <f>SUBTOTAL(9,F296:F296)</f>
        <v>0</v>
      </c>
    </row>
    <row r="296" spans="1:6" x14ac:dyDescent="0.25">
      <c r="A296" s="35" t="s">
        <v>132</v>
      </c>
      <c r="B296" s="36"/>
      <c r="C296" s="36">
        <v>0</v>
      </c>
      <c r="D296" s="36">
        <v>95000</v>
      </c>
      <c r="E296" s="36">
        <v>30000</v>
      </c>
      <c r="F296" s="36">
        <v>0</v>
      </c>
    </row>
    <row r="297" spans="1:6" x14ac:dyDescent="0.25">
      <c r="A297" s="45" t="s">
        <v>189</v>
      </c>
      <c r="B297" s="46">
        <f>SUBTOTAL(9,B301:B308)</f>
        <v>111612.81</v>
      </c>
      <c r="C297" s="46">
        <f>SUBTOTAL(9,C301:C308)</f>
        <v>112500</v>
      </c>
      <c r="D297" s="46">
        <f>SUBTOTAL(9,D301:D308)</f>
        <v>112500</v>
      </c>
      <c r="E297" s="46">
        <f>SUBTOTAL(9,E301:E308)</f>
        <v>128500</v>
      </c>
      <c r="F297" s="46">
        <f>SUBTOTAL(9,F301:F308)</f>
        <v>177500</v>
      </c>
    </row>
    <row r="298" spans="1:6" x14ac:dyDescent="0.25">
      <c r="A298" s="47" t="s">
        <v>190</v>
      </c>
      <c r="B298" s="48">
        <f>SUBTOTAL(9,B301:B304)</f>
        <v>111612.81</v>
      </c>
      <c r="C298" s="48">
        <f>SUBTOTAL(9,C301:C304)</f>
        <v>112500</v>
      </c>
      <c r="D298" s="48">
        <f>SUBTOTAL(9,D301:D304)</f>
        <v>112500</v>
      </c>
      <c r="E298" s="48">
        <f>SUBTOTAL(9,E301:E304)</f>
        <v>112500</v>
      </c>
      <c r="F298" s="48">
        <f>SUBTOTAL(9,F301:F304)</f>
        <v>112500</v>
      </c>
    </row>
    <row r="299" spans="1:6" x14ac:dyDescent="0.25">
      <c r="A299" s="49" t="s">
        <v>127</v>
      </c>
      <c r="B299" s="50">
        <f>SUBTOTAL(9,B301:B301)</f>
        <v>33088.07</v>
      </c>
      <c r="C299" s="50">
        <f>SUBTOTAL(9,C301:C301)</f>
        <v>33500</v>
      </c>
      <c r="D299" s="50">
        <f>SUBTOTAL(9,D301:D301)</f>
        <v>33500</v>
      </c>
      <c r="E299" s="50">
        <f>SUBTOTAL(9,E301:E301)</f>
        <v>33500</v>
      </c>
      <c r="F299" s="50">
        <f>SUBTOTAL(9,F301:F301)</f>
        <v>33500</v>
      </c>
    </row>
    <row r="300" spans="1:6" x14ac:dyDescent="0.25">
      <c r="A300" s="51" t="s">
        <v>191</v>
      </c>
      <c r="B300" s="52">
        <f>SUBTOTAL(9,B301:B301)</f>
        <v>33088.07</v>
      </c>
      <c r="C300" s="52">
        <f>SUBTOTAL(9,C301:C301)</f>
        <v>33500</v>
      </c>
      <c r="D300" s="52">
        <f>SUBTOTAL(9,D301:D301)</f>
        <v>33500</v>
      </c>
      <c r="E300" s="52">
        <f>SUBTOTAL(9,E301:E301)</f>
        <v>33500</v>
      </c>
      <c r="F300" s="52">
        <f>SUBTOTAL(9,F301:F301)</f>
        <v>33500</v>
      </c>
    </row>
    <row r="301" spans="1:6" x14ac:dyDescent="0.25">
      <c r="A301" s="35" t="s">
        <v>192</v>
      </c>
      <c r="B301" s="36">
        <v>33088.07</v>
      </c>
      <c r="C301" s="36">
        <v>33500</v>
      </c>
      <c r="D301" s="36">
        <v>33500</v>
      </c>
      <c r="E301" s="36">
        <v>33500</v>
      </c>
      <c r="F301" s="36">
        <v>33500</v>
      </c>
    </row>
    <row r="302" spans="1:6" x14ac:dyDescent="0.25">
      <c r="A302" s="49" t="s">
        <v>193</v>
      </c>
      <c r="B302" s="50">
        <f>SUBTOTAL(9,B304:B304)</f>
        <v>78524.740000000005</v>
      </c>
      <c r="C302" s="50">
        <f>SUBTOTAL(9,C304:C304)</f>
        <v>79000</v>
      </c>
      <c r="D302" s="50">
        <f>SUBTOTAL(9,D304:D304)</f>
        <v>79000</v>
      </c>
      <c r="E302" s="50">
        <f>SUBTOTAL(9,E304:E304)</f>
        <v>79000</v>
      </c>
      <c r="F302" s="50">
        <f>SUBTOTAL(9,F304:F304)</f>
        <v>79000</v>
      </c>
    </row>
    <row r="303" spans="1:6" x14ac:dyDescent="0.25">
      <c r="A303" s="51" t="s">
        <v>191</v>
      </c>
      <c r="B303" s="52">
        <f>SUBTOTAL(9,B304:B304)</f>
        <v>78524.740000000005</v>
      </c>
      <c r="C303" s="52">
        <f>SUBTOTAL(9,C304:C304)</f>
        <v>79000</v>
      </c>
      <c r="D303" s="52">
        <f>SUBTOTAL(9,D304:D304)</f>
        <v>79000</v>
      </c>
      <c r="E303" s="52">
        <f>SUBTOTAL(9,E304:E304)</f>
        <v>79000</v>
      </c>
      <c r="F303" s="52">
        <f>SUBTOTAL(9,F304:F304)</f>
        <v>79000</v>
      </c>
    </row>
    <row r="304" spans="1:6" x14ac:dyDescent="0.25">
      <c r="A304" s="35" t="s">
        <v>192</v>
      </c>
      <c r="B304" s="36">
        <v>78524.740000000005</v>
      </c>
      <c r="C304" s="36">
        <v>79000</v>
      </c>
      <c r="D304" s="36">
        <v>79000</v>
      </c>
      <c r="E304" s="36">
        <v>79000</v>
      </c>
      <c r="F304" s="36">
        <v>79000</v>
      </c>
    </row>
    <row r="305" spans="1:6" x14ac:dyDescent="0.25">
      <c r="A305" s="47" t="s">
        <v>194</v>
      </c>
      <c r="B305" s="48">
        <f>SUBTOTAL(9,B308:B308)</f>
        <v>0</v>
      </c>
      <c r="C305" s="48">
        <f>SUBTOTAL(9,C308:C308)</f>
        <v>0</v>
      </c>
      <c r="D305" s="48">
        <f>SUBTOTAL(9,D308:D308)</f>
        <v>0</v>
      </c>
      <c r="E305" s="48">
        <f>SUBTOTAL(9,E308:E308)</f>
        <v>16000</v>
      </c>
      <c r="F305" s="48">
        <f>SUBTOTAL(9,F308:F308)</f>
        <v>65000</v>
      </c>
    </row>
    <row r="306" spans="1:6" x14ac:dyDescent="0.25">
      <c r="A306" s="49" t="s">
        <v>127</v>
      </c>
      <c r="B306" s="50">
        <f>SUBTOTAL(9,B308:B308)</f>
        <v>0</v>
      </c>
      <c r="C306" s="50">
        <f>SUBTOTAL(9,C308:C308)</f>
        <v>0</v>
      </c>
      <c r="D306" s="50">
        <f>SUBTOTAL(9,D308:D308)</f>
        <v>0</v>
      </c>
      <c r="E306" s="50">
        <f>SUBTOTAL(9,E308:E308)</f>
        <v>16000</v>
      </c>
      <c r="F306" s="50">
        <f>SUBTOTAL(9,F308:F308)</f>
        <v>65000</v>
      </c>
    </row>
    <row r="307" spans="1:6" x14ac:dyDescent="0.25">
      <c r="A307" s="51" t="s">
        <v>191</v>
      </c>
      <c r="B307" s="52">
        <f>SUBTOTAL(9,B308:B308)</f>
        <v>0</v>
      </c>
      <c r="C307" s="52">
        <f>SUBTOTAL(9,C308:C308)</f>
        <v>0</v>
      </c>
      <c r="D307" s="52">
        <f>SUBTOTAL(9,D308:D308)</f>
        <v>0</v>
      </c>
      <c r="E307" s="52">
        <f>SUBTOTAL(9,E308:E308)</f>
        <v>16000</v>
      </c>
      <c r="F307" s="52">
        <f>SUBTOTAL(9,F308:F308)</f>
        <v>65000</v>
      </c>
    </row>
    <row r="308" spans="1:6" x14ac:dyDescent="0.25">
      <c r="A308" s="35" t="s">
        <v>192</v>
      </c>
      <c r="B308" s="36"/>
      <c r="C308" s="36">
        <v>0</v>
      </c>
      <c r="D308" s="36">
        <v>0</v>
      </c>
      <c r="E308" s="36">
        <v>16000</v>
      </c>
      <c r="F308" s="36">
        <v>65000</v>
      </c>
    </row>
    <row r="309" spans="1:6" x14ac:dyDescent="0.25">
      <c r="A309" s="45" t="s">
        <v>195</v>
      </c>
      <c r="B309" s="46">
        <f>SUBTOTAL(9,B313:B313)</f>
        <v>20812.91</v>
      </c>
      <c r="C309" s="46">
        <f>SUBTOTAL(9,C313:C313)</f>
        <v>25000</v>
      </c>
      <c r="D309" s="46">
        <f>SUBTOTAL(9,D313:D313)</f>
        <v>30000</v>
      </c>
      <c r="E309" s="46">
        <f>SUBTOTAL(9,E313:E313)</f>
        <v>30000</v>
      </c>
      <c r="F309" s="46">
        <f>SUBTOTAL(9,F313:F313)</f>
        <v>30000</v>
      </c>
    </row>
    <row r="310" spans="1:6" x14ac:dyDescent="0.25">
      <c r="A310" s="47" t="s">
        <v>196</v>
      </c>
      <c r="B310" s="48">
        <f>SUBTOTAL(9,B313:B313)</f>
        <v>20812.91</v>
      </c>
      <c r="C310" s="48">
        <f>SUBTOTAL(9,C313:C313)</f>
        <v>25000</v>
      </c>
      <c r="D310" s="48">
        <f>SUBTOTAL(9,D313:D313)</f>
        <v>30000</v>
      </c>
      <c r="E310" s="48">
        <f>SUBTOTAL(9,E313:E313)</f>
        <v>30000</v>
      </c>
      <c r="F310" s="48">
        <f>SUBTOTAL(9,F313:F313)</f>
        <v>30000</v>
      </c>
    </row>
    <row r="311" spans="1:6" x14ac:dyDescent="0.25">
      <c r="A311" s="49" t="s">
        <v>127</v>
      </c>
      <c r="B311" s="50">
        <f>SUBTOTAL(9,B313:B313)</f>
        <v>20812.91</v>
      </c>
      <c r="C311" s="50">
        <f>SUBTOTAL(9,C313:C313)</f>
        <v>25000</v>
      </c>
      <c r="D311" s="50">
        <f>SUBTOTAL(9,D313:D313)</f>
        <v>30000</v>
      </c>
      <c r="E311" s="50">
        <f>SUBTOTAL(9,E313:E313)</f>
        <v>30000</v>
      </c>
      <c r="F311" s="50">
        <f>SUBTOTAL(9,F313:F313)</f>
        <v>30000</v>
      </c>
    </row>
    <row r="312" spans="1:6" x14ac:dyDescent="0.25">
      <c r="A312" s="51" t="s">
        <v>128</v>
      </c>
      <c r="B312" s="52">
        <f>SUBTOTAL(9,B313:B313)</f>
        <v>20812.91</v>
      </c>
      <c r="C312" s="52">
        <f>SUBTOTAL(9,C313:C313)</f>
        <v>25000</v>
      </c>
      <c r="D312" s="52">
        <f>SUBTOTAL(9,D313:D313)</f>
        <v>30000</v>
      </c>
      <c r="E312" s="52">
        <f>SUBTOTAL(9,E313:E313)</f>
        <v>30000</v>
      </c>
      <c r="F312" s="52">
        <f>SUBTOTAL(9,F313:F313)</f>
        <v>30000</v>
      </c>
    </row>
    <row r="313" spans="1:6" x14ac:dyDescent="0.25">
      <c r="A313" s="35" t="s">
        <v>129</v>
      </c>
      <c r="B313" s="36">
        <v>20812.91</v>
      </c>
      <c r="C313" s="36">
        <v>25000</v>
      </c>
      <c r="D313" s="36">
        <v>30000</v>
      </c>
      <c r="E313" s="36">
        <v>30000</v>
      </c>
      <c r="F313" s="36">
        <v>30000</v>
      </c>
    </row>
    <row r="314" spans="1:6" x14ac:dyDescent="0.25">
      <c r="A314" s="45" t="s">
        <v>197</v>
      </c>
      <c r="B314" s="46">
        <f>SUBTOTAL(9,B318:B337)</f>
        <v>24422.11</v>
      </c>
      <c r="C314" s="46">
        <f>SUBTOTAL(9,C318:C337)</f>
        <v>28200</v>
      </c>
      <c r="D314" s="46">
        <f>SUBTOTAL(9,D318:D337)</f>
        <v>28200</v>
      </c>
      <c r="E314" s="46">
        <f>SUBTOTAL(9,E318:E337)</f>
        <v>32200</v>
      </c>
      <c r="F314" s="46">
        <f>SUBTOTAL(9,F318:F337)</f>
        <v>32200</v>
      </c>
    </row>
    <row r="315" spans="1:6" x14ac:dyDescent="0.25">
      <c r="A315" s="47" t="s">
        <v>198</v>
      </c>
      <c r="B315" s="48">
        <f>SUBTOTAL(9,B318:B322)</f>
        <v>4237.16</v>
      </c>
      <c r="C315" s="48">
        <f>SUBTOTAL(9,C318:C322)</f>
        <v>11200</v>
      </c>
      <c r="D315" s="48">
        <f>SUBTOTAL(9,D318:D322)</f>
        <v>11200</v>
      </c>
      <c r="E315" s="48">
        <f>SUBTOTAL(9,E318:E322)</f>
        <v>11200</v>
      </c>
      <c r="F315" s="48">
        <f>SUBTOTAL(9,F318:F322)</f>
        <v>11200</v>
      </c>
    </row>
    <row r="316" spans="1:6" x14ac:dyDescent="0.25">
      <c r="A316" s="49" t="s">
        <v>127</v>
      </c>
      <c r="B316" s="50">
        <f>SUBTOTAL(9,B318:B319)</f>
        <v>657.16</v>
      </c>
      <c r="C316" s="50">
        <f>SUBTOTAL(9,C318:C319)</f>
        <v>5200</v>
      </c>
      <c r="D316" s="50">
        <f>SUBTOTAL(9,D318:D319)</f>
        <v>5200</v>
      </c>
      <c r="E316" s="50">
        <f>SUBTOTAL(9,E318:E319)</f>
        <v>5200</v>
      </c>
      <c r="F316" s="50">
        <f>SUBTOTAL(9,F318:F319)</f>
        <v>5200</v>
      </c>
    </row>
    <row r="317" spans="1:6" x14ac:dyDescent="0.25">
      <c r="A317" s="51" t="s">
        <v>128</v>
      </c>
      <c r="B317" s="52">
        <f>SUBTOTAL(9,B318:B319)</f>
        <v>657.16</v>
      </c>
      <c r="C317" s="52">
        <f>SUBTOTAL(9,C318:C319)</f>
        <v>5200</v>
      </c>
      <c r="D317" s="52">
        <f>SUBTOTAL(9,D318:D319)</f>
        <v>5200</v>
      </c>
      <c r="E317" s="52">
        <f>SUBTOTAL(9,E318:E319)</f>
        <v>5200</v>
      </c>
      <c r="F317" s="52">
        <f>SUBTOTAL(9,F318:F319)</f>
        <v>5200</v>
      </c>
    </row>
    <row r="318" spans="1:6" x14ac:dyDescent="0.25">
      <c r="A318" s="35" t="s">
        <v>129</v>
      </c>
      <c r="B318" s="36">
        <v>0</v>
      </c>
      <c r="C318" s="36">
        <v>3200</v>
      </c>
      <c r="D318" s="36">
        <v>3200</v>
      </c>
      <c r="E318" s="36">
        <v>3200</v>
      </c>
      <c r="F318" s="36">
        <v>3200</v>
      </c>
    </row>
    <row r="319" spans="1:6" x14ac:dyDescent="0.25">
      <c r="A319" s="35" t="s">
        <v>199</v>
      </c>
      <c r="B319" s="36">
        <v>657.16</v>
      </c>
      <c r="C319" s="36">
        <v>2000</v>
      </c>
      <c r="D319" s="36">
        <v>2000</v>
      </c>
      <c r="E319" s="36">
        <v>2000</v>
      </c>
      <c r="F319" s="36">
        <v>2000</v>
      </c>
    </row>
    <row r="320" spans="1:6" x14ac:dyDescent="0.25">
      <c r="A320" s="49" t="s">
        <v>200</v>
      </c>
      <c r="B320" s="50">
        <f>SUBTOTAL(9,B322:B322)</f>
        <v>3580</v>
      </c>
      <c r="C320" s="50">
        <f>SUBTOTAL(9,C322:C322)</f>
        <v>6000</v>
      </c>
      <c r="D320" s="50">
        <f>SUBTOTAL(9,D322:D322)</f>
        <v>6000</v>
      </c>
      <c r="E320" s="50">
        <f>SUBTOTAL(9,E322:E322)</f>
        <v>6000</v>
      </c>
      <c r="F320" s="50">
        <f>SUBTOTAL(9,F322:F322)</f>
        <v>6000</v>
      </c>
    </row>
    <row r="321" spans="1:6" x14ac:dyDescent="0.25">
      <c r="A321" s="51" t="s">
        <v>128</v>
      </c>
      <c r="B321" s="52">
        <f>SUBTOTAL(9,B322:B322)</f>
        <v>3580</v>
      </c>
      <c r="C321" s="52">
        <f>SUBTOTAL(9,C322:C322)</f>
        <v>6000</v>
      </c>
      <c r="D321" s="52">
        <f>SUBTOTAL(9,D322:D322)</f>
        <v>6000</v>
      </c>
      <c r="E321" s="52">
        <f>SUBTOTAL(9,E322:E322)</f>
        <v>6000</v>
      </c>
      <c r="F321" s="52">
        <f>SUBTOTAL(9,F322:F322)</f>
        <v>6000</v>
      </c>
    </row>
    <row r="322" spans="1:6" x14ac:dyDescent="0.25">
      <c r="A322" s="35" t="s">
        <v>129</v>
      </c>
      <c r="B322" s="36">
        <v>3580</v>
      </c>
      <c r="C322" s="36">
        <v>6000</v>
      </c>
      <c r="D322" s="36">
        <v>6000</v>
      </c>
      <c r="E322" s="36">
        <v>6000</v>
      </c>
      <c r="F322" s="36">
        <v>6000</v>
      </c>
    </row>
    <row r="323" spans="1:6" x14ac:dyDescent="0.25">
      <c r="A323" s="47" t="s">
        <v>201</v>
      </c>
      <c r="B323" s="48">
        <f>SUBTOTAL(9,B326:B329)</f>
        <v>6783.7699999999995</v>
      </c>
      <c r="C323" s="48">
        <f>SUBTOTAL(9,C326:C329)</f>
        <v>0</v>
      </c>
      <c r="D323" s="48">
        <f>SUBTOTAL(9,D326:D329)</f>
        <v>0</v>
      </c>
      <c r="E323" s="48">
        <f>SUBTOTAL(9,E326:E329)</f>
        <v>0</v>
      </c>
      <c r="F323" s="48">
        <f>SUBTOTAL(9,F326:F329)</f>
        <v>0</v>
      </c>
    </row>
    <row r="324" spans="1:6" x14ac:dyDescent="0.25">
      <c r="A324" s="49" t="s">
        <v>127</v>
      </c>
      <c r="B324" s="50">
        <f>SUBTOTAL(9,B326:B326)</f>
        <v>5359.49</v>
      </c>
      <c r="C324" s="50">
        <f>SUBTOTAL(9,C326:C326)</f>
        <v>0</v>
      </c>
      <c r="D324" s="50">
        <f>SUBTOTAL(9,D326:D326)</f>
        <v>0</v>
      </c>
      <c r="E324" s="50">
        <f>SUBTOTAL(9,E326:E326)</f>
        <v>0</v>
      </c>
      <c r="F324" s="50">
        <f>SUBTOTAL(9,F326:F326)</f>
        <v>0</v>
      </c>
    </row>
    <row r="325" spans="1:6" x14ac:dyDescent="0.25">
      <c r="A325" s="51" t="s">
        <v>128</v>
      </c>
      <c r="B325" s="52">
        <f>SUBTOTAL(9,B326:B326)</f>
        <v>5359.49</v>
      </c>
      <c r="C325" s="52">
        <f>SUBTOTAL(9,C326:C326)</f>
        <v>0</v>
      </c>
      <c r="D325" s="52">
        <f>SUBTOTAL(9,D326:D326)</f>
        <v>0</v>
      </c>
      <c r="E325" s="52">
        <f>SUBTOTAL(9,E326:E326)</f>
        <v>0</v>
      </c>
      <c r="F325" s="52">
        <f>SUBTOTAL(9,F326:F326)</f>
        <v>0</v>
      </c>
    </row>
    <row r="326" spans="1:6" x14ac:dyDescent="0.25">
      <c r="A326" s="35" t="s">
        <v>129</v>
      </c>
      <c r="B326" s="36">
        <v>5359.49</v>
      </c>
      <c r="C326" s="36">
        <v>0</v>
      </c>
      <c r="D326" s="36">
        <v>0</v>
      </c>
      <c r="E326" s="36">
        <v>0</v>
      </c>
      <c r="F326" s="36">
        <v>0</v>
      </c>
    </row>
    <row r="327" spans="1:6" x14ac:dyDescent="0.25">
      <c r="A327" s="49" t="s">
        <v>200</v>
      </c>
      <c r="B327" s="50">
        <f>SUBTOTAL(9,B329:B329)</f>
        <v>1424.28</v>
      </c>
      <c r="C327" s="50">
        <f>SUBTOTAL(9,C329:C329)</f>
        <v>0</v>
      </c>
      <c r="D327" s="50">
        <f>SUBTOTAL(9,D329:D329)</f>
        <v>0</v>
      </c>
      <c r="E327" s="50">
        <f>SUBTOTAL(9,E329:E329)</f>
        <v>0</v>
      </c>
      <c r="F327" s="50">
        <f>SUBTOTAL(9,F329:F329)</f>
        <v>0</v>
      </c>
    </row>
    <row r="328" spans="1:6" x14ac:dyDescent="0.25">
      <c r="A328" s="51" t="s">
        <v>128</v>
      </c>
      <c r="B328" s="52">
        <f>SUBTOTAL(9,B329:B329)</f>
        <v>1424.28</v>
      </c>
      <c r="C328" s="52">
        <f>SUBTOTAL(9,C329:C329)</f>
        <v>0</v>
      </c>
      <c r="D328" s="52">
        <f>SUBTOTAL(9,D329:D329)</f>
        <v>0</v>
      </c>
      <c r="E328" s="52">
        <f>SUBTOTAL(9,E329:E329)</f>
        <v>0</v>
      </c>
      <c r="F328" s="52">
        <f>SUBTOTAL(9,F329:F329)</f>
        <v>0</v>
      </c>
    </row>
    <row r="329" spans="1:6" x14ac:dyDescent="0.25">
      <c r="A329" s="35" t="s">
        <v>129</v>
      </c>
      <c r="B329" s="36">
        <v>1424.28</v>
      </c>
      <c r="C329" s="36">
        <v>0</v>
      </c>
      <c r="D329" s="36">
        <v>0</v>
      </c>
      <c r="E329" s="36">
        <v>0</v>
      </c>
      <c r="F329" s="36">
        <v>0</v>
      </c>
    </row>
    <row r="330" spans="1:6" x14ac:dyDescent="0.25">
      <c r="A330" s="47" t="s">
        <v>202</v>
      </c>
      <c r="B330" s="48">
        <f>SUBTOTAL(9,B333:B333)</f>
        <v>12411.18</v>
      </c>
      <c r="C330" s="48">
        <f>SUBTOTAL(9,C333:C333)</f>
        <v>15000</v>
      </c>
      <c r="D330" s="48">
        <f>SUBTOTAL(9,D333:D333)</f>
        <v>15000</v>
      </c>
      <c r="E330" s="48">
        <f>SUBTOTAL(9,E333:E333)</f>
        <v>17000</v>
      </c>
      <c r="F330" s="48">
        <f>SUBTOTAL(9,F333:F333)</f>
        <v>17000</v>
      </c>
    </row>
    <row r="331" spans="1:6" x14ac:dyDescent="0.25">
      <c r="A331" s="49" t="s">
        <v>127</v>
      </c>
      <c r="B331" s="50">
        <f>SUBTOTAL(9,B333:B333)</f>
        <v>12411.18</v>
      </c>
      <c r="C331" s="50">
        <f>SUBTOTAL(9,C333:C333)</f>
        <v>15000</v>
      </c>
      <c r="D331" s="50">
        <f>SUBTOTAL(9,D333:D333)</f>
        <v>15000</v>
      </c>
      <c r="E331" s="50">
        <f>SUBTOTAL(9,E333:E333)</f>
        <v>17000</v>
      </c>
      <c r="F331" s="50">
        <f>SUBTOTAL(9,F333:F333)</f>
        <v>17000</v>
      </c>
    </row>
    <row r="332" spans="1:6" x14ac:dyDescent="0.25">
      <c r="A332" s="51" t="s">
        <v>128</v>
      </c>
      <c r="B332" s="52">
        <f>SUBTOTAL(9,B333:B333)</f>
        <v>12411.18</v>
      </c>
      <c r="C332" s="52">
        <f>SUBTOTAL(9,C333:C333)</f>
        <v>15000</v>
      </c>
      <c r="D332" s="52">
        <f>SUBTOTAL(9,D333:D333)</f>
        <v>15000</v>
      </c>
      <c r="E332" s="52">
        <f>SUBTOTAL(9,E333:E333)</f>
        <v>17000</v>
      </c>
      <c r="F332" s="52">
        <f>SUBTOTAL(9,F333:F333)</f>
        <v>17000</v>
      </c>
    </row>
    <row r="333" spans="1:6" x14ac:dyDescent="0.25">
      <c r="A333" s="35" t="s">
        <v>199</v>
      </c>
      <c r="B333" s="36">
        <v>12411.18</v>
      </c>
      <c r="C333" s="36">
        <v>15000</v>
      </c>
      <c r="D333" s="36">
        <v>15000</v>
      </c>
      <c r="E333" s="36">
        <v>17000</v>
      </c>
      <c r="F333" s="36">
        <v>17000</v>
      </c>
    </row>
    <row r="334" spans="1:6" x14ac:dyDescent="0.25">
      <c r="A334" s="47" t="s">
        <v>203</v>
      </c>
      <c r="B334" s="48">
        <f>SUBTOTAL(9,B337:B337)</f>
        <v>990</v>
      </c>
      <c r="C334" s="48">
        <f>SUBTOTAL(9,C337:C337)</f>
        <v>2000</v>
      </c>
      <c r="D334" s="48">
        <f>SUBTOTAL(9,D337:D337)</f>
        <v>2000</v>
      </c>
      <c r="E334" s="48">
        <f>SUBTOTAL(9,E337:E337)</f>
        <v>4000</v>
      </c>
      <c r="F334" s="48">
        <f>SUBTOTAL(9,F337:F337)</f>
        <v>4000</v>
      </c>
    </row>
    <row r="335" spans="1:6" x14ac:dyDescent="0.25">
      <c r="A335" s="49" t="s">
        <v>127</v>
      </c>
      <c r="B335" s="50">
        <f>SUBTOTAL(9,B337:B337)</f>
        <v>990</v>
      </c>
      <c r="C335" s="50">
        <f>SUBTOTAL(9,C337:C337)</f>
        <v>2000</v>
      </c>
      <c r="D335" s="50">
        <f>SUBTOTAL(9,D337:D337)</f>
        <v>2000</v>
      </c>
      <c r="E335" s="50">
        <f>SUBTOTAL(9,E337:E337)</f>
        <v>4000</v>
      </c>
      <c r="F335" s="50">
        <f>SUBTOTAL(9,F337:F337)</f>
        <v>4000</v>
      </c>
    </row>
    <row r="336" spans="1:6" x14ac:dyDescent="0.25">
      <c r="A336" s="51" t="s">
        <v>128</v>
      </c>
      <c r="B336" s="52">
        <f>SUBTOTAL(9,B337:B337)</f>
        <v>990</v>
      </c>
      <c r="C336" s="52">
        <f>SUBTOTAL(9,C337:C337)</f>
        <v>2000</v>
      </c>
      <c r="D336" s="52">
        <f>SUBTOTAL(9,D337:D337)</f>
        <v>2000</v>
      </c>
      <c r="E336" s="52">
        <f>SUBTOTAL(9,E337:E337)</f>
        <v>4000</v>
      </c>
      <c r="F336" s="52">
        <f>SUBTOTAL(9,F337:F337)</f>
        <v>4000</v>
      </c>
    </row>
    <row r="337" spans="1:6" x14ac:dyDescent="0.25">
      <c r="A337" s="35" t="s">
        <v>204</v>
      </c>
      <c r="B337" s="36">
        <v>990</v>
      </c>
      <c r="C337" s="36">
        <v>2000</v>
      </c>
      <c r="D337" s="36">
        <v>2000</v>
      </c>
      <c r="E337" s="36">
        <v>4000</v>
      </c>
      <c r="F337" s="36">
        <v>4000</v>
      </c>
    </row>
    <row r="338" spans="1:6" x14ac:dyDescent="0.25">
      <c r="A338" s="45" t="s">
        <v>205</v>
      </c>
      <c r="B338" s="46">
        <f>SUBTOTAL(9,B342:B348)</f>
        <v>62267.259999999995</v>
      </c>
      <c r="C338" s="46">
        <f>SUBTOTAL(9,C342:C348)</f>
        <v>93800</v>
      </c>
      <c r="D338" s="46">
        <f>SUBTOTAL(9,D342:D348)</f>
        <v>93800</v>
      </c>
      <c r="E338" s="46">
        <f>SUBTOTAL(9,E342:E348)</f>
        <v>93800</v>
      </c>
      <c r="F338" s="46">
        <f>SUBTOTAL(9,F342:F348)</f>
        <v>93800</v>
      </c>
    </row>
    <row r="339" spans="1:6" x14ac:dyDescent="0.25">
      <c r="A339" s="47" t="s">
        <v>206</v>
      </c>
      <c r="B339" s="48">
        <f>SUBTOTAL(9,B342:B348)</f>
        <v>62267.259999999995</v>
      </c>
      <c r="C339" s="48">
        <f>SUBTOTAL(9,C342:C348)</f>
        <v>93800</v>
      </c>
      <c r="D339" s="48">
        <f>SUBTOTAL(9,D342:D348)</f>
        <v>93800</v>
      </c>
      <c r="E339" s="48">
        <f>SUBTOTAL(9,E342:E348)</f>
        <v>93800</v>
      </c>
      <c r="F339" s="48">
        <f>SUBTOTAL(9,F342:F348)</f>
        <v>93800</v>
      </c>
    </row>
    <row r="340" spans="1:6" x14ac:dyDescent="0.25">
      <c r="A340" s="49" t="s">
        <v>127</v>
      </c>
      <c r="B340" s="50">
        <f>SUBTOTAL(9,B342:B344)</f>
        <v>44189.619999999995</v>
      </c>
      <c r="C340" s="50">
        <f>SUBTOTAL(9,C342:C344)</f>
        <v>70500</v>
      </c>
      <c r="D340" s="50">
        <f>SUBTOTAL(9,D342:D344)</f>
        <v>70500</v>
      </c>
      <c r="E340" s="50">
        <f>SUBTOTAL(9,E342:E344)</f>
        <v>70500</v>
      </c>
      <c r="F340" s="50">
        <f>SUBTOTAL(9,F342:F344)</f>
        <v>70500</v>
      </c>
    </row>
    <row r="341" spans="1:6" x14ac:dyDescent="0.25">
      <c r="A341" s="51" t="s">
        <v>128</v>
      </c>
      <c r="B341" s="52">
        <f>SUBTOTAL(9,B342:B344)</f>
        <v>44189.619999999995</v>
      </c>
      <c r="C341" s="52">
        <f>SUBTOTAL(9,C342:C344)</f>
        <v>70500</v>
      </c>
      <c r="D341" s="52">
        <f>SUBTOTAL(9,D342:D344)</f>
        <v>70500</v>
      </c>
      <c r="E341" s="52">
        <f>SUBTOTAL(9,E342:E344)</f>
        <v>70500</v>
      </c>
      <c r="F341" s="52">
        <f>SUBTOTAL(9,F342:F344)</f>
        <v>70500</v>
      </c>
    </row>
    <row r="342" spans="1:6" x14ac:dyDescent="0.25">
      <c r="A342" s="35" t="s">
        <v>129</v>
      </c>
      <c r="B342" s="36">
        <v>8107.88</v>
      </c>
      <c r="C342" s="36">
        <v>20000</v>
      </c>
      <c r="D342" s="36">
        <v>20000</v>
      </c>
      <c r="E342" s="36">
        <v>20000</v>
      </c>
      <c r="F342" s="36">
        <v>20000</v>
      </c>
    </row>
    <row r="343" spans="1:6" x14ac:dyDescent="0.25">
      <c r="A343" s="35" t="s">
        <v>204</v>
      </c>
      <c r="B343" s="36">
        <v>428.67</v>
      </c>
      <c r="C343" s="36">
        <v>2000</v>
      </c>
      <c r="D343" s="36">
        <v>2000</v>
      </c>
      <c r="E343" s="36">
        <v>2000</v>
      </c>
      <c r="F343" s="36">
        <v>2000</v>
      </c>
    </row>
    <row r="344" spans="1:6" x14ac:dyDescent="0.25">
      <c r="A344" s="35" t="s">
        <v>199</v>
      </c>
      <c r="B344" s="36">
        <v>35653.07</v>
      </c>
      <c r="C344" s="36">
        <v>48500</v>
      </c>
      <c r="D344" s="36">
        <v>48500</v>
      </c>
      <c r="E344" s="36">
        <v>48500</v>
      </c>
      <c r="F344" s="36">
        <v>48500</v>
      </c>
    </row>
    <row r="345" spans="1:6" x14ac:dyDescent="0.25">
      <c r="A345" s="49" t="s">
        <v>200</v>
      </c>
      <c r="B345" s="50">
        <f>SUBTOTAL(9,B347:B348)</f>
        <v>18077.64</v>
      </c>
      <c r="C345" s="50">
        <f>SUBTOTAL(9,C347:C348)</f>
        <v>23300</v>
      </c>
      <c r="D345" s="50">
        <f>SUBTOTAL(9,D347:D348)</f>
        <v>23300</v>
      </c>
      <c r="E345" s="50">
        <f>SUBTOTAL(9,E347:E348)</f>
        <v>23300</v>
      </c>
      <c r="F345" s="50">
        <f>SUBTOTAL(9,F347:F348)</f>
        <v>23300</v>
      </c>
    </row>
    <row r="346" spans="1:6" x14ac:dyDescent="0.25">
      <c r="A346" s="51" t="s">
        <v>128</v>
      </c>
      <c r="B346" s="52">
        <f>SUBTOTAL(9,B347:B348)</f>
        <v>18077.64</v>
      </c>
      <c r="C346" s="52">
        <f>SUBTOTAL(9,C347:C348)</f>
        <v>23300</v>
      </c>
      <c r="D346" s="52">
        <f>SUBTOTAL(9,D347:D348)</f>
        <v>23300</v>
      </c>
      <c r="E346" s="52">
        <f>SUBTOTAL(9,E347:E348)</f>
        <v>23300</v>
      </c>
      <c r="F346" s="52">
        <f>SUBTOTAL(9,F347:F348)</f>
        <v>23300</v>
      </c>
    </row>
    <row r="347" spans="1:6" x14ac:dyDescent="0.25">
      <c r="A347" s="35" t="s">
        <v>129</v>
      </c>
      <c r="B347" s="36">
        <v>6327.64</v>
      </c>
      <c r="C347" s="36">
        <v>17000</v>
      </c>
      <c r="D347" s="36">
        <v>17000</v>
      </c>
      <c r="E347" s="36">
        <v>17000</v>
      </c>
      <c r="F347" s="36">
        <v>17000</v>
      </c>
    </row>
    <row r="348" spans="1:6" x14ac:dyDescent="0.25">
      <c r="A348" s="35" t="s">
        <v>199</v>
      </c>
      <c r="B348" s="36">
        <v>11750</v>
      </c>
      <c r="C348" s="36">
        <v>6300</v>
      </c>
      <c r="D348" s="36">
        <v>6300</v>
      </c>
      <c r="E348" s="36">
        <v>6300</v>
      </c>
      <c r="F348" s="36">
        <v>6300</v>
      </c>
    </row>
    <row r="349" spans="1:6" x14ac:dyDescent="0.25">
      <c r="A349" s="45" t="s">
        <v>207</v>
      </c>
      <c r="B349" s="46">
        <f>SUBTOTAL(9,B353:B354)</f>
        <v>17396.18</v>
      </c>
      <c r="C349" s="46">
        <f>SUBTOTAL(9,C353:C354)</f>
        <v>26000</v>
      </c>
      <c r="D349" s="46">
        <f>SUBTOTAL(9,D353:D354)</f>
        <v>26000</v>
      </c>
      <c r="E349" s="46">
        <f>SUBTOTAL(9,E353:E354)</f>
        <v>26000</v>
      </c>
      <c r="F349" s="46">
        <f>SUBTOTAL(9,F353:F354)</f>
        <v>26000</v>
      </c>
    </row>
    <row r="350" spans="1:6" x14ac:dyDescent="0.25">
      <c r="A350" s="47" t="s">
        <v>208</v>
      </c>
      <c r="B350" s="48">
        <f>SUBTOTAL(9,B353:B354)</f>
        <v>17396.18</v>
      </c>
      <c r="C350" s="48">
        <f>SUBTOTAL(9,C353:C354)</f>
        <v>26000</v>
      </c>
      <c r="D350" s="48">
        <f>SUBTOTAL(9,D353:D354)</f>
        <v>26000</v>
      </c>
      <c r="E350" s="48">
        <f>SUBTOTAL(9,E353:E354)</f>
        <v>26000</v>
      </c>
      <c r="F350" s="48">
        <f>SUBTOTAL(9,F353:F354)</f>
        <v>26000</v>
      </c>
    </row>
    <row r="351" spans="1:6" x14ac:dyDescent="0.25">
      <c r="A351" s="49" t="s">
        <v>127</v>
      </c>
      <c r="B351" s="50">
        <f>SUBTOTAL(9,B353:B354)</f>
        <v>17396.18</v>
      </c>
      <c r="C351" s="50">
        <f>SUBTOTAL(9,C353:C354)</f>
        <v>26000</v>
      </c>
      <c r="D351" s="50">
        <f>SUBTOTAL(9,D353:D354)</f>
        <v>26000</v>
      </c>
      <c r="E351" s="50">
        <f>SUBTOTAL(9,E353:E354)</f>
        <v>26000</v>
      </c>
      <c r="F351" s="50">
        <f>SUBTOTAL(9,F353:F354)</f>
        <v>26000</v>
      </c>
    </row>
    <row r="352" spans="1:6" x14ac:dyDescent="0.25">
      <c r="A352" s="51" t="s">
        <v>128</v>
      </c>
      <c r="B352" s="52">
        <f>SUBTOTAL(9,B353:B354)</f>
        <v>17396.18</v>
      </c>
      <c r="C352" s="52">
        <f>SUBTOTAL(9,C353:C354)</f>
        <v>26000</v>
      </c>
      <c r="D352" s="52">
        <f>SUBTOTAL(9,D353:D354)</f>
        <v>26000</v>
      </c>
      <c r="E352" s="52">
        <f>SUBTOTAL(9,E353:E354)</f>
        <v>26000</v>
      </c>
      <c r="F352" s="52">
        <f>SUBTOTAL(9,F353:F354)</f>
        <v>26000</v>
      </c>
    </row>
    <row r="353" spans="1:6" x14ac:dyDescent="0.25">
      <c r="A353" s="35" t="s">
        <v>129</v>
      </c>
      <c r="B353" s="36">
        <v>4688.87</v>
      </c>
      <c r="C353" s="36">
        <v>10000</v>
      </c>
      <c r="D353" s="36">
        <v>10000</v>
      </c>
      <c r="E353" s="36">
        <v>10000</v>
      </c>
      <c r="F353" s="36">
        <v>10000</v>
      </c>
    </row>
    <row r="354" spans="1:6" x14ac:dyDescent="0.25">
      <c r="A354" s="35" t="s">
        <v>199</v>
      </c>
      <c r="B354" s="36">
        <v>12707.31</v>
      </c>
      <c r="C354" s="36">
        <v>16000</v>
      </c>
      <c r="D354" s="36">
        <v>16000</v>
      </c>
      <c r="E354" s="36">
        <v>16000</v>
      </c>
      <c r="F354" s="36">
        <v>16000</v>
      </c>
    </row>
    <row r="355" spans="1:6" x14ac:dyDescent="0.25">
      <c r="A355" s="45" t="s">
        <v>209</v>
      </c>
      <c r="B355" s="46">
        <f>SUBTOTAL(9,B359:B383)</f>
        <v>28630.41</v>
      </c>
      <c r="C355" s="46">
        <f>SUBTOTAL(9,C359:C383)</f>
        <v>57600</v>
      </c>
      <c r="D355" s="46">
        <f>SUBTOTAL(9,D359:D383)</f>
        <v>64000</v>
      </c>
      <c r="E355" s="46">
        <f>SUBTOTAL(9,E359:E383)</f>
        <v>74000</v>
      </c>
      <c r="F355" s="46">
        <f>SUBTOTAL(9,F359:F383)</f>
        <v>74000</v>
      </c>
    </row>
    <row r="356" spans="1:6" x14ac:dyDescent="0.25">
      <c r="A356" s="47" t="s">
        <v>210</v>
      </c>
      <c r="B356" s="48">
        <f>SUBTOTAL(9,B359:B361)</f>
        <v>16588.75</v>
      </c>
      <c r="C356" s="48">
        <f>SUBTOTAL(9,C359:C361)</f>
        <v>32000</v>
      </c>
      <c r="D356" s="48">
        <f>SUBTOTAL(9,D359:D361)</f>
        <v>22000</v>
      </c>
      <c r="E356" s="48">
        <f>SUBTOTAL(9,E359:E361)</f>
        <v>52000</v>
      </c>
      <c r="F356" s="48">
        <f>SUBTOTAL(9,F359:F361)</f>
        <v>52000</v>
      </c>
    </row>
    <row r="357" spans="1:6" x14ac:dyDescent="0.25">
      <c r="A357" s="49" t="s">
        <v>127</v>
      </c>
      <c r="B357" s="50">
        <f>SUBTOTAL(9,B359:B361)</f>
        <v>16588.75</v>
      </c>
      <c r="C357" s="50">
        <f>SUBTOTAL(9,C359:C361)</f>
        <v>32000</v>
      </c>
      <c r="D357" s="50">
        <f>SUBTOTAL(9,D359:D361)</f>
        <v>22000</v>
      </c>
      <c r="E357" s="50">
        <f>SUBTOTAL(9,E359:E361)</f>
        <v>52000</v>
      </c>
      <c r="F357" s="50">
        <f>SUBTOTAL(9,F359:F361)</f>
        <v>52000</v>
      </c>
    </row>
    <row r="358" spans="1:6" x14ac:dyDescent="0.25">
      <c r="A358" s="51" t="s">
        <v>128</v>
      </c>
      <c r="B358" s="52">
        <f>SUBTOTAL(9,B359:B359)</f>
        <v>0</v>
      </c>
      <c r="C358" s="52">
        <f>SUBTOTAL(9,C359:C359)</f>
        <v>2000</v>
      </c>
      <c r="D358" s="52">
        <f>SUBTOTAL(9,D359:D359)</f>
        <v>2000</v>
      </c>
      <c r="E358" s="52">
        <f>SUBTOTAL(9,E359:E359)</f>
        <v>2000</v>
      </c>
      <c r="F358" s="52">
        <f>SUBTOTAL(9,F359:F359)</f>
        <v>2000</v>
      </c>
    </row>
    <row r="359" spans="1:6" x14ac:dyDescent="0.25">
      <c r="A359" s="35" t="s">
        <v>129</v>
      </c>
      <c r="B359" s="36">
        <v>0</v>
      </c>
      <c r="C359" s="36">
        <v>2000</v>
      </c>
      <c r="D359" s="36">
        <v>2000</v>
      </c>
      <c r="E359" s="36">
        <v>2000</v>
      </c>
      <c r="F359" s="36">
        <v>2000</v>
      </c>
    </row>
    <row r="360" spans="1:6" x14ac:dyDescent="0.25">
      <c r="A360" s="51" t="s">
        <v>131</v>
      </c>
      <c r="B360" s="52">
        <f>SUBTOTAL(9,B361:B361)</f>
        <v>16588.75</v>
      </c>
      <c r="C360" s="52">
        <f>SUBTOTAL(9,C361:C361)</f>
        <v>30000</v>
      </c>
      <c r="D360" s="52">
        <f>SUBTOTAL(9,D361:D361)</f>
        <v>20000</v>
      </c>
      <c r="E360" s="52">
        <f>SUBTOTAL(9,E361:E361)</f>
        <v>50000</v>
      </c>
      <c r="F360" s="52">
        <f>SUBTOTAL(9,F361:F361)</f>
        <v>50000</v>
      </c>
    </row>
    <row r="361" spans="1:6" x14ac:dyDescent="0.25">
      <c r="A361" s="35" t="s">
        <v>211</v>
      </c>
      <c r="B361" s="36">
        <v>16588.75</v>
      </c>
      <c r="C361" s="36">
        <v>30000</v>
      </c>
      <c r="D361" s="36">
        <v>20000</v>
      </c>
      <c r="E361" s="36">
        <v>50000</v>
      </c>
      <c r="F361" s="36">
        <v>50000</v>
      </c>
    </row>
    <row r="362" spans="1:6" x14ac:dyDescent="0.25">
      <c r="A362" s="47" t="s">
        <v>212</v>
      </c>
      <c r="B362" s="48">
        <f>SUBTOTAL(9,B365:B370)</f>
        <v>12041.66</v>
      </c>
      <c r="C362" s="48">
        <f>SUBTOTAL(9,C365:C370)</f>
        <v>0</v>
      </c>
      <c r="D362" s="48">
        <f>SUBTOTAL(9,D365:D370)</f>
        <v>0</v>
      </c>
      <c r="E362" s="48">
        <f>SUBTOTAL(9,E365:E370)</f>
        <v>0</v>
      </c>
      <c r="F362" s="48">
        <f>SUBTOTAL(9,F365:F370)</f>
        <v>0</v>
      </c>
    </row>
    <row r="363" spans="1:6" x14ac:dyDescent="0.25">
      <c r="A363" s="49" t="s">
        <v>200</v>
      </c>
      <c r="B363" s="50">
        <f>SUBTOTAL(9,B365:B365)</f>
        <v>12041.66</v>
      </c>
      <c r="C363" s="50">
        <f>SUBTOTAL(9,C365:C365)</f>
        <v>0</v>
      </c>
      <c r="D363" s="50">
        <f>SUBTOTAL(9,D365:D365)</f>
        <v>0</v>
      </c>
      <c r="E363" s="50">
        <f>SUBTOTAL(9,E365:E365)</f>
        <v>0</v>
      </c>
      <c r="F363" s="50">
        <f>SUBTOTAL(9,F365:F365)</f>
        <v>0</v>
      </c>
    </row>
    <row r="364" spans="1:6" x14ac:dyDescent="0.25">
      <c r="A364" s="51" t="s">
        <v>131</v>
      </c>
      <c r="B364" s="52">
        <f>SUBTOTAL(9,B365:B365)</f>
        <v>12041.66</v>
      </c>
      <c r="C364" s="52">
        <f>SUBTOTAL(9,C365:C365)</f>
        <v>0</v>
      </c>
      <c r="D364" s="52">
        <f>SUBTOTAL(9,D365:D365)</f>
        <v>0</v>
      </c>
      <c r="E364" s="52">
        <f>SUBTOTAL(9,E365:E365)</f>
        <v>0</v>
      </c>
      <c r="F364" s="52">
        <f>SUBTOTAL(9,F365:F365)</f>
        <v>0</v>
      </c>
    </row>
    <row r="365" spans="1:6" x14ac:dyDescent="0.25">
      <c r="A365" s="35" t="s">
        <v>211</v>
      </c>
      <c r="B365" s="36">
        <v>12041.66</v>
      </c>
      <c r="C365" s="36">
        <v>0</v>
      </c>
      <c r="D365" s="36">
        <v>0</v>
      </c>
      <c r="E365" s="36">
        <v>0</v>
      </c>
      <c r="F365" s="36">
        <v>0</v>
      </c>
    </row>
    <row r="366" spans="1:6" x14ac:dyDescent="0.25">
      <c r="A366" s="49" t="s">
        <v>213</v>
      </c>
      <c r="B366" s="50">
        <f>SUBTOTAL(9,B368:B370)</f>
        <v>0</v>
      </c>
      <c r="C366" s="50">
        <f>SUBTOTAL(9,C368:C370)</f>
        <v>0</v>
      </c>
      <c r="D366" s="50">
        <f>SUBTOTAL(9,D368:D370)</f>
        <v>0</v>
      </c>
      <c r="E366" s="50">
        <f>SUBTOTAL(9,E368:E370)</f>
        <v>0</v>
      </c>
      <c r="F366" s="50">
        <f>SUBTOTAL(9,F368:F370)</f>
        <v>0</v>
      </c>
    </row>
    <row r="367" spans="1:6" x14ac:dyDescent="0.25">
      <c r="A367" s="51" t="s">
        <v>128</v>
      </c>
      <c r="B367" s="52">
        <f>SUBTOTAL(9,B368:B368)</f>
        <v>0</v>
      </c>
      <c r="C367" s="52">
        <f>SUBTOTAL(9,C368:C368)</f>
        <v>0</v>
      </c>
      <c r="D367" s="52">
        <f>SUBTOTAL(9,D368:D368)</f>
        <v>0</v>
      </c>
      <c r="E367" s="52">
        <f>SUBTOTAL(9,E368:E368)</f>
        <v>0</v>
      </c>
      <c r="F367" s="52">
        <f>SUBTOTAL(9,F368:F368)</f>
        <v>0</v>
      </c>
    </row>
    <row r="368" spans="1:6" x14ac:dyDescent="0.25">
      <c r="A368" s="35" t="s">
        <v>129</v>
      </c>
      <c r="B368" s="36">
        <v>0</v>
      </c>
      <c r="C368" s="36">
        <v>0</v>
      </c>
      <c r="D368" s="36">
        <v>0</v>
      </c>
      <c r="E368" s="36">
        <v>0</v>
      </c>
      <c r="F368" s="36">
        <v>0</v>
      </c>
    </row>
    <row r="369" spans="1:6" x14ac:dyDescent="0.25">
      <c r="A369" s="51" t="s">
        <v>131</v>
      </c>
      <c r="B369" s="52">
        <f>SUBTOTAL(9,B370:B370)</f>
        <v>0</v>
      </c>
      <c r="C369" s="52">
        <f>SUBTOTAL(9,C370:C370)</f>
        <v>0</v>
      </c>
      <c r="D369" s="52">
        <f>SUBTOTAL(9,D370:D370)</f>
        <v>0</v>
      </c>
      <c r="E369" s="52">
        <f>SUBTOTAL(9,E370:E370)</f>
        <v>0</v>
      </c>
      <c r="F369" s="52">
        <f>SUBTOTAL(9,F370:F370)</f>
        <v>0</v>
      </c>
    </row>
    <row r="370" spans="1:6" x14ac:dyDescent="0.25">
      <c r="A370" s="35" t="s">
        <v>211</v>
      </c>
      <c r="B370" s="36">
        <v>0</v>
      </c>
      <c r="C370" s="36">
        <v>0</v>
      </c>
      <c r="D370" s="36">
        <v>0</v>
      </c>
      <c r="E370" s="36">
        <v>0</v>
      </c>
      <c r="F370" s="36">
        <v>0</v>
      </c>
    </row>
    <row r="371" spans="1:6" x14ac:dyDescent="0.25">
      <c r="A371" s="47" t="s">
        <v>214</v>
      </c>
      <c r="B371" s="48">
        <f>SUBTOTAL(9,B374:B383)</f>
        <v>0</v>
      </c>
      <c r="C371" s="48">
        <f>SUBTOTAL(9,C374:C383)</f>
        <v>25600</v>
      </c>
      <c r="D371" s="48">
        <f>SUBTOTAL(9,D374:D383)</f>
        <v>42000</v>
      </c>
      <c r="E371" s="48">
        <f>SUBTOTAL(9,E374:E383)</f>
        <v>22000</v>
      </c>
      <c r="F371" s="48">
        <f>SUBTOTAL(9,F374:F383)</f>
        <v>22000</v>
      </c>
    </row>
    <row r="372" spans="1:6" x14ac:dyDescent="0.25">
      <c r="A372" s="49" t="s">
        <v>127</v>
      </c>
      <c r="B372" s="50">
        <f>SUBTOTAL(9,B374:B377)</f>
        <v>0</v>
      </c>
      <c r="C372" s="50">
        <f>SUBTOTAL(9,C374:C377)</f>
        <v>12200</v>
      </c>
      <c r="D372" s="50">
        <f>SUBTOTAL(9,D374:D377)</f>
        <v>14000</v>
      </c>
      <c r="E372" s="50">
        <f>SUBTOTAL(9,E374:E377)</f>
        <v>22000</v>
      </c>
      <c r="F372" s="50">
        <f>SUBTOTAL(9,F374:F377)</f>
        <v>22000</v>
      </c>
    </row>
    <row r="373" spans="1:6" x14ac:dyDescent="0.25">
      <c r="A373" s="51" t="s">
        <v>128</v>
      </c>
      <c r="B373" s="52">
        <f>SUBTOTAL(9,B374:B374)</f>
        <v>0</v>
      </c>
      <c r="C373" s="52">
        <f>SUBTOTAL(9,C374:C374)</f>
        <v>2000</v>
      </c>
      <c r="D373" s="52">
        <f>SUBTOTAL(9,D374:D374)</f>
        <v>2000</v>
      </c>
      <c r="E373" s="52">
        <f>SUBTOTAL(9,E374:E374)</f>
        <v>2000</v>
      </c>
      <c r="F373" s="52">
        <f>SUBTOTAL(9,F374:F374)</f>
        <v>2000</v>
      </c>
    </row>
    <row r="374" spans="1:6" x14ac:dyDescent="0.25">
      <c r="A374" s="35" t="s">
        <v>129</v>
      </c>
      <c r="B374" s="36">
        <v>0</v>
      </c>
      <c r="C374" s="36">
        <v>2000</v>
      </c>
      <c r="D374" s="36">
        <v>2000</v>
      </c>
      <c r="E374" s="36">
        <v>2000</v>
      </c>
      <c r="F374" s="36">
        <v>2000</v>
      </c>
    </row>
    <row r="375" spans="1:6" x14ac:dyDescent="0.25">
      <c r="A375" s="51" t="s">
        <v>131</v>
      </c>
      <c r="B375" s="52">
        <f>SUBTOTAL(9,B376:B377)</f>
        <v>0</v>
      </c>
      <c r="C375" s="52">
        <f>SUBTOTAL(9,C376:C377)</f>
        <v>10200</v>
      </c>
      <c r="D375" s="52">
        <f>SUBTOTAL(9,D376:D377)</f>
        <v>12000</v>
      </c>
      <c r="E375" s="52">
        <f>SUBTOTAL(9,E376:E377)</f>
        <v>20000</v>
      </c>
      <c r="F375" s="52">
        <f>SUBTOTAL(9,F376:F377)</f>
        <v>20000</v>
      </c>
    </row>
    <row r="376" spans="1:6" x14ac:dyDescent="0.25">
      <c r="A376" s="35" t="s">
        <v>141</v>
      </c>
      <c r="B376" s="36">
        <v>0</v>
      </c>
      <c r="C376" s="36">
        <v>10200</v>
      </c>
      <c r="D376" s="36">
        <v>0</v>
      </c>
      <c r="E376" s="36">
        <v>0</v>
      </c>
      <c r="F376" s="36">
        <v>0</v>
      </c>
    </row>
    <row r="377" spans="1:6" x14ac:dyDescent="0.25">
      <c r="A377" s="35" t="s">
        <v>211</v>
      </c>
      <c r="B377" s="36"/>
      <c r="C377" s="36">
        <v>0</v>
      </c>
      <c r="D377" s="36">
        <v>12000</v>
      </c>
      <c r="E377" s="36">
        <v>20000</v>
      </c>
      <c r="F377" s="36">
        <v>20000</v>
      </c>
    </row>
    <row r="378" spans="1:6" x14ac:dyDescent="0.25">
      <c r="A378" s="49" t="s">
        <v>215</v>
      </c>
      <c r="B378" s="50">
        <f>SUBTOTAL(9,B380:B380)</f>
        <v>0</v>
      </c>
      <c r="C378" s="50">
        <f>SUBTOTAL(9,C380:C380)</f>
        <v>0</v>
      </c>
      <c r="D378" s="50">
        <f>SUBTOTAL(9,D380:D380)</f>
        <v>28000</v>
      </c>
      <c r="E378" s="50">
        <f>SUBTOTAL(9,E380:E380)</f>
        <v>0</v>
      </c>
      <c r="F378" s="50">
        <f>SUBTOTAL(9,F380:F380)</f>
        <v>0</v>
      </c>
    </row>
    <row r="379" spans="1:6" x14ac:dyDescent="0.25">
      <c r="A379" s="51" t="s">
        <v>131</v>
      </c>
      <c r="B379" s="52">
        <f>SUBTOTAL(9,B380:B380)</f>
        <v>0</v>
      </c>
      <c r="C379" s="52">
        <f>SUBTOTAL(9,C380:C380)</f>
        <v>0</v>
      </c>
      <c r="D379" s="52">
        <f>SUBTOTAL(9,D380:D380)</f>
        <v>28000</v>
      </c>
      <c r="E379" s="52">
        <f>SUBTOTAL(9,E380:E380)</f>
        <v>0</v>
      </c>
      <c r="F379" s="52">
        <f>SUBTOTAL(9,F380:F380)</f>
        <v>0</v>
      </c>
    </row>
    <row r="380" spans="1:6" x14ac:dyDescent="0.25">
      <c r="A380" s="35" t="s">
        <v>211</v>
      </c>
      <c r="B380" s="36"/>
      <c r="C380" s="36">
        <v>0</v>
      </c>
      <c r="D380" s="36">
        <v>28000</v>
      </c>
      <c r="E380" s="36">
        <v>0</v>
      </c>
      <c r="F380" s="36">
        <v>0</v>
      </c>
    </row>
    <row r="381" spans="1:6" x14ac:dyDescent="0.25">
      <c r="A381" s="49" t="s">
        <v>200</v>
      </c>
      <c r="B381" s="50">
        <f>SUBTOTAL(9,B383:B383)</f>
        <v>0</v>
      </c>
      <c r="C381" s="50">
        <f>SUBTOTAL(9,C383:C383)</f>
        <v>13400</v>
      </c>
      <c r="D381" s="50">
        <f>SUBTOTAL(9,D383:D383)</f>
        <v>0</v>
      </c>
      <c r="E381" s="50">
        <f>SUBTOTAL(9,E383:E383)</f>
        <v>0</v>
      </c>
      <c r="F381" s="50">
        <f>SUBTOTAL(9,F383:F383)</f>
        <v>0</v>
      </c>
    </row>
    <row r="382" spans="1:6" x14ac:dyDescent="0.25">
      <c r="A382" s="51" t="s">
        <v>131</v>
      </c>
      <c r="B382" s="52">
        <f>SUBTOTAL(9,B383:B383)</f>
        <v>0</v>
      </c>
      <c r="C382" s="52">
        <f>SUBTOTAL(9,C383:C383)</f>
        <v>13400</v>
      </c>
      <c r="D382" s="52">
        <f>SUBTOTAL(9,D383:D383)</f>
        <v>0</v>
      </c>
      <c r="E382" s="52">
        <f>SUBTOTAL(9,E383:E383)</f>
        <v>0</v>
      </c>
      <c r="F382" s="52">
        <f>SUBTOTAL(9,F383:F383)</f>
        <v>0</v>
      </c>
    </row>
    <row r="383" spans="1:6" x14ac:dyDescent="0.25">
      <c r="A383" s="35" t="s">
        <v>141</v>
      </c>
      <c r="B383" s="36">
        <v>0</v>
      </c>
      <c r="C383" s="36">
        <v>13400</v>
      </c>
      <c r="D383" s="36">
        <v>0</v>
      </c>
      <c r="E383" s="36">
        <v>0</v>
      </c>
      <c r="F383" s="36">
        <v>0</v>
      </c>
    </row>
    <row r="384" spans="1:6" x14ac:dyDescent="0.25">
      <c r="A384" s="45" t="s">
        <v>216</v>
      </c>
      <c r="B384" s="46">
        <f>SUBTOTAL(9,B388:B401)</f>
        <v>38028.36</v>
      </c>
      <c r="C384" s="46">
        <f>SUBTOTAL(9,C388:C401)</f>
        <v>211500</v>
      </c>
      <c r="D384" s="46">
        <f>SUBTOTAL(9,D388:D401)</f>
        <v>195500</v>
      </c>
      <c r="E384" s="46">
        <f>SUBTOTAL(9,E388:E401)</f>
        <v>270500</v>
      </c>
      <c r="F384" s="46">
        <f>SUBTOTAL(9,F388:F401)</f>
        <v>250500</v>
      </c>
    </row>
    <row r="385" spans="1:6" x14ac:dyDescent="0.25">
      <c r="A385" s="47" t="s">
        <v>217</v>
      </c>
      <c r="B385" s="48">
        <f>SUBTOTAL(9,B388:B397)</f>
        <v>38028.36</v>
      </c>
      <c r="C385" s="48">
        <f>SUBTOTAL(9,C388:C397)</f>
        <v>161500</v>
      </c>
      <c r="D385" s="48">
        <f>SUBTOTAL(9,D388:D397)</f>
        <v>155500</v>
      </c>
      <c r="E385" s="48">
        <f>SUBTOTAL(9,E388:E397)</f>
        <v>170500</v>
      </c>
      <c r="F385" s="48">
        <f>SUBTOTAL(9,F388:F397)</f>
        <v>150500</v>
      </c>
    </row>
    <row r="386" spans="1:6" x14ac:dyDescent="0.25">
      <c r="A386" s="49" t="s">
        <v>127</v>
      </c>
      <c r="B386" s="50">
        <f>SUBTOTAL(9,B388:B391)</f>
        <v>38028.36</v>
      </c>
      <c r="C386" s="50">
        <f>SUBTOTAL(9,C388:C391)</f>
        <v>111500</v>
      </c>
      <c r="D386" s="50">
        <f>SUBTOTAL(9,D388:D391)</f>
        <v>105500</v>
      </c>
      <c r="E386" s="50">
        <f>SUBTOTAL(9,E388:E391)</f>
        <v>150500</v>
      </c>
      <c r="F386" s="50">
        <f>SUBTOTAL(9,F388:F391)</f>
        <v>150500</v>
      </c>
    </row>
    <row r="387" spans="1:6" x14ac:dyDescent="0.25">
      <c r="A387" s="51" t="s">
        <v>128</v>
      </c>
      <c r="B387" s="52">
        <f>SUBTOTAL(9,B388:B389)</f>
        <v>29125.63</v>
      </c>
      <c r="C387" s="52">
        <f>SUBTOTAL(9,C388:C389)</f>
        <v>76500</v>
      </c>
      <c r="D387" s="52">
        <f>SUBTOTAL(9,D388:D389)</f>
        <v>75500</v>
      </c>
      <c r="E387" s="52">
        <f>SUBTOTAL(9,E388:E389)</f>
        <v>110500</v>
      </c>
      <c r="F387" s="52">
        <f>SUBTOTAL(9,F388:F389)</f>
        <v>110500</v>
      </c>
    </row>
    <row r="388" spans="1:6" x14ac:dyDescent="0.25">
      <c r="A388" s="35" t="s">
        <v>129</v>
      </c>
      <c r="B388" s="36">
        <v>21165.63</v>
      </c>
      <c r="C388" s="36">
        <v>56500</v>
      </c>
      <c r="D388" s="36">
        <v>55500</v>
      </c>
      <c r="E388" s="36">
        <v>70500</v>
      </c>
      <c r="F388" s="36">
        <v>70500</v>
      </c>
    </row>
    <row r="389" spans="1:6" x14ac:dyDescent="0.25">
      <c r="A389" s="35" t="s">
        <v>199</v>
      </c>
      <c r="B389" s="36">
        <v>7960</v>
      </c>
      <c r="C389" s="36">
        <v>20000</v>
      </c>
      <c r="D389" s="36">
        <v>20000</v>
      </c>
      <c r="E389" s="36">
        <v>40000</v>
      </c>
      <c r="F389" s="36">
        <v>40000</v>
      </c>
    </row>
    <row r="390" spans="1:6" x14ac:dyDescent="0.25">
      <c r="A390" s="51" t="s">
        <v>131</v>
      </c>
      <c r="B390" s="52">
        <f>SUBTOTAL(9,B391:B391)</f>
        <v>8902.73</v>
      </c>
      <c r="C390" s="52">
        <f>SUBTOTAL(9,C391:C391)</f>
        <v>35000</v>
      </c>
      <c r="D390" s="52">
        <f>SUBTOTAL(9,D391:D391)</f>
        <v>30000</v>
      </c>
      <c r="E390" s="52">
        <f>SUBTOTAL(9,E391:E391)</f>
        <v>40000</v>
      </c>
      <c r="F390" s="52">
        <f>SUBTOTAL(9,F391:F391)</f>
        <v>40000</v>
      </c>
    </row>
    <row r="391" spans="1:6" x14ac:dyDescent="0.25">
      <c r="A391" s="35" t="s">
        <v>141</v>
      </c>
      <c r="B391" s="36">
        <v>8902.73</v>
      </c>
      <c r="C391" s="36">
        <v>35000</v>
      </c>
      <c r="D391" s="36">
        <v>30000</v>
      </c>
      <c r="E391" s="36">
        <v>40000</v>
      </c>
      <c r="F391" s="36">
        <v>40000</v>
      </c>
    </row>
    <row r="392" spans="1:6" x14ac:dyDescent="0.25">
      <c r="A392" s="49" t="s">
        <v>218</v>
      </c>
      <c r="B392" s="50">
        <f>SUBTOTAL(9,B394:B394)</f>
        <v>0</v>
      </c>
      <c r="C392" s="50">
        <f>SUBTOTAL(9,C394:C394)</f>
        <v>50000</v>
      </c>
      <c r="D392" s="50">
        <f>SUBTOTAL(9,D394:D394)</f>
        <v>0</v>
      </c>
      <c r="E392" s="50">
        <f>SUBTOTAL(9,E394:E394)</f>
        <v>0</v>
      </c>
      <c r="F392" s="50">
        <f>SUBTOTAL(9,F394:F394)</f>
        <v>0</v>
      </c>
    </row>
    <row r="393" spans="1:6" x14ac:dyDescent="0.25">
      <c r="A393" s="51" t="s">
        <v>128</v>
      </c>
      <c r="B393" s="52">
        <f>SUBTOTAL(9,B394:B394)</f>
        <v>0</v>
      </c>
      <c r="C393" s="52">
        <f>SUBTOTAL(9,C394:C394)</f>
        <v>50000</v>
      </c>
      <c r="D393" s="52">
        <f>SUBTOTAL(9,D394:D394)</f>
        <v>0</v>
      </c>
      <c r="E393" s="52">
        <f>SUBTOTAL(9,E394:E394)</f>
        <v>0</v>
      </c>
      <c r="F393" s="52">
        <f>SUBTOTAL(9,F394:F394)</f>
        <v>0</v>
      </c>
    </row>
    <row r="394" spans="1:6" x14ac:dyDescent="0.25">
      <c r="A394" s="35" t="s">
        <v>129</v>
      </c>
      <c r="B394" s="36">
        <v>0</v>
      </c>
      <c r="C394" s="36">
        <v>50000</v>
      </c>
      <c r="D394" s="36">
        <v>0</v>
      </c>
      <c r="E394" s="36">
        <v>0</v>
      </c>
      <c r="F394" s="36">
        <v>0</v>
      </c>
    </row>
    <row r="395" spans="1:6" x14ac:dyDescent="0.25">
      <c r="A395" s="49" t="s">
        <v>219</v>
      </c>
      <c r="B395" s="50">
        <f>SUBTOTAL(9,B397:B397)</f>
        <v>0</v>
      </c>
      <c r="C395" s="50">
        <f>SUBTOTAL(9,C397:C397)</f>
        <v>0</v>
      </c>
      <c r="D395" s="50">
        <f>SUBTOTAL(9,D397:D397)</f>
        <v>50000</v>
      </c>
      <c r="E395" s="50">
        <f>SUBTOTAL(9,E397:E397)</f>
        <v>20000</v>
      </c>
      <c r="F395" s="50">
        <f>SUBTOTAL(9,F397:F397)</f>
        <v>0</v>
      </c>
    </row>
    <row r="396" spans="1:6" x14ac:dyDescent="0.25">
      <c r="A396" s="51" t="s">
        <v>128</v>
      </c>
      <c r="B396" s="52">
        <f>SUBTOTAL(9,B397:B397)</f>
        <v>0</v>
      </c>
      <c r="C396" s="52">
        <f>SUBTOTAL(9,C397:C397)</f>
        <v>0</v>
      </c>
      <c r="D396" s="52">
        <f>SUBTOTAL(9,D397:D397)</f>
        <v>50000</v>
      </c>
      <c r="E396" s="52">
        <f>SUBTOTAL(9,E397:E397)</f>
        <v>20000</v>
      </c>
      <c r="F396" s="52">
        <f>SUBTOTAL(9,F397:F397)</f>
        <v>0</v>
      </c>
    </row>
    <row r="397" spans="1:6" x14ac:dyDescent="0.25">
      <c r="A397" s="35" t="s">
        <v>129</v>
      </c>
      <c r="B397" s="36"/>
      <c r="C397" s="36">
        <v>0</v>
      </c>
      <c r="D397" s="36">
        <v>50000</v>
      </c>
      <c r="E397" s="36">
        <v>20000</v>
      </c>
      <c r="F397" s="36">
        <v>0</v>
      </c>
    </row>
    <row r="398" spans="1:6" x14ac:dyDescent="0.25">
      <c r="A398" s="47" t="s">
        <v>220</v>
      </c>
      <c r="B398" s="48">
        <f>SUBTOTAL(9,B401:B401)</f>
        <v>0</v>
      </c>
      <c r="C398" s="48">
        <f>SUBTOTAL(9,C401:C401)</f>
        <v>50000</v>
      </c>
      <c r="D398" s="48">
        <f>SUBTOTAL(9,D401:D401)</f>
        <v>40000</v>
      </c>
      <c r="E398" s="48">
        <f>SUBTOTAL(9,E401:E401)</f>
        <v>100000</v>
      </c>
      <c r="F398" s="48">
        <f>SUBTOTAL(9,F401:F401)</f>
        <v>100000</v>
      </c>
    </row>
    <row r="399" spans="1:6" x14ac:dyDescent="0.25">
      <c r="A399" s="49" t="s">
        <v>127</v>
      </c>
      <c r="B399" s="50">
        <f>SUBTOTAL(9,B401:B401)</f>
        <v>0</v>
      </c>
      <c r="C399" s="50">
        <f>SUBTOTAL(9,C401:C401)</f>
        <v>50000</v>
      </c>
      <c r="D399" s="50">
        <f>SUBTOTAL(9,D401:D401)</f>
        <v>40000</v>
      </c>
      <c r="E399" s="50">
        <f>SUBTOTAL(9,E401:E401)</f>
        <v>100000</v>
      </c>
      <c r="F399" s="50">
        <f>SUBTOTAL(9,F401:F401)</f>
        <v>100000</v>
      </c>
    </row>
    <row r="400" spans="1:6" x14ac:dyDescent="0.25">
      <c r="A400" s="51" t="s">
        <v>131</v>
      </c>
      <c r="B400" s="52">
        <f>SUBTOTAL(9,B401:B401)</f>
        <v>0</v>
      </c>
      <c r="C400" s="52">
        <f>SUBTOTAL(9,C401:C401)</f>
        <v>50000</v>
      </c>
      <c r="D400" s="52">
        <f>SUBTOTAL(9,D401:D401)</f>
        <v>40000</v>
      </c>
      <c r="E400" s="52">
        <f>SUBTOTAL(9,E401:E401)</f>
        <v>100000</v>
      </c>
      <c r="F400" s="52">
        <f>SUBTOTAL(9,F401:F401)</f>
        <v>100000</v>
      </c>
    </row>
    <row r="401" spans="1:6" x14ac:dyDescent="0.25">
      <c r="A401" s="35" t="s">
        <v>132</v>
      </c>
      <c r="B401" s="36">
        <v>0</v>
      </c>
      <c r="C401" s="36">
        <v>50000</v>
      </c>
      <c r="D401" s="36">
        <v>40000</v>
      </c>
      <c r="E401" s="36">
        <v>100000</v>
      </c>
      <c r="F401" s="36">
        <v>100000</v>
      </c>
    </row>
    <row r="402" spans="1:6" x14ac:dyDescent="0.25">
      <c r="A402" s="45" t="s">
        <v>221</v>
      </c>
      <c r="B402" s="46">
        <f>SUBTOTAL(9,B406:B411)</f>
        <v>3982.04</v>
      </c>
      <c r="C402" s="46">
        <f>SUBTOTAL(9,C406:C411)</f>
        <v>10250</v>
      </c>
      <c r="D402" s="46">
        <f>SUBTOTAL(9,D406:D411)</f>
        <v>10250</v>
      </c>
      <c r="E402" s="46">
        <f>SUBTOTAL(9,E406:E411)</f>
        <v>10250</v>
      </c>
      <c r="F402" s="46">
        <f>SUBTOTAL(9,F406:F411)</f>
        <v>10250</v>
      </c>
    </row>
    <row r="403" spans="1:6" x14ac:dyDescent="0.25">
      <c r="A403" s="47" t="s">
        <v>222</v>
      </c>
      <c r="B403" s="48">
        <f>SUBTOTAL(9,B406:B406)</f>
        <v>3982.04</v>
      </c>
      <c r="C403" s="48">
        <f>SUBTOTAL(9,C406:C406)</f>
        <v>8850</v>
      </c>
      <c r="D403" s="48">
        <f>SUBTOTAL(9,D406:D406)</f>
        <v>8850</v>
      </c>
      <c r="E403" s="48">
        <f>SUBTOTAL(9,E406:E406)</f>
        <v>8850</v>
      </c>
      <c r="F403" s="48">
        <f>SUBTOTAL(9,F406:F406)</f>
        <v>8850</v>
      </c>
    </row>
    <row r="404" spans="1:6" x14ac:dyDescent="0.25">
      <c r="A404" s="49" t="s">
        <v>127</v>
      </c>
      <c r="B404" s="50">
        <f>SUBTOTAL(9,B406:B406)</f>
        <v>3982.04</v>
      </c>
      <c r="C404" s="50">
        <f>SUBTOTAL(9,C406:C406)</f>
        <v>8850</v>
      </c>
      <c r="D404" s="50">
        <f>SUBTOTAL(9,D406:D406)</f>
        <v>8850</v>
      </c>
      <c r="E404" s="50">
        <f>SUBTOTAL(9,E406:E406)</f>
        <v>8850</v>
      </c>
      <c r="F404" s="50">
        <f>SUBTOTAL(9,F406:F406)</f>
        <v>8850</v>
      </c>
    </row>
    <row r="405" spans="1:6" x14ac:dyDescent="0.25">
      <c r="A405" s="51" t="s">
        <v>128</v>
      </c>
      <c r="B405" s="52">
        <f>SUBTOTAL(9,B406:B406)</f>
        <v>3982.04</v>
      </c>
      <c r="C405" s="52">
        <f>SUBTOTAL(9,C406:C406)</f>
        <v>8850</v>
      </c>
      <c r="D405" s="52">
        <f>SUBTOTAL(9,D406:D406)</f>
        <v>8850</v>
      </c>
      <c r="E405" s="52">
        <f>SUBTOTAL(9,E406:E406)</f>
        <v>8850</v>
      </c>
      <c r="F405" s="52">
        <f>SUBTOTAL(9,F406:F406)</f>
        <v>8850</v>
      </c>
    </row>
    <row r="406" spans="1:6" x14ac:dyDescent="0.25">
      <c r="A406" s="35" t="s">
        <v>129</v>
      </c>
      <c r="B406" s="36">
        <v>3982.04</v>
      </c>
      <c r="C406" s="36">
        <v>8850</v>
      </c>
      <c r="D406" s="36">
        <v>8850</v>
      </c>
      <c r="E406" s="36">
        <v>8850</v>
      </c>
      <c r="F406" s="36">
        <v>8850</v>
      </c>
    </row>
    <row r="407" spans="1:6" x14ac:dyDescent="0.25">
      <c r="A407" s="47" t="s">
        <v>223</v>
      </c>
      <c r="B407" s="48">
        <f>SUBTOTAL(9,B410:B411)</f>
        <v>0</v>
      </c>
      <c r="C407" s="48">
        <f>SUBTOTAL(9,C410:C411)</f>
        <v>1400</v>
      </c>
      <c r="D407" s="48">
        <f>SUBTOTAL(9,D410:D411)</f>
        <v>1400</v>
      </c>
      <c r="E407" s="48">
        <f>SUBTOTAL(9,E410:E411)</f>
        <v>1400</v>
      </c>
      <c r="F407" s="48">
        <f>SUBTOTAL(9,F410:F411)</f>
        <v>1400</v>
      </c>
    </row>
    <row r="408" spans="1:6" x14ac:dyDescent="0.25">
      <c r="A408" s="49" t="s">
        <v>127</v>
      </c>
      <c r="B408" s="50">
        <f>SUBTOTAL(9,B410:B411)</f>
        <v>0</v>
      </c>
      <c r="C408" s="50">
        <f>SUBTOTAL(9,C410:C411)</f>
        <v>1400</v>
      </c>
      <c r="D408" s="50">
        <f>SUBTOTAL(9,D410:D411)</f>
        <v>1400</v>
      </c>
      <c r="E408" s="50">
        <f>SUBTOTAL(9,E410:E411)</f>
        <v>1400</v>
      </c>
      <c r="F408" s="50">
        <f>SUBTOTAL(9,F410:F411)</f>
        <v>1400</v>
      </c>
    </row>
    <row r="409" spans="1:6" x14ac:dyDescent="0.25">
      <c r="A409" s="51" t="s">
        <v>128</v>
      </c>
      <c r="B409" s="52">
        <f>SUBTOTAL(9,B410:B411)</f>
        <v>0</v>
      </c>
      <c r="C409" s="52">
        <f>SUBTOTAL(9,C410:C411)</f>
        <v>1400</v>
      </c>
      <c r="D409" s="52">
        <f>SUBTOTAL(9,D410:D411)</f>
        <v>1400</v>
      </c>
      <c r="E409" s="52">
        <f>SUBTOTAL(9,E410:E411)</f>
        <v>1400</v>
      </c>
      <c r="F409" s="52">
        <f>SUBTOTAL(9,F410:F411)</f>
        <v>1400</v>
      </c>
    </row>
    <row r="410" spans="1:6" x14ac:dyDescent="0.25">
      <c r="A410" s="35" t="s">
        <v>129</v>
      </c>
      <c r="B410" s="36">
        <v>0</v>
      </c>
      <c r="C410" s="36">
        <v>900</v>
      </c>
      <c r="D410" s="36">
        <v>900</v>
      </c>
      <c r="E410" s="36">
        <v>900</v>
      </c>
      <c r="F410" s="36">
        <v>900</v>
      </c>
    </row>
    <row r="411" spans="1:6" x14ac:dyDescent="0.25">
      <c r="A411" s="35" t="s">
        <v>130</v>
      </c>
      <c r="B411" s="36">
        <v>0</v>
      </c>
      <c r="C411" s="36">
        <v>500</v>
      </c>
      <c r="D411" s="36">
        <v>500</v>
      </c>
      <c r="E411" s="36">
        <v>500</v>
      </c>
      <c r="F411" s="36">
        <v>500</v>
      </c>
    </row>
    <row r="412" spans="1:6" x14ac:dyDescent="0.25">
      <c r="A412" s="45" t="s">
        <v>224</v>
      </c>
      <c r="B412" s="46">
        <f>SUBTOTAL(9,B416:B416)</f>
        <v>16752.98</v>
      </c>
      <c r="C412" s="46">
        <f>SUBTOTAL(9,C416:C416)</f>
        <v>19750</v>
      </c>
      <c r="D412" s="46">
        <f>SUBTOTAL(9,D416:D416)</f>
        <v>17750</v>
      </c>
      <c r="E412" s="46">
        <f>SUBTOTAL(9,E416:E416)</f>
        <v>17750</v>
      </c>
      <c r="F412" s="46">
        <f>SUBTOTAL(9,F416:F416)</f>
        <v>17750</v>
      </c>
    </row>
    <row r="413" spans="1:6" x14ac:dyDescent="0.25">
      <c r="A413" s="47" t="s">
        <v>225</v>
      </c>
      <c r="B413" s="48">
        <f>SUBTOTAL(9,B416:B416)</f>
        <v>16752.98</v>
      </c>
      <c r="C413" s="48">
        <f>SUBTOTAL(9,C416:C416)</f>
        <v>19750</v>
      </c>
      <c r="D413" s="48">
        <f>SUBTOTAL(9,D416:D416)</f>
        <v>17750</v>
      </c>
      <c r="E413" s="48">
        <f>SUBTOTAL(9,E416:E416)</f>
        <v>17750</v>
      </c>
      <c r="F413" s="48">
        <f>SUBTOTAL(9,F416:F416)</f>
        <v>17750</v>
      </c>
    </row>
    <row r="414" spans="1:6" x14ac:dyDescent="0.25">
      <c r="A414" s="49" t="s">
        <v>127</v>
      </c>
      <c r="B414" s="50">
        <f>SUBTOTAL(9,B416:B416)</f>
        <v>16752.98</v>
      </c>
      <c r="C414" s="50">
        <f>SUBTOTAL(9,C416:C416)</f>
        <v>19750</v>
      </c>
      <c r="D414" s="50">
        <f>SUBTOTAL(9,D416:D416)</f>
        <v>17750</v>
      </c>
      <c r="E414" s="50">
        <f>SUBTOTAL(9,E416:E416)</f>
        <v>17750</v>
      </c>
      <c r="F414" s="50">
        <f>SUBTOTAL(9,F416:F416)</f>
        <v>17750</v>
      </c>
    </row>
    <row r="415" spans="1:6" x14ac:dyDescent="0.25">
      <c r="A415" s="51" t="s">
        <v>128</v>
      </c>
      <c r="B415" s="52">
        <f>SUBTOTAL(9,B416:B416)</f>
        <v>16752.98</v>
      </c>
      <c r="C415" s="52">
        <f>SUBTOTAL(9,C416:C416)</f>
        <v>19750</v>
      </c>
      <c r="D415" s="52">
        <f>SUBTOTAL(9,D416:D416)</f>
        <v>17750</v>
      </c>
      <c r="E415" s="52">
        <f>SUBTOTAL(9,E416:E416)</f>
        <v>17750</v>
      </c>
      <c r="F415" s="52">
        <f>SUBTOTAL(9,F416:F416)</f>
        <v>17750</v>
      </c>
    </row>
    <row r="416" spans="1:6" x14ac:dyDescent="0.25">
      <c r="A416" s="35" t="s">
        <v>129</v>
      </c>
      <c r="B416" s="36">
        <v>16752.98</v>
      </c>
      <c r="C416" s="36">
        <v>19750</v>
      </c>
      <c r="D416" s="36">
        <v>17750</v>
      </c>
      <c r="E416" s="36">
        <v>17750</v>
      </c>
      <c r="F416" s="36">
        <v>17750</v>
      </c>
    </row>
    <row r="417" spans="1:6" x14ac:dyDescent="0.25">
      <c r="A417" s="45" t="s">
        <v>226</v>
      </c>
      <c r="B417" s="46">
        <f>SUBTOTAL(9,B421:B436)</f>
        <v>32350.13</v>
      </c>
      <c r="C417" s="46">
        <f>SUBTOTAL(9,C421:C436)</f>
        <v>102200</v>
      </c>
      <c r="D417" s="46">
        <f>SUBTOTAL(9,D421:D436)</f>
        <v>87200</v>
      </c>
      <c r="E417" s="46">
        <f>SUBTOTAL(9,E421:E436)</f>
        <v>202200</v>
      </c>
      <c r="F417" s="46">
        <f>SUBTOTAL(9,F421:F436)</f>
        <v>202200</v>
      </c>
    </row>
    <row r="418" spans="1:6" x14ac:dyDescent="0.25">
      <c r="A418" s="47" t="s">
        <v>227</v>
      </c>
      <c r="B418" s="48">
        <f>SUBTOTAL(9,B421:B424)</f>
        <v>19100</v>
      </c>
      <c r="C418" s="48">
        <f>SUBTOTAL(9,C421:C424)</f>
        <v>0</v>
      </c>
      <c r="D418" s="48">
        <f>SUBTOTAL(9,D421:D424)</f>
        <v>0</v>
      </c>
      <c r="E418" s="48">
        <f>SUBTOTAL(9,E421:E424)</f>
        <v>0</v>
      </c>
      <c r="F418" s="48">
        <f>SUBTOTAL(9,F421:F424)</f>
        <v>0</v>
      </c>
    </row>
    <row r="419" spans="1:6" x14ac:dyDescent="0.25">
      <c r="A419" s="49" t="s">
        <v>127</v>
      </c>
      <c r="B419" s="50">
        <f>SUBTOTAL(9,B421:B424)</f>
        <v>19100</v>
      </c>
      <c r="C419" s="50">
        <f>SUBTOTAL(9,C421:C424)</f>
        <v>0</v>
      </c>
      <c r="D419" s="50">
        <f>SUBTOTAL(9,D421:D424)</f>
        <v>0</v>
      </c>
      <c r="E419" s="50">
        <f>SUBTOTAL(9,E421:E424)</f>
        <v>0</v>
      </c>
      <c r="F419" s="50">
        <f>SUBTOTAL(9,F421:F424)</f>
        <v>0</v>
      </c>
    </row>
    <row r="420" spans="1:6" x14ac:dyDescent="0.25">
      <c r="A420" s="51" t="s">
        <v>128</v>
      </c>
      <c r="B420" s="52">
        <f>SUBTOTAL(9,B421:B421)</f>
        <v>19100</v>
      </c>
      <c r="C420" s="52">
        <f>SUBTOTAL(9,C421:C421)</f>
        <v>0</v>
      </c>
      <c r="D420" s="52">
        <f>SUBTOTAL(9,D421:D421)</f>
        <v>0</v>
      </c>
      <c r="E420" s="52">
        <f>SUBTOTAL(9,E421:E421)</f>
        <v>0</v>
      </c>
      <c r="F420" s="52">
        <f>SUBTOTAL(9,F421:F421)</f>
        <v>0</v>
      </c>
    </row>
    <row r="421" spans="1:6" x14ac:dyDescent="0.25">
      <c r="A421" s="35" t="s">
        <v>129</v>
      </c>
      <c r="B421" s="36">
        <v>19100</v>
      </c>
      <c r="C421" s="36">
        <v>0</v>
      </c>
      <c r="D421" s="36">
        <v>0</v>
      </c>
      <c r="E421" s="36">
        <v>0</v>
      </c>
      <c r="F421" s="36">
        <v>0</v>
      </c>
    </row>
    <row r="422" spans="1:6" x14ac:dyDescent="0.25">
      <c r="A422" s="51" t="s">
        <v>131</v>
      </c>
      <c r="B422" s="52">
        <f>SUBTOTAL(9,B423:B424)</f>
        <v>0</v>
      </c>
      <c r="C422" s="52">
        <f>SUBTOTAL(9,C423:C424)</f>
        <v>0</v>
      </c>
      <c r="D422" s="52">
        <f>SUBTOTAL(9,D423:D424)</f>
        <v>0</v>
      </c>
      <c r="E422" s="52">
        <f>SUBTOTAL(9,E423:E424)</f>
        <v>0</v>
      </c>
      <c r="F422" s="52">
        <f>SUBTOTAL(9,F423:F424)</f>
        <v>0</v>
      </c>
    </row>
    <row r="423" spans="1:6" x14ac:dyDescent="0.25">
      <c r="A423" s="35" t="s">
        <v>132</v>
      </c>
      <c r="B423" s="36">
        <v>0</v>
      </c>
      <c r="C423" s="36">
        <v>0</v>
      </c>
      <c r="D423" s="36">
        <v>0</v>
      </c>
      <c r="E423" s="36">
        <v>0</v>
      </c>
      <c r="F423" s="36">
        <v>0</v>
      </c>
    </row>
    <row r="424" spans="1:6" x14ac:dyDescent="0.25">
      <c r="A424" s="35" t="s">
        <v>141</v>
      </c>
      <c r="B424" s="36">
        <v>0</v>
      </c>
      <c r="C424" s="36">
        <v>0</v>
      </c>
      <c r="D424" s="36">
        <v>0</v>
      </c>
      <c r="E424" s="36">
        <v>0</v>
      </c>
      <c r="F424" s="36">
        <v>0</v>
      </c>
    </row>
    <row r="425" spans="1:6" x14ac:dyDescent="0.25">
      <c r="A425" s="47" t="s">
        <v>228</v>
      </c>
      <c r="B425" s="48">
        <f>SUBTOTAL(9,B428:B429)</f>
        <v>13250.130000000001</v>
      </c>
      <c r="C425" s="48">
        <f>SUBTOTAL(9,C428:C429)</f>
        <v>7200</v>
      </c>
      <c r="D425" s="48">
        <f>SUBTOTAL(9,D428:D429)</f>
        <v>7200</v>
      </c>
      <c r="E425" s="48">
        <f>SUBTOTAL(9,E428:E429)</f>
        <v>7200</v>
      </c>
      <c r="F425" s="48">
        <f>SUBTOTAL(9,F428:F429)</f>
        <v>7200</v>
      </c>
    </row>
    <row r="426" spans="1:6" x14ac:dyDescent="0.25">
      <c r="A426" s="49" t="s">
        <v>127</v>
      </c>
      <c r="B426" s="50">
        <f>SUBTOTAL(9,B428:B429)</f>
        <v>13250.130000000001</v>
      </c>
      <c r="C426" s="50">
        <f>SUBTOTAL(9,C428:C429)</f>
        <v>7200</v>
      </c>
      <c r="D426" s="50">
        <f>SUBTOTAL(9,D428:D429)</f>
        <v>7200</v>
      </c>
      <c r="E426" s="50">
        <f>SUBTOTAL(9,E428:E429)</f>
        <v>7200</v>
      </c>
      <c r="F426" s="50">
        <f>SUBTOTAL(9,F428:F429)</f>
        <v>7200</v>
      </c>
    </row>
    <row r="427" spans="1:6" x14ac:dyDescent="0.25">
      <c r="A427" s="51" t="s">
        <v>128</v>
      </c>
      <c r="B427" s="52">
        <f>SUBTOTAL(9,B428:B429)</f>
        <v>13250.130000000001</v>
      </c>
      <c r="C427" s="52">
        <f>SUBTOTAL(9,C428:C429)</f>
        <v>7200</v>
      </c>
      <c r="D427" s="52">
        <f>SUBTOTAL(9,D428:D429)</f>
        <v>7200</v>
      </c>
      <c r="E427" s="52">
        <f>SUBTOTAL(9,E428:E429)</f>
        <v>7200</v>
      </c>
      <c r="F427" s="52">
        <f>SUBTOTAL(9,F428:F429)</f>
        <v>7200</v>
      </c>
    </row>
    <row r="428" spans="1:6" x14ac:dyDescent="0.25">
      <c r="A428" s="35" t="s">
        <v>229</v>
      </c>
      <c r="B428" s="36">
        <v>1085.1300000000001</v>
      </c>
      <c r="C428" s="36">
        <v>1200</v>
      </c>
      <c r="D428" s="36">
        <v>1200</v>
      </c>
      <c r="E428" s="36">
        <v>1200</v>
      </c>
      <c r="F428" s="36">
        <v>1200</v>
      </c>
    </row>
    <row r="429" spans="1:6" x14ac:dyDescent="0.25">
      <c r="A429" s="35" t="s">
        <v>130</v>
      </c>
      <c r="B429" s="36">
        <v>12165</v>
      </c>
      <c r="C429" s="36">
        <v>6000</v>
      </c>
      <c r="D429" s="36">
        <v>6000</v>
      </c>
      <c r="E429" s="36">
        <v>6000</v>
      </c>
      <c r="F429" s="36">
        <v>6000</v>
      </c>
    </row>
    <row r="430" spans="1:6" x14ac:dyDescent="0.25">
      <c r="A430" s="47" t="s">
        <v>230</v>
      </c>
      <c r="B430" s="48">
        <f>SUBTOTAL(9,B433:B436)</f>
        <v>0</v>
      </c>
      <c r="C430" s="48">
        <f>SUBTOTAL(9,C433:C436)</f>
        <v>95000</v>
      </c>
      <c r="D430" s="48">
        <f>SUBTOTAL(9,D433:D436)</f>
        <v>80000</v>
      </c>
      <c r="E430" s="48">
        <f>SUBTOTAL(9,E433:E436)</f>
        <v>195000</v>
      </c>
      <c r="F430" s="48">
        <f>SUBTOTAL(9,F433:F436)</f>
        <v>195000</v>
      </c>
    </row>
    <row r="431" spans="1:6" x14ac:dyDescent="0.25">
      <c r="A431" s="49" t="s">
        <v>127</v>
      </c>
      <c r="B431" s="50">
        <f>SUBTOTAL(9,B433:B436)</f>
        <v>0</v>
      </c>
      <c r="C431" s="50">
        <f>SUBTOTAL(9,C433:C436)</f>
        <v>95000</v>
      </c>
      <c r="D431" s="50">
        <f>SUBTOTAL(9,D433:D436)</f>
        <v>80000</v>
      </c>
      <c r="E431" s="50">
        <f>SUBTOTAL(9,E433:E436)</f>
        <v>195000</v>
      </c>
      <c r="F431" s="50">
        <f>SUBTOTAL(9,F433:F436)</f>
        <v>195000</v>
      </c>
    </row>
    <row r="432" spans="1:6" x14ac:dyDescent="0.25">
      <c r="A432" s="51" t="s">
        <v>128</v>
      </c>
      <c r="B432" s="52">
        <f>SUBTOTAL(9,B433:B433)</f>
        <v>0</v>
      </c>
      <c r="C432" s="52">
        <f>SUBTOTAL(9,C433:C433)</f>
        <v>5000</v>
      </c>
      <c r="D432" s="52">
        <f>SUBTOTAL(9,D433:D433)</f>
        <v>5000</v>
      </c>
      <c r="E432" s="52">
        <f>SUBTOTAL(9,E433:E433)</f>
        <v>15000</v>
      </c>
      <c r="F432" s="52">
        <f>SUBTOTAL(9,F433:F433)</f>
        <v>15000</v>
      </c>
    </row>
    <row r="433" spans="1:6" x14ac:dyDescent="0.25">
      <c r="A433" s="35" t="s">
        <v>129</v>
      </c>
      <c r="B433" s="36">
        <v>0</v>
      </c>
      <c r="C433" s="36">
        <v>5000</v>
      </c>
      <c r="D433" s="36">
        <v>5000</v>
      </c>
      <c r="E433" s="36">
        <v>15000</v>
      </c>
      <c r="F433" s="36">
        <v>15000</v>
      </c>
    </row>
    <row r="434" spans="1:6" x14ac:dyDescent="0.25">
      <c r="A434" s="51" t="s">
        <v>131</v>
      </c>
      <c r="B434" s="52">
        <f>SUBTOTAL(9,B435:B436)</f>
        <v>0</v>
      </c>
      <c r="C434" s="52">
        <f>SUBTOTAL(9,C435:C436)</f>
        <v>90000</v>
      </c>
      <c r="D434" s="52">
        <f>SUBTOTAL(9,D435:D436)</f>
        <v>75000</v>
      </c>
      <c r="E434" s="52">
        <f>SUBTOTAL(9,E435:E436)</f>
        <v>180000</v>
      </c>
      <c r="F434" s="52">
        <f>SUBTOTAL(9,F435:F436)</f>
        <v>180000</v>
      </c>
    </row>
    <row r="435" spans="1:6" x14ac:dyDescent="0.25">
      <c r="A435" s="35" t="s">
        <v>132</v>
      </c>
      <c r="B435" s="36">
        <v>0</v>
      </c>
      <c r="C435" s="36">
        <v>60000</v>
      </c>
      <c r="D435" s="36">
        <v>45000</v>
      </c>
      <c r="E435" s="36">
        <v>100000</v>
      </c>
      <c r="F435" s="36">
        <v>100000</v>
      </c>
    </row>
    <row r="436" spans="1:6" x14ac:dyDescent="0.25">
      <c r="A436" s="35" t="s">
        <v>141</v>
      </c>
      <c r="B436" s="36">
        <v>0</v>
      </c>
      <c r="C436" s="36">
        <v>30000</v>
      </c>
      <c r="D436" s="36">
        <v>30000</v>
      </c>
      <c r="E436" s="36">
        <v>80000</v>
      </c>
      <c r="F436" s="36">
        <v>80000</v>
      </c>
    </row>
    <row r="437" spans="1:6" x14ac:dyDescent="0.25">
      <c r="A437" s="45" t="s">
        <v>231</v>
      </c>
      <c r="B437" s="46">
        <f>SUBTOTAL(9,B441:B441)</f>
        <v>2789.01</v>
      </c>
      <c r="C437" s="46">
        <f>SUBTOTAL(9,C441:C441)</f>
        <v>2600</v>
      </c>
      <c r="D437" s="46">
        <f>SUBTOTAL(9,D441:D441)</f>
        <v>3700</v>
      </c>
      <c r="E437" s="46">
        <f>SUBTOTAL(9,E441:E441)</f>
        <v>5200</v>
      </c>
      <c r="F437" s="46">
        <f>SUBTOTAL(9,F441:F441)</f>
        <v>5200</v>
      </c>
    </row>
    <row r="438" spans="1:6" x14ac:dyDescent="0.25">
      <c r="A438" s="47" t="s">
        <v>232</v>
      </c>
      <c r="B438" s="48">
        <f>SUBTOTAL(9,B441:B441)</f>
        <v>2789.01</v>
      </c>
      <c r="C438" s="48">
        <f>SUBTOTAL(9,C441:C441)</f>
        <v>2600</v>
      </c>
      <c r="D438" s="48">
        <f>SUBTOTAL(9,D441:D441)</f>
        <v>3700</v>
      </c>
      <c r="E438" s="48">
        <f>SUBTOTAL(9,E441:E441)</f>
        <v>5200</v>
      </c>
      <c r="F438" s="48">
        <f>SUBTOTAL(9,F441:F441)</f>
        <v>5200</v>
      </c>
    </row>
    <row r="439" spans="1:6" x14ac:dyDescent="0.25">
      <c r="A439" s="49" t="s">
        <v>127</v>
      </c>
      <c r="B439" s="50">
        <f>SUBTOTAL(9,B441:B441)</f>
        <v>2789.01</v>
      </c>
      <c r="C439" s="50">
        <f>SUBTOTAL(9,C441:C441)</f>
        <v>2600</v>
      </c>
      <c r="D439" s="50">
        <f>SUBTOTAL(9,D441:D441)</f>
        <v>3700</v>
      </c>
      <c r="E439" s="50">
        <f>SUBTOTAL(9,E441:E441)</f>
        <v>5200</v>
      </c>
      <c r="F439" s="50">
        <f>SUBTOTAL(9,F441:F441)</f>
        <v>5200</v>
      </c>
    </row>
    <row r="440" spans="1:6" x14ac:dyDescent="0.25">
      <c r="A440" s="51" t="s">
        <v>128</v>
      </c>
      <c r="B440" s="52">
        <f>SUBTOTAL(9,B441:B441)</f>
        <v>2789.01</v>
      </c>
      <c r="C440" s="52">
        <f>SUBTOTAL(9,C441:C441)</f>
        <v>2600</v>
      </c>
      <c r="D440" s="52">
        <f>SUBTOTAL(9,D441:D441)</f>
        <v>3700</v>
      </c>
      <c r="E440" s="52">
        <f>SUBTOTAL(9,E441:E441)</f>
        <v>5200</v>
      </c>
      <c r="F440" s="52">
        <f>SUBTOTAL(9,F441:F441)</f>
        <v>5200</v>
      </c>
    </row>
    <row r="441" spans="1:6" x14ac:dyDescent="0.25">
      <c r="A441" s="35" t="s">
        <v>129</v>
      </c>
      <c r="B441" s="36">
        <v>2789.01</v>
      </c>
      <c r="C441" s="36">
        <v>2600</v>
      </c>
      <c r="D441" s="36">
        <v>3700</v>
      </c>
      <c r="E441" s="36">
        <v>5200</v>
      </c>
      <c r="F441" s="36">
        <v>5200</v>
      </c>
    </row>
    <row r="442" spans="1:6" x14ac:dyDescent="0.25">
      <c r="A442" s="45" t="s">
        <v>233</v>
      </c>
      <c r="B442" s="46">
        <f>SUBTOTAL(9,B446:B449)</f>
        <v>5725</v>
      </c>
      <c r="C442" s="46">
        <f>SUBTOTAL(9,C446:C449)</f>
        <v>18300</v>
      </c>
      <c r="D442" s="46">
        <f>SUBTOTAL(9,D446:D449)</f>
        <v>18300</v>
      </c>
      <c r="E442" s="46">
        <f>SUBTOTAL(9,E446:E449)</f>
        <v>18300</v>
      </c>
      <c r="F442" s="46">
        <f>SUBTOTAL(9,F446:F449)</f>
        <v>18300</v>
      </c>
    </row>
    <row r="443" spans="1:6" x14ac:dyDescent="0.25">
      <c r="A443" s="47" t="s">
        <v>234</v>
      </c>
      <c r="B443" s="48">
        <f>SUBTOTAL(9,B446:B449)</f>
        <v>5725</v>
      </c>
      <c r="C443" s="48">
        <f>SUBTOTAL(9,C446:C449)</f>
        <v>18300</v>
      </c>
      <c r="D443" s="48">
        <f>SUBTOTAL(9,D446:D449)</f>
        <v>18300</v>
      </c>
      <c r="E443" s="48">
        <f>SUBTOTAL(9,E446:E449)</f>
        <v>18300</v>
      </c>
      <c r="F443" s="48">
        <f>SUBTOTAL(9,F446:F449)</f>
        <v>18300</v>
      </c>
    </row>
    <row r="444" spans="1:6" x14ac:dyDescent="0.25">
      <c r="A444" s="49" t="s">
        <v>127</v>
      </c>
      <c r="B444" s="50">
        <f>SUBTOTAL(9,B446:B446)</f>
        <v>5725</v>
      </c>
      <c r="C444" s="50">
        <f>SUBTOTAL(9,C446:C446)</f>
        <v>13300</v>
      </c>
      <c r="D444" s="50">
        <f>SUBTOTAL(9,D446:D446)</f>
        <v>13300</v>
      </c>
      <c r="E444" s="50">
        <f>SUBTOTAL(9,E446:E446)</f>
        <v>13300</v>
      </c>
      <c r="F444" s="50">
        <f>SUBTOTAL(9,F446:F446)</f>
        <v>13300</v>
      </c>
    </row>
    <row r="445" spans="1:6" x14ac:dyDescent="0.25">
      <c r="A445" s="51" t="s">
        <v>128</v>
      </c>
      <c r="B445" s="52">
        <f>SUBTOTAL(9,B446:B446)</f>
        <v>5725</v>
      </c>
      <c r="C445" s="52">
        <f>SUBTOTAL(9,C446:C446)</f>
        <v>13300</v>
      </c>
      <c r="D445" s="52">
        <f>SUBTOTAL(9,D446:D446)</f>
        <v>13300</v>
      </c>
      <c r="E445" s="52">
        <f>SUBTOTAL(9,E446:E446)</f>
        <v>13300</v>
      </c>
      <c r="F445" s="52">
        <f>SUBTOTAL(9,F446:F446)</f>
        <v>13300</v>
      </c>
    </row>
    <row r="446" spans="1:6" x14ac:dyDescent="0.25">
      <c r="A446" s="35" t="s">
        <v>129</v>
      </c>
      <c r="B446" s="36">
        <v>5725</v>
      </c>
      <c r="C446" s="36">
        <v>13300</v>
      </c>
      <c r="D446" s="36">
        <v>13300</v>
      </c>
      <c r="E446" s="36">
        <v>13300</v>
      </c>
      <c r="F446" s="36">
        <v>13300</v>
      </c>
    </row>
    <row r="447" spans="1:6" x14ac:dyDescent="0.25">
      <c r="A447" s="49" t="s">
        <v>186</v>
      </c>
      <c r="B447" s="50">
        <f>SUBTOTAL(9,B449:B449)</f>
        <v>0</v>
      </c>
      <c r="C447" s="50">
        <f>SUBTOTAL(9,C449:C449)</f>
        <v>5000</v>
      </c>
      <c r="D447" s="50">
        <f>SUBTOTAL(9,D449:D449)</f>
        <v>5000</v>
      </c>
      <c r="E447" s="50">
        <f>SUBTOTAL(9,E449:E449)</f>
        <v>5000</v>
      </c>
      <c r="F447" s="50">
        <f>SUBTOTAL(9,F449:F449)</f>
        <v>5000</v>
      </c>
    </row>
    <row r="448" spans="1:6" x14ac:dyDescent="0.25">
      <c r="A448" s="51" t="s">
        <v>131</v>
      </c>
      <c r="B448" s="52">
        <f>SUBTOTAL(9,B449:B449)</f>
        <v>0</v>
      </c>
      <c r="C448" s="52">
        <f>SUBTOTAL(9,C449:C449)</f>
        <v>5000</v>
      </c>
      <c r="D448" s="52">
        <f>SUBTOTAL(9,D449:D449)</f>
        <v>5000</v>
      </c>
      <c r="E448" s="52">
        <f>SUBTOTAL(9,E449:E449)</f>
        <v>5000</v>
      </c>
      <c r="F448" s="52">
        <f>SUBTOTAL(9,F449:F449)</f>
        <v>5000</v>
      </c>
    </row>
    <row r="449" spans="1:6" x14ac:dyDescent="0.25">
      <c r="A449" s="35" t="s">
        <v>132</v>
      </c>
      <c r="B449" s="36">
        <v>0</v>
      </c>
      <c r="C449" s="36">
        <v>5000</v>
      </c>
      <c r="D449" s="36">
        <v>5000</v>
      </c>
      <c r="E449" s="36">
        <v>5000</v>
      </c>
      <c r="F449" s="36">
        <v>5000</v>
      </c>
    </row>
    <row r="450" spans="1:6" x14ac:dyDescent="0.25">
      <c r="A450" s="45" t="s">
        <v>235</v>
      </c>
      <c r="B450" s="46">
        <f>SUBTOTAL(9,B454:B544)</f>
        <v>357348.44000000006</v>
      </c>
      <c r="C450" s="46">
        <f>SUBTOTAL(9,C454:C544)</f>
        <v>526300</v>
      </c>
      <c r="D450" s="46">
        <f>SUBTOTAL(9,D454:D544)</f>
        <v>1091500</v>
      </c>
      <c r="E450" s="46">
        <f>SUBTOTAL(9,E454:E544)</f>
        <v>926500</v>
      </c>
      <c r="F450" s="46">
        <f>SUBTOTAL(9,F454:F544)</f>
        <v>541500</v>
      </c>
    </row>
    <row r="451" spans="1:6" x14ac:dyDescent="0.25">
      <c r="A451" s="47" t="s">
        <v>236</v>
      </c>
      <c r="B451" s="48">
        <f>SUBTOTAL(9,B454:B455)</f>
        <v>54327.5</v>
      </c>
      <c r="C451" s="48">
        <f>SUBTOTAL(9,C454:C455)</f>
        <v>110000</v>
      </c>
      <c r="D451" s="48">
        <f>SUBTOTAL(9,D454:D455)</f>
        <v>110000</v>
      </c>
      <c r="E451" s="48">
        <f>SUBTOTAL(9,E454:E455)</f>
        <v>110000</v>
      </c>
      <c r="F451" s="48">
        <f>SUBTOTAL(9,F454:F455)</f>
        <v>110000</v>
      </c>
    </row>
    <row r="452" spans="1:6" x14ac:dyDescent="0.25">
      <c r="A452" s="49" t="s">
        <v>127</v>
      </c>
      <c r="B452" s="50">
        <f>SUBTOTAL(9,B454:B455)</f>
        <v>54327.5</v>
      </c>
      <c r="C452" s="50">
        <f>SUBTOTAL(9,C454:C455)</f>
        <v>110000</v>
      </c>
      <c r="D452" s="50">
        <f>SUBTOTAL(9,D454:D455)</f>
        <v>110000</v>
      </c>
      <c r="E452" s="50">
        <f>SUBTOTAL(9,E454:E455)</f>
        <v>110000</v>
      </c>
      <c r="F452" s="50">
        <f>SUBTOTAL(9,F454:F455)</f>
        <v>110000</v>
      </c>
    </row>
    <row r="453" spans="1:6" x14ac:dyDescent="0.25">
      <c r="A453" s="51" t="s">
        <v>131</v>
      </c>
      <c r="B453" s="52">
        <f>SUBTOTAL(9,B454:B455)</f>
        <v>54327.5</v>
      </c>
      <c r="C453" s="52">
        <f>SUBTOTAL(9,C454:C455)</f>
        <v>110000</v>
      </c>
      <c r="D453" s="52">
        <f>SUBTOTAL(9,D454:D455)</f>
        <v>110000</v>
      </c>
      <c r="E453" s="52">
        <f>SUBTOTAL(9,E454:E455)</f>
        <v>110000</v>
      </c>
      <c r="F453" s="52">
        <f>SUBTOTAL(9,F454:F455)</f>
        <v>110000</v>
      </c>
    </row>
    <row r="454" spans="1:6" x14ac:dyDescent="0.25">
      <c r="A454" s="35" t="s">
        <v>141</v>
      </c>
      <c r="B454" s="36">
        <v>54327.5</v>
      </c>
      <c r="C454" s="36">
        <v>100000</v>
      </c>
      <c r="D454" s="36">
        <v>100000</v>
      </c>
      <c r="E454" s="36">
        <v>100000</v>
      </c>
      <c r="F454" s="36">
        <v>100000</v>
      </c>
    </row>
    <row r="455" spans="1:6" x14ac:dyDescent="0.25">
      <c r="A455" s="35" t="s">
        <v>211</v>
      </c>
      <c r="B455" s="36">
        <v>0</v>
      </c>
      <c r="C455" s="36">
        <v>10000</v>
      </c>
      <c r="D455" s="36">
        <v>10000</v>
      </c>
      <c r="E455" s="36">
        <v>10000</v>
      </c>
      <c r="F455" s="36">
        <v>10000</v>
      </c>
    </row>
    <row r="456" spans="1:6" x14ac:dyDescent="0.25">
      <c r="A456" s="47" t="s">
        <v>237</v>
      </c>
      <c r="B456" s="48">
        <f>SUBTOTAL(9,B459:B464)</f>
        <v>203080.66</v>
      </c>
      <c r="C456" s="48">
        <f>SUBTOTAL(9,C459:C464)</f>
        <v>7400</v>
      </c>
      <c r="D456" s="48">
        <f>SUBTOTAL(9,D459:D464)</f>
        <v>15000</v>
      </c>
      <c r="E456" s="48">
        <f>SUBTOTAL(9,E459:E464)</f>
        <v>42000</v>
      </c>
      <c r="F456" s="48">
        <f>SUBTOTAL(9,F459:F464)</f>
        <v>42000</v>
      </c>
    </row>
    <row r="457" spans="1:6" x14ac:dyDescent="0.25">
      <c r="A457" s="49" t="s">
        <v>127</v>
      </c>
      <c r="B457" s="50">
        <f>SUBTOTAL(9,B459:B461)</f>
        <v>203080.66</v>
      </c>
      <c r="C457" s="50">
        <f>SUBTOTAL(9,C459:C461)</f>
        <v>7400</v>
      </c>
      <c r="D457" s="50">
        <f>SUBTOTAL(9,D459:D461)</f>
        <v>15000</v>
      </c>
      <c r="E457" s="50">
        <f>SUBTOTAL(9,E459:E461)</f>
        <v>42000</v>
      </c>
      <c r="F457" s="50">
        <f>SUBTOTAL(9,F459:F461)</f>
        <v>42000</v>
      </c>
    </row>
    <row r="458" spans="1:6" x14ac:dyDescent="0.25">
      <c r="A458" s="51" t="s">
        <v>128</v>
      </c>
      <c r="B458" s="52">
        <f>SUBTOTAL(9,B459:B459)</f>
        <v>203080.66</v>
      </c>
      <c r="C458" s="52">
        <f>SUBTOTAL(9,C459:C459)</f>
        <v>2000</v>
      </c>
      <c r="D458" s="52">
        <f>SUBTOTAL(9,D459:D459)</f>
        <v>2000</v>
      </c>
      <c r="E458" s="52">
        <f>SUBTOTAL(9,E459:E459)</f>
        <v>2000</v>
      </c>
      <c r="F458" s="52">
        <f>SUBTOTAL(9,F459:F459)</f>
        <v>2000</v>
      </c>
    </row>
    <row r="459" spans="1:6" x14ac:dyDescent="0.25">
      <c r="A459" s="35" t="s">
        <v>129</v>
      </c>
      <c r="B459" s="36">
        <v>203080.66</v>
      </c>
      <c r="C459" s="36">
        <v>2000</v>
      </c>
      <c r="D459" s="36">
        <v>2000</v>
      </c>
      <c r="E459" s="36">
        <v>2000</v>
      </c>
      <c r="F459" s="36">
        <v>2000</v>
      </c>
    </row>
    <row r="460" spans="1:6" x14ac:dyDescent="0.25">
      <c r="A460" s="51" t="s">
        <v>131</v>
      </c>
      <c r="B460" s="52">
        <f>SUBTOTAL(9,B461:B461)</f>
        <v>0</v>
      </c>
      <c r="C460" s="52">
        <f>SUBTOTAL(9,C461:C461)</f>
        <v>5400</v>
      </c>
      <c r="D460" s="52">
        <f>SUBTOTAL(9,D461:D461)</f>
        <v>13000</v>
      </c>
      <c r="E460" s="52">
        <f>SUBTOTAL(9,E461:E461)</f>
        <v>40000</v>
      </c>
      <c r="F460" s="52">
        <f>SUBTOTAL(9,F461:F461)</f>
        <v>40000</v>
      </c>
    </row>
    <row r="461" spans="1:6" x14ac:dyDescent="0.25">
      <c r="A461" s="35" t="s">
        <v>141</v>
      </c>
      <c r="B461" s="36">
        <v>0</v>
      </c>
      <c r="C461" s="36">
        <v>5400</v>
      </c>
      <c r="D461" s="36">
        <v>13000</v>
      </c>
      <c r="E461" s="36">
        <v>40000</v>
      </c>
      <c r="F461" s="36">
        <v>40000</v>
      </c>
    </row>
    <row r="462" spans="1:6" x14ac:dyDescent="0.25">
      <c r="A462" s="49" t="s">
        <v>218</v>
      </c>
      <c r="B462" s="50">
        <f>SUBTOTAL(9,B464:B464)</f>
        <v>0</v>
      </c>
      <c r="C462" s="50">
        <f>SUBTOTAL(9,C464:C464)</f>
        <v>0</v>
      </c>
      <c r="D462" s="50">
        <f>SUBTOTAL(9,D464:D464)</f>
        <v>0</v>
      </c>
      <c r="E462" s="50">
        <f>SUBTOTAL(9,E464:E464)</f>
        <v>0</v>
      </c>
      <c r="F462" s="50">
        <f>SUBTOTAL(9,F464:F464)</f>
        <v>0</v>
      </c>
    </row>
    <row r="463" spans="1:6" x14ac:dyDescent="0.25">
      <c r="A463" s="51" t="s">
        <v>131</v>
      </c>
      <c r="B463" s="52">
        <f>SUBTOTAL(9,B464:B464)</f>
        <v>0</v>
      </c>
      <c r="C463" s="52">
        <f>SUBTOTAL(9,C464:C464)</f>
        <v>0</v>
      </c>
      <c r="D463" s="52">
        <f>SUBTOTAL(9,D464:D464)</f>
        <v>0</v>
      </c>
      <c r="E463" s="52">
        <f>SUBTOTAL(9,E464:E464)</f>
        <v>0</v>
      </c>
      <c r="F463" s="52">
        <f>SUBTOTAL(9,F464:F464)</f>
        <v>0</v>
      </c>
    </row>
    <row r="464" spans="1:6" x14ac:dyDescent="0.25">
      <c r="A464" s="35" t="s">
        <v>141</v>
      </c>
      <c r="B464" s="36">
        <v>0</v>
      </c>
      <c r="C464" s="36">
        <v>0</v>
      </c>
      <c r="D464" s="36">
        <v>0</v>
      </c>
      <c r="E464" s="36">
        <v>0</v>
      </c>
      <c r="F464" s="36">
        <v>0</v>
      </c>
    </row>
    <row r="465" spans="1:6" x14ac:dyDescent="0.25">
      <c r="A465" s="47" t="s">
        <v>238</v>
      </c>
      <c r="B465" s="48">
        <f>SUBTOTAL(9,B468:B473)</f>
        <v>12275</v>
      </c>
      <c r="C465" s="48">
        <f>SUBTOTAL(9,C468:C473)</f>
        <v>8000</v>
      </c>
      <c r="D465" s="48">
        <f>SUBTOTAL(9,D468:D473)</f>
        <v>8000</v>
      </c>
      <c r="E465" s="48">
        <f>SUBTOTAL(9,E468:E473)</f>
        <v>152000</v>
      </c>
      <c r="F465" s="48">
        <f>SUBTOTAL(9,F468:F473)</f>
        <v>152000</v>
      </c>
    </row>
    <row r="466" spans="1:6" x14ac:dyDescent="0.25">
      <c r="A466" s="49" t="s">
        <v>127</v>
      </c>
      <c r="B466" s="50">
        <f>SUBTOTAL(9,B468:B470)</f>
        <v>12275</v>
      </c>
      <c r="C466" s="50">
        <f>SUBTOTAL(9,C468:C470)</f>
        <v>3000</v>
      </c>
      <c r="D466" s="50">
        <f>SUBTOTAL(9,D468:D470)</f>
        <v>3000</v>
      </c>
      <c r="E466" s="50">
        <f>SUBTOTAL(9,E468:E470)</f>
        <v>52000</v>
      </c>
      <c r="F466" s="50">
        <f>SUBTOTAL(9,F468:F470)</f>
        <v>52000</v>
      </c>
    </row>
    <row r="467" spans="1:6" x14ac:dyDescent="0.25">
      <c r="A467" s="51" t="s">
        <v>128</v>
      </c>
      <c r="B467" s="52">
        <f>SUBTOTAL(9,B468:B468)</f>
        <v>5275</v>
      </c>
      <c r="C467" s="52">
        <f>SUBTOTAL(9,C468:C468)</f>
        <v>2000</v>
      </c>
      <c r="D467" s="52">
        <f>SUBTOTAL(9,D468:D468)</f>
        <v>2000</v>
      </c>
      <c r="E467" s="52">
        <f>SUBTOTAL(9,E468:E468)</f>
        <v>2000</v>
      </c>
      <c r="F467" s="52">
        <f>SUBTOTAL(9,F468:F468)</f>
        <v>2000</v>
      </c>
    </row>
    <row r="468" spans="1:6" x14ac:dyDescent="0.25">
      <c r="A468" s="35" t="s">
        <v>129</v>
      </c>
      <c r="B468" s="36">
        <v>5275</v>
      </c>
      <c r="C468" s="36">
        <v>2000</v>
      </c>
      <c r="D468" s="36">
        <v>2000</v>
      </c>
      <c r="E468" s="36">
        <v>2000</v>
      </c>
      <c r="F468" s="36">
        <v>2000</v>
      </c>
    </row>
    <row r="469" spans="1:6" x14ac:dyDescent="0.25">
      <c r="A469" s="51" t="s">
        <v>131</v>
      </c>
      <c r="B469" s="52">
        <f>SUBTOTAL(9,B470:B470)</f>
        <v>7000</v>
      </c>
      <c r="C469" s="52">
        <f>SUBTOTAL(9,C470:C470)</f>
        <v>1000</v>
      </c>
      <c r="D469" s="52">
        <f>SUBTOTAL(9,D470:D470)</f>
        <v>1000</v>
      </c>
      <c r="E469" s="52">
        <f>SUBTOTAL(9,E470:E470)</f>
        <v>50000</v>
      </c>
      <c r="F469" s="52">
        <f>SUBTOTAL(9,F470:F470)</f>
        <v>50000</v>
      </c>
    </row>
    <row r="470" spans="1:6" x14ac:dyDescent="0.25">
      <c r="A470" s="35" t="s">
        <v>141</v>
      </c>
      <c r="B470" s="36">
        <v>7000</v>
      </c>
      <c r="C470" s="36">
        <v>1000</v>
      </c>
      <c r="D470" s="36">
        <v>1000</v>
      </c>
      <c r="E470" s="36">
        <v>50000</v>
      </c>
      <c r="F470" s="36">
        <v>50000</v>
      </c>
    </row>
    <row r="471" spans="1:6" x14ac:dyDescent="0.25">
      <c r="A471" s="49" t="s">
        <v>218</v>
      </c>
      <c r="B471" s="50">
        <f>SUBTOTAL(9,B473:B473)</f>
        <v>0</v>
      </c>
      <c r="C471" s="50">
        <f>SUBTOTAL(9,C473:C473)</f>
        <v>5000</v>
      </c>
      <c r="D471" s="50">
        <f>SUBTOTAL(9,D473:D473)</f>
        <v>5000</v>
      </c>
      <c r="E471" s="50">
        <f>SUBTOTAL(9,E473:E473)</f>
        <v>100000</v>
      </c>
      <c r="F471" s="50">
        <f>SUBTOTAL(9,F473:F473)</f>
        <v>100000</v>
      </c>
    </row>
    <row r="472" spans="1:6" x14ac:dyDescent="0.25">
      <c r="A472" s="51" t="s">
        <v>131</v>
      </c>
      <c r="B472" s="52">
        <f>SUBTOTAL(9,B473:B473)</f>
        <v>0</v>
      </c>
      <c r="C472" s="52">
        <f>SUBTOTAL(9,C473:C473)</f>
        <v>5000</v>
      </c>
      <c r="D472" s="52">
        <f>SUBTOTAL(9,D473:D473)</f>
        <v>5000</v>
      </c>
      <c r="E472" s="52">
        <f>SUBTOTAL(9,E473:E473)</f>
        <v>100000</v>
      </c>
      <c r="F472" s="52">
        <f>SUBTOTAL(9,F473:F473)</f>
        <v>100000</v>
      </c>
    </row>
    <row r="473" spans="1:6" x14ac:dyDescent="0.25">
      <c r="A473" s="35" t="s">
        <v>141</v>
      </c>
      <c r="B473" s="36">
        <v>0</v>
      </c>
      <c r="C473" s="36">
        <v>5000</v>
      </c>
      <c r="D473" s="36">
        <v>5000</v>
      </c>
      <c r="E473" s="36">
        <v>100000</v>
      </c>
      <c r="F473" s="36">
        <v>100000</v>
      </c>
    </row>
    <row r="474" spans="1:6" x14ac:dyDescent="0.25">
      <c r="A474" s="47" t="s">
        <v>239</v>
      </c>
      <c r="B474" s="48">
        <f>SUBTOTAL(9,B477:B482)</f>
        <v>66564.03</v>
      </c>
      <c r="C474" s="48">
        <f>SUBTOTAL(9,C477:C482)</f>
        <v>154000</v>
      </c>
      <c r="D474" s="48">
        <f>SUBTOTAL(9,D477:D482)</f>
        <v>80000</v>
      </c>
      <c r="E474" s="48">
        <f>SUBTOTAL(9,E477:E482)</f>
        <v>0</v>
      </c>
      <c r="F474" s="48">
        <f>SUBTOTAL(9,F477:F482)</f>
        <v>0</v>
      </c>
    </row>
    <row r="475" spans="1:6" x14ac:dyDescent="0.25">
      <c r="A475" s="49" t="s">
        <v>127</v>
      </c>
      <c r="B475" s="50">
        <f>SUBTOTAL(9,B477:B479)</f>
        <v>66564.03</v>
      </c>
      <c r="C475" s="50">
        <f>SUBTOTAL(9,C477:C479)</f>
        <v>114000</v>
      </c>
      <c r="D475" s="50">
        <f>SUBTOTAL(9,D477:D479)</f>
        <v>80000</v>
      </c>
      <c r="E475" s="50">
        <f>SUBTOTAL(9,E477:E479)</f>
        <v>0</v>
      </c>
      <c r="F475" s="50">
        <f>SUBTOTAL(9,F477:F479)</f>
        <v>0</v>
      </c>
    </row>
    <row r="476" spans="1:6" x14ac:dyDescent="0.25">
      <c r="A476" s="51" t="s">
        <v>128</v>
      </c>
      <c r="B476" s="52">
        <f>SUBTOTAL(9,B477:B477)</f>
        <v>6250</v>
      </c>
      <c r="C476" s="52">
        <f>SUBTOTAL(9,C477:C477)</f>
        <v>5000</v>
      </c>
      <c r="D476" s="52">
        <f>SUBTOTAL(9,D477:D477)</f>
        <v>0</v>
      </c>
      <c r="E476" s="52">
        <f>SUBTOTAL(9,E477:E477)</f>
        <v>0</v>
      </c>
      <c r="F476" s="52">
        <f>SUBTOTAL(9,F477:F477)</f>
        <v>0</v>
      </c>
    </row>
    <row r="477" spans="1:6" x14ac:dyDescent="0.25">
      <c r="A477" s="35" t="s">
        <v>129</v>
      </c>
      <c r="B477" s="36">
        <v>6250</v>
      </c>
      <c r="C477" s="36">
        <v>5000</v>
      </c>
      <c r="D477" s="36">
        <v>0</v>
      </c>
      <c r="E477" s="36">
        <v>0</v>
      </c>
      <c r="F477" s="36">
        <v>0</v>
      </c>
    </row>
    <row r="478" spans="1:6" x14ac:dyDescent="0.25">
      <c r="A478" s="51" t="s">
        <v>131</v>
      </c>
      <c r="B478" s="52">
        <f>SUBTOTAL(9,B479:B479)</f>
        <v>60314.03</v>
      </c>
      <c r="C478" s="52">
        <f>SUBTOTAL(9,C479:C479)</f>
        <v>109000</v>
      </c>
      <c r="D478" s="52">
        <f>SUBTOTAL(9,D479:D479)</f>
        <v>80000</v>
      </c>
      <c r="E478" s="52">
        <f>SUBTOTAL(9,E479:E479)</f>
        <v>0</v>
      </c>
      <c r="F478" s="52">
        <f>SUBTOTAL(9,F479:F479)</f>
        <v>0</v>
      </c>
    </row>
    <row r="479" spans="1:6" x14ac:dyDescent="0.25">
      <c r="A479" s="35" t="s">
        <v>141</v>
      </c>
      <c r="B479" s="36">
        <v>60314.03</v>
      </c>
      <c r="C479" s="36">
        <v>109000</v>
      </c>
      <c r="D479" s="36">
        <v>80000</v>
      </c>
      <c r="E479" s="36">
        <v>0</v>
      </c>
      <c r="F479" s="36">
        <v>0</v>
      </c>
    </row>
    <row r="480" spans="1:6" x14ac:dyDescent="0.25">
      <c r="A480" s="49" t="s">
        <v>200</v>
      </c>
      <c r="B480" s="50">
        <f>SUBTOTAL(9,B482:B482)</f>
        <v>0</v>
      </c>
      <c r="C480" s="50">
        <f>SUBTOTAL(9,C482:C482)</f>
        <v>40000</v>
      </c>
      <c r="D480" s="50">
        <f>SUBTOTAL(9,D482:D482)</f>
        <v>0</v>
      </c>
      <c r="E480" s="50">
        <f>SUBTOTAL(9,E482:E482)</f>
        <v>0</v>
      </c>
      <c r="F480" s="50">
        <f>SUBTOTAL(9,F482:F482)</f>
        <v>0</v>
      </c>
    </row>
    <row r="481" spans="1:6" x14ac:dyDescent="0.25">
      <c r="A481" s="51" t="s">
        <v>131</v>
      </c>
      <c r="B481" s="52">
        <f>SUBTOTAL(9,B482:B482)</f>
        <v>0</v>
      </c>
      <c r="C481" s="52">
        <f>SUBTOTAL(9,C482:C482)</f>
        <v>40000</v>
      </c>
      <c r="D481" s="52">
        <f>SUBTOTAL(9,D482:D482)</f>
        <v>0</v>
      </c>
      <c r="E481" s="52">
        <f>SUBTOTAL(9,E482:E482)</f>
        <v>0</v>
      </c>
      <c r="F481" s="52">
        <f>SUBTOTAL(9,F482:F482)</f>
        <v>0</v>
      </c>
    </row>
    <row r="482" spans="1:6" x14ac:dyDescent="0.25">
      <c r="A482" s="35" t="s">
        <v>141</v>
      </c>
      <c r="B482" s="36">
        <v>0</v>
      </c>
      <c r="C482" s="36">
        <v>40000</v>
      </c>
      <c r="D482" s="36">
        <v>0</v>
      </c>
      <c r="E482" s="36">
        <v>0</v>
      </c>
      <c r="F482" s="36">
        <v>0</v>
      </c>
    </row>
    <row r="483" spans="1:6" x14ac:dyDescent="0.25">
      <c r="A483" s="47" t="s">
        <v>240</v>
      </c>
      <c r="B483" s="48">
        <f>SUBTOTAL(9,B486:B488)</f>
        <v>21101.25</v>
      </c>
      <c r="C483" s="48">
        <f>SUBTOTAL(9,C486:C488)</f>
        <v>65500</v>
      </c>
      <c r="D483" s="48">
        <f>SUBTOTAL(9,D486:D488)</f>
        <v>0</v>
      </c>
      <c r="E483" s="48">
        <f>SUBTOTAL(9,E486:E488)</f>
        <v>0</v>
      </c>
      <c r="F483" s="48">
        <f>SUBTOTAL(9,F486:F488)</f>
        <v>0</v>
      </c>
    </row>
    <row r="484" spans="1:6" x14ac:dyDescent="0.25">
      <c r="A484" s="49" t="s">
        <v>127</v>
      </c>
      <c r="B484" s="50">
        <f>SUBTOTAL(9,B486:B488)</f>
        <v>21101.25</v>
      </c>
      <c r="C484" s="50">
        <f>SUBTOTAL(9,C486:C488)</f>
        <v>65500</v>
      </c>
      <c r="D484" s="50">
        <f>SUBTOTAL(9,D486:D488)</f>
        <v>0</v>
      </c>
      <c r="E484" s="50">
        <f>SUBTOTAL(9,E486:E488)</f>
        <v>0</v>
      </c>
      <c r="F484" s="50">
        <f>SUBTOTAL(9,F486:F488)</f>
        <v>0</v>
      </c>
    </row>
    <row r="485" spans="1:6" x14ac:dyDescent="0.25">
      <c r="A485" s="51" t="s">
        <v>128</v>
      </c>
      <c r="B485" s="52">
        <f>SUBTOTAL(9,B486:B486)</f>
        <v>0</v>
      </c>
      <c r="C485" s="52">
        <f>SUBTOTAL(9,C486:C486)</f>
        <v>0</v>
      </c>
      <c r="D485" s="52">
        <f>SUBTOTAL(9,D486:D486)</f>
        <v>0</v>
      </c>
      <c r="E485" s="52">
        <f>SUBTOTAL(9,E486:E486)</f>
        <v>0</v>
      </c>
      <c r="F485" s="52">
        <f>SUBTOTAL(9,F486:F486)</f>
        <v>0</v>
      </c>
    </row>
    <row r="486" spans="1:6" x14ac:dyDescent="0.25">
      <c r="A486" s="35" t="s">
        <v>129</v>
      </c>
      <c r="B486" s="36">
        <v>0</v>
      </c>
      <c r="C486" s="36">
        <v>0</v>
      </c>
      <c r="D486" s="36">
        <v>0</v>
      </c>
      <c r="E486" s="36">
        <v>0</v>
      </c>
      <c r="F486" s="36">
        <v>0</v>
      </c>
    </row>
    <row r="487" spans="1:6" x14ac:dyDescent="0.25">
      <c r="A487" s="51" t="s">
        <v>131</v>
      </c>
      <c r="B487" s="52">
        <f>SUBTOTAL(9,B488:B488)</f>
        <v>21101.25</v>
      </c>
      <c r="C487" s="52">
        <f>SUBTOTAL(9,C488:C488)</f>
        <v>65500</v>
      </c>
      <c r="D487" s="52">
        <f>SUBTOTAL(9,D488:D488)</f>
        <v>0</v>
      </c>
      <c r="E487" s="52">
        <f>SUBTOTAL(9,E488:E488)</f>
        <v>0</v>
      </c>
      <c r="F487" s="52">
        <f>SUBTOTAL(9,F488:F488)</f>
        <v>0</v>
      </c>
    </row>
    <row r="488" spans="1:6" x14ac:dyDescent="0.25">
      <c r="A488" s="35" t="s">
        <v>141</v>
      </c>
      <c r="B488" s="36">
        <v>21101.25</v>
      </c>
      <c r="C488" s="36">
        <v>65500</v>
      </c>
      <c r="D488" s="36">
        <v>0</v>
      </c>
      <c r="E488" s="36">
        <v>0</v>
      </c>
      <c r="F488" s="36">
        <v>0</v>
      </c>
    </row>
    <row r="489" spans="1:6" x14ac:dyDescent="0.25">
      <c r="A489" s="47" t="s">
        <v>241</v>
      </c>
      <c r="B489" s="48">
        <f>SUBTOTAL(9,B492:B492)</f>
        <v>0</v>
      </c>
      <c r="C489" s="48">
        <f>SUBTOTAL(9,C492:C492)</f>
        <v>20000</v>
      </c>
      <c r="D489" s="48">
        <f>SUBTOTAL(9,D492:D492)</f>
        <v>20000</v>
      </c>
      <c r="E489" s="48">
        <f>SUBTOTAL(9,E492:E492)</f>
        <v>50000</v>
      </c>
      <c r="F489" s="48">
        <f>SUBTOTAL(9,F492:F492)</f>
        <v>50000</v>
      </c>
    </row>
    <row r="490" spans="1:6" x14ac:dyDescent="0.25">
      <c r="A490" s="49" t="s">
        <v>127</v>
      </c>
      <c r="B490" s="50">
        <f>SUBTOTAL(9,B492:B492)</f>
        <v>0</v>
      </c>
      <c r="C490" s="50">
        <f>SUBTOTAL(9,C492:C492)</f>
        <v>20000</v>
      </c>
      <c r="D490" s="50">
        <f>SUBTOTAL(9,D492:D492)</f>
        <v>20000</v>
      </c>
      <c r="E490" s="50">
        <f>SUBTOTAL(9,E492:E492)</f>
        <v>50000</v>
      </c>
      <c r="F490" s="50">
        <f>SUBTOTAL(9,F492:F492)</f>
        <v>50000</v>
      </c>
    </row>
    <row r="491" spans="1:6" x14ac:dyDescent="0.25">
      <c r="A491" s="51" t="s">
        <v>131</v>
      </c>
      <c r="B491" s="52">
        <f>SUBTOTAL(9,B492:B492)</f>
        <v>0</v>
      </c>
      <c r="C491" s="52">
        <f>SUBTOTAL(9,C492:C492)</f>
        <v>20000</v>
      </c>
      <c r="D491" s="52">
        <f>SUBTOTAL(9,D492:D492)</f>
        <v>20000</v>
      </c>
      <c r="E491" s="52">
        <f>SUBTOTAL(9,E492:E492)</f>
        <v>50000</v>
      </c>
      <c r="F491" s="52">
        <f>SUBTOTAL(9,F492:F492)</f>
        <v>50000</v>
      </c>
    </row>
    <row r="492" spans="1:6" x14ac:dyDescent="0.25">
      <c r="A492" s="35" t="s">
        <v>141</v>
      </c>
      <c r="B492" s="36">
        <v>0</v>
      </c>
      <c r="C492" s="36">
        <v>20000</v>
      </c>
      <c r="D492" s="36">
        <v>20000</v>
      </c>
      <c r="E492" s="36">
        <v>50000</v>
      </c>
      <c r="F492" s="36">
        <v>50000</v>
      </c>
    </row>
    <row r="493" spans="1:6" x14ac:dyDescent="0.25">
      <c r="A493" s="47" t="s">
        <v>242</v>
      </c>
      <c r="B493" s="48">
        <f>SUBTOTAL(9,B496:B501)</f>
        <v>0</v>
      </c>
      <c r="C493" s="48">
        <f>SUBTOTAL(9,C496:C501)</f>
        <v>20500</v>
      </c>
      <c r="D493" s="48">
        <f>SUBTOTAL(9,D496:D501)</f>
        <v>15000</v>
      </c>
      <c r="E493" s="48">
        <f>SUBTOTAL(9,E496:E501)</f>
        <v>50000</v>
      </c>
      <c r="F493" s="48">
        <f>SUBTOTAL(9,F496:F501)</f>
        <v>0</v>
      </c>
    </row>
    <row r="494" spans="1:6" x14ac:dyDescent="0.25">
      <c r="A494" s="49" t="s">
        <v>127</v>
      </c>
      <c r="B494" s="50">
        <f>SUBTOTAL(9,B496:B498)</f>
        <v>0</v>
      </c>
      <c r="C494" s="50">
        <f>SUBTOTAL(9,C496:C498)</f>
        <v>20500</v>
      </c>
      <c r="D494" s="50">
        <f>SUBTOTAL(9,D496:D498)</f>
        <v>15000</v>
      </c>
      <c r="E494" s="50">
        <f>SUBTOTAL(9,E496:E498)</f>
        <v>50000</v>
      </c>
      <c r="F494" s="50">
        <f>SUBTOTAL(9,F496:F498)</f>
        <v>0</v>
      </c>
    </row>
    <row r="495" spans="1:6" x14ac:dyDescent="0.25">
      <c r="A495" s="51" t="s">
        <v>128</v>
      </c>
      <c r="B495" s="52">
        <f>SUBTOTAL(9,B496:B496)</f>
        <v>0</v>
      </c>
      <c r="C495" s="52">
        <f>SUBTOTAL(9,C496:C496)</f>
        <v>0</v>
      </c>
      <c r="D495" s="52">
        <f>SUBTOTAL(9,D496:D496)</f>
        <v>0</v>
      </c>
      <c r="E495" s="52">
        <f>SUBTOTAL(9,E496:E496)</f>
        <v>0</v>
      </c>
      <c r="F495" s="52">
        <f>SUBTOTAL(9,F496:F496)</f>
        <v>0</v>
      </c>
    </row>
    <row r="496" spans="1:6" x14ac:dyDescent="0.25">
      <c r="A496" s="35" t="s">
        <v>129</v>
      </c>
      <c r="B496" s="36">
        <v>0</v>
      </c>
      <c r="C496" s="36">
        <v>0</v>
      </c>
      <c r="D496" s="36">
        <v>0</v>
      </c>
      <c r="E496" s="36">
        <v>0</v>
      </c>
      <c r="F496" s="36">
        <v>0</v>
      </c>
    </row>
    <row r="497" spans="1:6" x14ac:dyDescent="0.25">
      <c r="A497" s="51" t="s">
        <v>131</v>
      </c>
      <c r="B497" s="52">
        <f>SUBTOTAL(9,B498:B498)</f>
        <v>0</v>
      </c>
      <c r="C497" s="52">
        <f>SUBTOTAL(9,C498:C498)</f>
        <v>20500</v>
      </c>
      <c r="D497" s="52">
        <f>SUBTOTAL(9,D498:D498)</f>
        <v>15000</v>
      </c>
      <c r="E497" s="52">
        <f>SUBTOTAL(9,E498:E498)</f>
        <v>50000</v>
      </c>
      <c r="F497" s="52">
        <f>SUBTOTAL(9,F498:F498)</f>
        <v>0</v>
      </c>
    </row>
    <row r="498" spans="1:6" x14ac:dyDescent="0.25">
      <c r="A498" s="35" t="s">
        <v>141</v>
      </c>
      <c r="B498" s="36">
        <v>0</v>
      </c>
      <c r="C498" s="36">
        <v>20500</v>
      </c>
      <c r="D498" s="36">
        <v>15000</v>
      </c>
      <c r="E498" s="36">
        <v>50000</v>
      </c>
      <c r="F498" s="36">
        <v>0</v>
      </c>
    </row>
    <row r="499" spans="1:6" x14ac:dyDescent="0.25">
      <c r="A499" s="49" t="s">
        <v>200</v>
      </c>
      <c r="B499" s="50">
        <f>SUBTOTAL(9,B501:B501)</f>
        <v>0</v>
      </c>
      <c r="C499" s="50">
        <f>SUBTOTAL(9,C501:C501)</f>
        <v>0</v>
      </c>
      <c r="D499" s="50">
        <f>SUBTOTAL(9,D501:D501)</f>
        <v>0</v>
      </c>
      <c r="E499" s="50">
        <f>SUBTOTAL(9,E501:E501)</f>
        <v>0</v>
      </c>
      <c r="F499" s="50">
        <f>SUBTOTAL(9,F501:F501)</f>
        <v>0</v>
      </c>
    </row>
    <row r="500" spans="1:6" x14ac:dyDescent="0.25">
      <c r="A500" s="51" t="s">
        <v>131</v>
      </c>
      <c r="B500" s="52">
        <f>SUBTOTAL(9,B501:B501)</f>
        <v>0</v>
      </c>
      <c r="C500" s="52">
        <f>SUBTOTAL(9,C501:C501)</f>
        <v>0</v>
      </c>
      <c r="D500" s="52">
        <f>SUBTOTAL(9,D501:D501)</f>
        <v>0</v>
      </c>
      <c r="E500" s="52">
        <f>SUBTOTAL(9,E501:E501)</f>
        <v>0</v>
      </c>
      <c r="F500" s="52">
        <f>SUBTOTAL(9,F501:F501)</f>
        <v>0</v>
      </c>
    </row>
    <row r="501" spans="1:6" x14ac:dyDescent="0.25">
      <c r="A501" s="35" t="s">
        <v>141</v>
      </c>
      <c r="B501" s="36">
        <v>0</v>
      </c>
      <c r="C501" s="36">
        <v>0</v>
      </c>
      <c r="D501" s="36">
        <v>0</v>
      </c>
      <c r="E501" s="36">
        <v>0</v>
      </c>
      <c r="F501" s="36">
        <v>0</v>
      </c>
    </row>
    <row r="502" spans="1:6" x14ac:dyDescent="0.25">
      <c r="A502" s="47" t="s">
        <v>243</v>
      </c>
      <c r="B502" s="48">
        <f>SUBTOTAL(9,B505:B513)</f>
        <v>0</v>
      </c>
      <c r="C502" s="48">
        <f>SUBTOTAL(9,C505:C513)</f>
        <v>90000</v>
      </c>
      <c r="D502" s="48">
        <f>SUBTOTAL(9,D505:D513)</f>
        <v>91000</v>
      </c>
      <c r="E502" s="48">
        <f>SUBTOTAL(9,E505:E513)</f>
        <v>140000</v>
      </c>
      <c r="F502" s="48">
        <f>SUBTOTAL(9,F505:F513)</f>
        <v>55000</v>
      </c>
    </row>
    <row r="503" spans="1:6" x14ac:dyDescent="0.25">
      <c r="A503" s="49" t="s">
        <v>127</v>
      </c>
      <c r="B503" s="50">
        <f>SUBTOTAL(9,B505:B507)</f>
        <v>0</v>
      </c>
      <c r="C503" s="50">
        <f>SUBTOTAL(9,C505:C507)</f>
        <v>55000</v>
      </c>
      <c r="D503" s="50">
        <f>SUBTOTAL(9,D505:D507)</f>
        <v>60000</v>
      </c>
      <c r="E503" s="50">
        <f>SUBTOTAL(9,E505:E507)</f>
        <v>105000</v>
      </c>
      <c r="F503" s="50">
        <f>SUBTOTAL(9,F505:F507)</f>
        <v>55000</v>
      </c>
    </row>
    <row r="504" spans="1:6" x14ac:dyDescent="0.25">
      <c r="A504" s="51" t="s">
        <v>128</v>
      </c>
      <c r="B504" s="52">
        <f>SUBTOTAL(9,B505:B505)</f>
        <v>0</v>
      </c>
      <c r="C504" s="52">
        <f>SUBTOTAL(9,C505:C505)</f>
        <v>5000</v>
      </c>
      <c r="D504" s="52">
        <f>SUBTOTAL(9,D505:D505)</f>
        <v>5000</v>
      </c>
      <c r="E504" s="52">
        <f>SUBTOTAL(9,E505:E505)</f>
        <v>5000</v>
      </c>
      <c r="F504" s="52">
        <f>SUBTOTAL(9,F505:F505)</f>
        <v>5000</v>
      </c>
    </row>
    <row r="505" spans="1:6" x14ac:dyDescent="0.25">
      <c r="A505" s="35" t="s">
        <v>129</v>
      </c>
      <c r="B505" s="36">
        <v>0</v>
      </c>
      <c r="C505" s="36">
        <v>5000</v>
      </c>
      <c r="D505" s="36">
        <v>5000</v>
      </c>
      <c r="E505" s="36">
        <v>5000</v>
      </c>
      <c r="F505" s="36">
        <v>5000</v>
      </c>
    </row>
    <row r="506" spans="1:6" x14ac:dyDescent="0.25">
      <c r="A506" s="51" t="s">
        <v>131</v>
      </c>
      <c r="B506" s="52">
        <f>SUBTOTAL(9,B507:B507)</f>
        <v>0</v>
      </c>
      <c r="C506" s="52">
        <f>SUBTOTAL(9,C507:C507)</f>
        <v>50000</v>
      </c>
      <c r="D506" s="52">
        <f>SUBTOTAL(9,D507:D507)</f>
        <v>55000</v>
      </c>
      <c r="E506" s="52">
        <f>SUBTOTAL(9,E507:E507)</f>
        <v>100000</v>
      </c>
      <c r="F506" s="52">
        <f>SUBTOTAL(9,F507:F507)</f>
        <v>50000</v>
      </c>
    </row>
    <row r="507" spans="1:6" x14ac:dyDescent="0.25">
      <c r="A507" s="35" t="s">
        <v>211</v>
      </c>
      <c r="B507" s="36">
        <v>0</v>
      </c>
      <c r="C507" s="36">
        <v>50000</v>
      </c>
      <c r="D507" s="36">
        <v>55000</v>
      </c>
      <c r="E507" s="36">
        <v>100000</v>
      </c>
      <c r="F507" s="36">
        <v>50000</v>
      </c>
    </row>
    <row r="508" spans="1:6" x14ac:dyDescent="0.25">
      <c r="A508" s="49" t="s">
        <v>218</v>
      </c>
      <c r="B508" s="50">
        <f>SUBTOTAL(9,B510:B510)</f>
        <v>0</v>
      </c>
      <c r="C508" s="50">
        <f>SUBTOTAL(9,C510:C510)</f>
        <v>35000</v>
      </c>
      <c r="D508" s="50">
        <f>SUBTOTAL(9,D510:D510)</f>
        <v>0</v>
      </c>
      <c r="E508" s="50">
        <f>SUBTOTAL(9,E510:E510)</f>
        <v>0</v>
      </c>
      <c r="F508" s="50">
        <f>SUBTOTAL(9,F510:F510)</f>
        <v>0</v>
      </c>
    </row>
    <row r="509" spans="1:6" x14ac:dyDescent="0.25">
      <c r="A509" s="51" t="s">
        <v>131</v>
      </c>
      <c r="B509" s="52">
        <f>SUBTOTAL(9,B510:B510)</f>
        <v>0</v>
      </c>
      <c r="C509" s="52">
        <f>SUBTOTAL(9,C510:C510)</f>
        <v>35000</v>
      </c>
      <c r="D509" s="52">
        <f>SUBTOTAL(9,D510:D510)</f>
        <v>0</v>
      </c>
      <c r="E509" s="52">
        <f>SUBTOTAL(9,E510:E510)</f>
        <v>0</v>
      </c>
      <c r="F509" s="52">
        <f>SUBTOTAL(9,F510:F510)</f>
        <v>0</v>
      </c>
    </row>
    <row r="510" spans="1:6" x14ac:dyDescent="0.25">
      <c r="A510" s="35" t="s">
        <v>211</v>
      </c>
      <c r="B510" s="36">
        <v>0</v>
      </c>
      <c r="C510" s="36">
        <v>35000</v>
      </c>
      <c r="D510" s="36">
        <v>0</v>
      </c>
      <c r="E510" s="36">
        <v>0</v>
      </c>
      <c r="F510" s="36">
        <v>0</v>
      </c>
    </row>
    <row r="511" spans="1:6" x14ac:dyDescent="0.25">
      <c r="A511" s="49" t="s">
        <v>244</v>
      </c>
      <c r="B511" s="50">
        <f>SUBTOTAL(9,B513:B513)</f>
        <v>0</v>
      </c>
      <c r="C511" s="50">
        <f>SUBTOTAL(9,C513:C513)</f>
        <v>0</v>
      </c>
      <c r="D511" s="50">
        <f>SUBTOTAL(9,D513:D513)</f>
        <v>31000</v>
      </c>
      <c r="E511" s="50">
        <f>SUBTOTAL(9,E513:E513)</f>
        <v>35000</v>
      </c>
      <c r="F511" s="50">
        <f>SUBTOTAL(9,F513:F513)</f>
        <v>0</v>
      </c>
    </row>
    <row r="512" spans="1:6" x14ac:dyDescent="0.25">
      <c r="A512" s="51" t="s">
        <v>131</v>
      </c>
      <c r="B512" s="52">
        <f>SUBTOTAL(9,B513:B513)</f>
        <v>0</v>
      </c>
      <c r="C512" s="52">
        <f>SUBTOTAL(9,C513:C513)</f>
        <v>0</v>
      </c>
      <c r="D512" s="52">
        <f>SUBTOTAL(9,D513:D513)</f>
        <v>31000</v>
      </c>
      <c r="E512" s="52">
        <f>SUBTOTAL(9,E513:E513)</f>
        <v>35000</v>
      </c>
      <c r="F512" s="52">
        <f>SUBTOTAL(9,F513:F513)</f>
        <v>0</v>
      </c>
    </row>
    <row r="513" spans="1:6" x14ac:dyDescent="0.25">
      <c r="A513" s="35" t="s">
        <v>211</v>
      </c>
      <c r="B513" s="36"/>
      <c r="C513" s="36">
        <v>0</v>
      </c>
      <c r="D513" s="36">
        <v>31000</v>
      </c>
      <c r="E513" s="36">
        <v>35000</v>
      </c>
      <c r="F513" s="36">
        <v>0</v>
      </c>
    </row>
    <row r="514" spans="1:6" x14ac:dyDescent="0.25">
      <c r="A514" s="47" t="s">
        <v>245</v>
      </c>
      <c r="B514" s="48">
        <f>SUBTOTAL(9,B517:B525)</f>
        <v>0</v>
      </c>
      <c r="C514" s="48">
        <f>SUBTOTAL(9,C517:C525)</f>
        <v>50900</v>
      </c>
      <c r="D514" s="48">
        <f>SUBTOTAL(9,D517:D525)</f>
        <v>37500</v>
      </c>
      <c r="E514" s="48">
        <f>SUBTOTAL(9,E517:E525)</f>
        <v>57500</v>
      </c>
      <c r="F514" s="48">
        <f>SUBTOTAL(9,F517:F525)</f>
        <v>57500</v>
      </c>
    </row>
    <row r="515" spans="1:6" x14ac:dyDescent="0.25">
      <c r="A515" s="49" t="s">
        <v>127</v>
      </c>
      <c r="B515" s="50">
        <f>SUBTOTAL(9,B517:B519)</f>
        <v>0</v>
      </c>
      <c r="C515" s="50">
        <f>SUBTOTAL(9,C517:C519)</f>
        <v>42500</v>
      </c>
      <c r="D515" s="50">
        <f>SUBTOTAL(9,D517:D519)</f>
        <v>37500</v>
      </c>
      <c r="E515" s="50">
        <f>SUBTOTAL(9,E517:E519)</f>
        <v>57500</v>
      </c>
      <c r="F515" s="50">
        <f>SUBTOTAL(9,F517:F519)</f>
        <v>57500</v>
      </c>
    </row>
    <row r="516" spans="1:6" x14ac:dyDescent="0.25">
      <c r="A516" s="51" t="s">
        <v>128</v>
      </c>
      <c r="B516" s="52">
        <f>SUBTOTAL(9,B517:B517)</f>
        <v>0</v>
      </c>
      <c r="C516" s="52">
        <f>SUBTOTAL(9,C517:C517)</f>
        <v>22500</v>
      </c>
      <c r="D516" s="52">
        <f>SUBTOTAL(9,D517:D517)</f>
        <v>7500</v>
      </c>
      <c r="E516" s="52">
        <f>SUBTOTAL(9,E517:E517)</f>
        <v>7500</v>
      </c>
      <c r="F516" s="52">
        <f>SUBTOTAL(9,F517:F517)</f>
        <v>7500</v>
      </c>
    </row>
    <row r="517" spans="1:6" x14ac:dyDescent="0.25">
      <c r="A517" s="35" t="s">
        <v>129</v>
      </c>
      <c r="B517" s="36">
        <v>0</v>
      </c>
      <c r="C517" s="36">
        <v>22500</v>
      </c>
      <c r="D517" s="36">
        <v>7500</v>
      </c>
      <c r="E517" s="36">
        <v>7500</v>
      </c>
      <c r="F517" s="36">
        <v>7500</v>
      </c>
    </row>
    <row r="518" spans="1:6" x14ac:dyDescent="0.25">
      <c r="A518" s="51" t="s">
        <v>131</v>
      </c>
      <c r="B518" s="52">
        <f>SUBTOTAL(9,B519:B519)</f>
        <v>0</v>
      </c>
      <c r="C518" s="52">
        <f>SUBTOTAL(9,C519:C519)</f>
        <v>20000</v>
      </c>
      <c r="D518" s="52">
        <f>SUBTOTAL(9,D519:D519)</f>
        <v>30000</v>
      </c>
      <c r="E518" s="52">
        <f>SUBTOTAL(9,E519:E519)</f>
        <v>50000</v>
      </c>
      <c r="F518" s="52">
        <f>SUBTOTAL(9,F519:F519)</f>
        <v>50000</v>
      </c>
    </row>
    <row r="519" spans="1:6" x14ac:dyDescent="0.25">
      <c r="A519" s="35" t="s">
        <v>141</v>
      </c>
      <c r="B519" s="36">
        <v>0</v>
      </c>
      <c r="C519" s="36">
        <v>20000</v>
      </c>
      <c r="D519" s="36">
        <v>30000</v>
      </c>
      <c r="E519" s="36">
        <v>50000</v>
      </c>
      <c r="F519" s="36">
        <v>50000</v>
      </c>
    </row>
    <row r="520" spans="1:6" x14ac:dyDescent="0.25">
      <c r="A520" s="49" t="s">
        <v>193</v>
      </c>
      <c r="B520" s="50">
        <f>SUBTOTAL(9,B522:B522)</f>
        <v>0</v>
      </c>
      <c r="C520" s="50">
        <f>SUBTOTAL(9,C522:C522)</f>
        <v>0</v>
      </c>
      <c r="D520" s="50">
        <f>SUBTOTAL(9,D522:D522)</f>
        <v>0</v>
      </c>
      <c r="E520" s="50">
        <f>SUBTOTAL(9,E522:E522)</f>
        <v>0</v>
      </c>
      <c r="F520" s="50">
        <f>SUBTOTAL(9,F522:F522)</f>
        <v>0</v>
      </c>
    </row>
    <row r="521" spans="1:6" x14ac:dyDescent="0.25">
      <c r="A521" s="51" t="s">
        <v>131</v>
      </c>
      <c r="B521" s="52">
        <f>SUBTOTAL(9,B522:B522)</f>
        <v>0</v>
      </c>
      <c r="C521" s="52">
        <f>SUBTOTAL(9,C522:C522)</f>
        <v>0</v>
      </c>
      <c r="D521" s="52">
        <f>SUBTOTAL(9,D522:D522)</f>
        <v>0</v>
      </c>
      <c r="E521" s="52">
        <f>SUBTOTAL(9,E522:E522)</f>
        <v>0</v>
      </c>
      <c r="F521" s="52">
        <f>SUBTOTAL(9,F522:F522)</f>
        <v>0</v>
      </c>
    </row>
    <row r="522" spans="1:6" x14ac:dyDescent="0.25">
      <c r="A522" s="35" t="s">
        <v>141</v>
      </c>
      <c r="B522" s="36">
        <v>0</v>
      </c>
      <c r="C522" s="36">
        <v>0</v>
      </c>
      <c r="D522" s="36">
        <v>0</v>
      </c>
      <c r="E522" s="36">
        <v>0</v>
      </c>
      <c r="F522" s="36">
        <v>0</v>
      </c>
    </row>
    <row r="523" spans="1:6" x14ac:dyDescent="0.25">
      <c r="A523" s="49" t="s">
        <v>200</v>
      </c>
      <c r="B523" s="50">
        <f>SUBTOTAL(9,B525:B525)</f>
        <v>0</v>
      </c>
      <c r="C523" s="50">
        <f>SUBTOTAL(9,C525:C525)</f>
        <v>8400</v>
      </c>
      <c r="D523" s="50">
        <f>SUBTOTAL(9,D525:D525)</f>
        <v>0</v>
      </c>
      <c r="E523" s="50">
        <f>SUBTOTAL(9,E525:E525)</f>
        <v>0</v>
      </c>
      <c r="F523" s="50">
        <f>SUBTOTAL(9,F525:F525)</f>
        <v>0</v>
      </c>
    </row>
    <row r="524" spans="1:6" x14ac:dyDescent="0.25">
      <c r="A524" s="51" t="s">
        <v>131</v>
      </c>
      <c r="B524" s="52">
        <f>SUBTOTAL(9,B525:B525)</f>
        <v>0</v>
      </c>
      <c r="C524" s="52">
        <f>SUBTOTAL(9,C525:C525)</f>
        <v>8400</v>
      </c>
      <c r="D524" s="52">
        <f>SUBTOTAL(9,D525:D525)</f>
        <v>0</v>
      </c>
      <c r="E524" s="52">
        <f>SUBTOTAL(9,E525:E525)</f>
        <v>0</v>
      </c>
      <c r="F524" s="52">
        <f>SUBTOTAL(9,F525:F525)</f>
        <v>0</v>
      </c>
    </row>
    <row r="525" spans="1:6" x14ac:dyDescent="0.25">
      <c r="A525" s="35" t="s">
        <v>141</v>
      </c>
      <c r="B525" s="36">
        <v>0</v>
      </c>
      <c r="C525" s="36">
        <v>8400</v>
      </c>
      <c r="D525" s="36">
        <v>0</v>
      </c>
      <c r="E525" s="36">
        <v>0</v>
      </c>
      <c r="F525" s="36">
        <v>0</v>
      </c>
    </row>
    <row r="526" spans="1:6" x14ac:dyDescent="0.25">
      <c r="A526" s="47" t="s">
        <v>246</v>
      </c>
      <c r="B526" s="48">
        <f>SUBTOTAL(9,B529:B532)</f>
        <v>0</v>
      </c>
      <c r="C526" s="48">
        <f>SUBTOTAL(9,C529:C532)</f>
        <v>0</v>
      </c>
      <c r="D526" s="48">
        <f>SUBTOTAL(9,D529:D532)</f>
        <v>410000</v>
      </c>
      <c r="E526" s="48">
        <f>SUBTOTAL(9,E529:E532)</f>
        <v>250000</v>
      </c>
      <c r="F526" s="48">
        <f>SUBTOTAL(9,F529:F532)</f>
        <v>0</v>
      </c>
    </row>
    <row r="527" spans="1:6" x14ac:dyDescent="0.25">
      <c r="A527" s="49" t="s">
        <v>127</v>
      </c>
      <c r="B527" s="50">
        <f>SUBTOTAL(9,B529:B529)</f>
        <v>0</v>
      </c>
      <c r="C527" s="50">
        <f>SUBTOTAL(9,C529:C529)</f>
        <v>0</v>
      </c>
      <c r="D527" s="50">
        <f>SUBTOTAL(9,D529:D529)</f>
        <v>120000</v>
      </c>
      <c r="E527" s="50">
        <f>SUBTOTAL(9,E529:E529)</f>
        <v>100000</v>
      </c>
      <c r="F527" s="50">
        <f>SUBTOTAL(9,F529:F529)</f>
        <v>0</v>
      </c>
    </row>
    <row r="528" spans="1:6" x14ac:dyDescent="0.25">
      <c r="A528" s="51" t="s">
        <v>131</v>
      </c>
      <c r="B528" s="52">
        <f>SUBTOTAL(9,B529:B529)</f>
        <v>0</v>
      </c>
      <c r="C528" s="52">
        <f>SUBTOTAL(9,C529:C529)</f>
        <v>0</v>
      </c>
      <c r="D528" s="52">
        <f>SUBTOTAL(9,D529:D529)</f>
        <v>120000</v>
      </c>
      <c r="E528" s="52">
        <f>SUBTOTAL(9,E529:E529)</f>
        <v>100000</v>
      </c>
      <c r="F528" s="52">
        <f>SUBTOTAL(9,F529:F529)</f>
        <v>0</v>
      </c>
    </row>
    <row r="529" spans="1:6" x14ac:dyDescent="0.25">
      <c r="A529" s="35" t="s">
        <v>211</v>
      </c>
      <c r="B529" s="36"/>
      <c r="C529" s="36">
        <v>0</v>
      </c>
      <c r="D529" s="36">
        <v>120000</v>
      </c>
      <c r="E529" s="36">
        <v>100000</v>
      </c>
      <c r="F529" s="36">
        <v>0</v>
      </c>
    </row>
    <row r="530" spans="1:6" x14ac:dyDescent="0.25">
      <c r="A530" s="49" t="s">
        <v>215</v>
      </c>
      <c r="B530" s="50">
        <f>SUBTOTAL(9,B532:B532)</f>
        <v>0</v>
      </c>
      <c r="C530" s="50">
        <f>SUBTOTAL(9,C532:C532)</f>
        <v>0</v>
      </c>
      <c r="D530" s="50">
        <f>SUBTOTAL(9,D532:D532)</f>
        <v>290000</v>
      </c>
      <c r="E530" s="50">
        <f>SUBTOTAL(9,E532:E532)</f>
        <v>150000</v>
      </c>
      <c r="F530" s="50">
        <f>SUBTOTAL(9,F532:F532)</f>
        <v>0</v>
      </c>
    </row>
    <row r="531" spans="1:6" x14ac:dyDescent="0.25">
      <c r="A531" s="51" t="s">
        <v>131</v>
      </c>
      <c r="B531" s="52">
        <f>SUBTOTAL(9,B532:B532)</f>
        <v>0</v>
      </c>
      <c r="C531" s="52">
        <f>SUBTOTAL(9,C532:C532)</f>
        <v>0</v>
      </c>
      <c r="D531" s="52">
        <f>SUBTOTAL(9,D532:D532)</f>
        <v>290000</v>
      </c>
      <c r="E531" s="52">
        <f>SUBTOTAL(9,E532:E532)</f>
        <v>150000</v>
      </c>
      <c r="F531" s="52">
        <f>SUBTOTAL(9,F532:F532)</f>
        <v>0</v>
      </c>
    </row>
    <row r="532" spans="1:6" x14ac:dyDescent="0.25">
      <c r="A532" s="35" t="s">
        <v>211</v>
      </c>
      <c r="B532" s="36"/>
      <c r="C532" s="36">
        <v>0</v>
      </c>
      <c r="D532" s="36">
        <v>290000</v>
      </c>
      <c r="E532" s="36">
        <v>150000</v>
      </c>
      <c r="F532" s="36">
        <v>0</v>
      </c>
    </row>
    <row r="533" spans="1:6" x14ac:dyDescent="0.25">
      <c r="A533" s="47" t="s">
        <v>247</v>
      </c>
      <c r="B533" s="48">
        <f>SUBTOTAL(9,B536:B539)</f>
        <v>0</v>
      </c>
      <c r="C533" s="48">
        <f>SUBTOTAL(9,C536:C539)</f>
        <v>0</v>
      </c>
      <c r="D533" s="48">
        <f>SUBTOTAL(9,D536:D539)</f>
        <v>230000</v>
      </c>
      <c r="E533" s="48">
        <f>SUBTOTAL(9,E536:E539)</f>
        <v>0</v>
      </c>
      <c r="F533" s="48">
        <f>SUBTOTAL(9,F536:F539)</f>
        <v>0</v>
      </c>
    </row>
    <row r="534" spans="1:6" x14ac:dyDescent="0.25">
      <c r="A534" s="49" t="s">
        <v>127</v>
      </c>
      <c r="B534" s="50">
        <f>SUBTOTAL(9,B536:B536)</f>
        <v>0</v>
      </c>
      <c r="C534" s="50">
        <f>SUBTOTAL(9,C536:C536)</f>
        <v>0</v>
      </c>
      <c r="D534" s="50">
        <f>SUBTOTAL(9,D536:D536)</f>
        <v>200000</v>
      </c>
      <c r="E534" s="50">
        <f>SUBTOTAL(9,E536:E536)</f>
        <v>0</v>
      </c>
      <c r="F534" s="50">
        <f>SUBTOTAL(9,F536:F536)</f>
        <v>0</v>
      </c>
    </row>
    <row r="535" spans="1:6" x14ac:dyDescent="0.25">
      <c r="A535" s="51" t="s">
        <v>131</v>
      </c>
      <c r="B535" s="52">
        <f>SUBTOTAL(9,B536:B536)</f>
        <v>0</v>
      </c>
      <c r="C535" s="52">
        <f>SUBTOTAL(9,C536:C536)</f>
        <v>0</v>
      </c>
      <c r="D535" s="52">
        <f>SUBTOTAL(9,D536:D536)</f>
        <v>200000</v>
      </c>
      <c r="E535" s="52">
        <f>SUBTOTAL(9,E536:E536)</f>
        <v>0</v>
      </c>
      <c r="F535" s="52">
        <f>SUBTOTAL(9,F536:F536)</f>
        <v>0</v>
      </c>
    </row>
    <row r="536" spans="1:6" x14ac:dyDescent="0.25">
      <c r="A536" s="35" t="s">
        <v>211</v>
      </c>
      <c r="B536" s="36"/>
      <c r="C536" s="36">
        <v>0</v>
      </c>
      <c r="D536" s="36">
        <v>200000</v>
      </c>
      <c r="E536" s="36">
        <v>0</v>
      </c>
      <c r="F536" s="36">
        <v>0</v>
      </c>
    </row>
    <row r="537" spans="1:6" x14ac:dyDescent="0.25">
      <c r="A537" s="49" t="s">
        <v>215</v>
      </c>
      <c r="B537" s="50">
        <f>SUBTOTAL(9,B539:B539)</f>
        <v>0</v>
      </c>
      <c r="C537" s="50">
        <f>SUBTOTAL(9,C539:C539)</f>
        <v>0</v>
      </c>
      <c r="D537" s="50">
        <f>SUBTOTAL(9,D539:D539)</f>
        <v>30000</v>
      </c>
      <c r="E537" s="50">
        <f>SUBTOTAL(9,E539:E539)</f>
        <v>0</v>
      </c>
      <c r="F537" s="50">
        <f>SUBTOTAL(9,F539:F539)</f>
        <v>0</v>
      </c>
    </row>
    <row r="538" spans="1:6" x14ac:dyDescent="0.25">
      <c r="A538" s="51" t="s">
        <v>131</v>
      </c>
      <c r="B538" s="52">
        <f>SUBTOTAL(9,B539:B539)</f>
        <v>0</v>
      </c>
      <c r="C538" s="52">
        <f>SUBTOTAL(9,C539:C539)</f>
        <v>0</v>
      </c>
      <c r="D538" s="52">
        <f>SUBTOTAL(9,D539:D539)</f>
        <v>30000</v>
      </c>
      <c r="E538" s="52">
        <f>SUBTOTAL(9,E539:E539)</f>
        <v>0</v>
      </c>
      <c r="F538" s="52">
        <f>SUBTOTAL(9,F539:F539)</f>
        <v>0</v>
      </c>
    </row>
    <row r="539" spans="1:6" x14ac:dyDescent="0.25">
      <c r="A539" s="35" t="s">
        <v>211</v>
      </c>
      <c r="B539" s="36"/>
      <c r="C539" s="36">
        <v>0</v>
      </c>
      <c r="D539" s="36">
        <v>30000</v>
      </c>
      <c r="E539" s="36">
        <v>0</v>
      </c>
      <c r="F539" s="36">
        <v>0</v>
      </c>
    </row>
    <row r="540" spans="1:6" x14ac:dyDescent="0.25">
      <c r="A540" s="47" t="s">
        <v>248</v>
      </c>
      <c r="B540" s="48">
        <f>SUBTOTAL(9,B543:B544)</f>
        <v>0</v>
      </c>
      <c r="C540" s="48">
        <f>SUBTOTAL(9,C543:C544)</f>
        <v>0</v>
      </c>
      <c r="D540" s="48">
        <f>SUBTOTAL(9,D543:D544)</f>
        <v>75000</v>
      </c>
      <c r="E540" s="48">
        <f>SUBTOTAL(9,E543:E544)</f>
        <v>75000</v>
      </c>
      <c r="F540" s="48">
        <f>SUBTOTAL(9,F543:F544)</f>
        <v>75000</v>
      </c>
    </row>
    <row r="541" spans="1:6" x14ac:dyDescent="0.25">
      <c r="A541" s="49" t="s">
        <v>127</v>
      </c>
      <c r="B541" s="50">
        <f>SUBTOTAL(9,B543:B544)</f>
        <v>0</v>
      </c>
      <c r="C541" s="50">
        <f>SUBTOTAL(9,C543:C544)</f>
        <v>0</v>
      </c>
      <c r="D541" s="50">
        <f>SUBTOTAL(9,D543:D544)</f>
        <v>75000</v>
      </c>
      <c r="E541" s="50">
        <f>SUBTOTAL(9,E543:E544)</f>
        <v>75000</v>
      </c>
      <c r="F541" s="50">
        <f>SUBTOTAL(9,F543:F544)</f>
        <v>75000</v>
      </c>
    </row>
    <row r="542" spans="1:6" x14ac:dyDescent="0.25">
      <c r="A542" s="51" t="s">
        <v>131</v>
      </c>
      <c r="B542" s="52">
        <f>SUBTOTAL(9,B543:B544)</f>
        <v>0</v>
      </c>
      <c r="C542" s="52">
        <f>SUBTOTAL(9,C543:C544)</f>
        <v>0</v>
      </c>
      <c r="D542" s="52">
        <f>SUBTOTAL(9,D543:D544)</f>
        <v>75000</v>
      </c>
      <c r="E542" s="52">
        <f>SUBTOTAL(9,E543:E544)</f>
        <v>75000</v>
      </c>
      <c r="F542" s="52">
        <f>SUBTOTAL(9,F543:F544)</f>
        <v>75000</v>
      </c>
    </row>
    <row r="543" spans="1:6" x14ac:dyDescent="0.25">
      <c r="A543" s="35" t="s">
        <v>132</v>
      </c>
      <c r="B543" s="36"/>
      <c r="C543" s="36">
        <v>0</v>
      </c>
      <c r="D543" s="36">
        <v>35000</v>
      </c>
      <c r="E543" s="36">
        <v>35000</v>
      </c>
      <c r="F543" s="36">
        <v>35000</v>
      </c>
    </row>
    <row r="544" spans="1:6" x14ac:dyDescent="0.25">
      <c r="A544" s="35" t="s">
        <v>141</v>
      </c>
      <c r="B544" s="36"/>
      <c r="C544" s="36">
        <v>0</v>
      </c>
      <c r="D544" s="36">
        <v>40000</v>
      </c>
      <c r="E544" s="36">
        <v>40000</v>
      </c>
      <c r="F544" s="36">
        <v>40000</v>
      </c>
    </row>
    <row r="545" spans="1:6" x14ac:dyDescent="0.25">
      <c r="A545" s="45" t="s">
        <v>249</v>
      </c>
      <c r="B545" s="46">
        <f>SUBTOTAL(9,B549:B610)</f>
        <v>210241.32</v>
      </c>
      <c r="C545" s="46">
        <f>SUBTOTAL(9,C549:C610)</f>
        <v>486300</v>
      </c>
      <c r="D545" s="46">
        <f>SUBTOTAL(9,D549:D610)</f>
        <v>441450</v>
      </c>
      <c r="E545" s="46">
        <f>SUBTOTAL(9,E549:E610)</f>
        <v>464450</v>
      </c>
      <c r="F545" s="46">
        <f>SUBTOTAL(9,F549:F610)</f>
        <v>464450</v>
      </c>
    </row>
    <row r="546" spans="1:6" x14ac:dyDescent="0.25">
      <c r="A546" s="47" t="s">
        <v>250</v>
      </c>
      <c r="B546" s="48">
        <f>SUBTOTAL(9,B549:B552)</f>
        <v>6278.61</v>
      </c>
      <c r="C546" s="48">
        <f>SUBTOTAL(9,C549:C552)</f>
        <v>75550</v>
      </c>
      <c r="D546" s="48">
        <f>SUBTOTAL(9,D549:D552)</f>
        <v>90700</v>
      </c>
      <c r="E546" s="48">
        <f>SUBTOTAL(9,E549:E552)</f>
        <v>90700</v>
      </c>
      <c r="F546" s="48">
        <f>SUBTOTAL(9,F549:F552)</f>
        <v>90700</v>
      </c>
    </row>
    <row r="547" spans="1:6" x14ac:dyDescent="0.25">
      <c r="A547" s="49" t="s">
        <v>127</v>
      </c>
      <c r="B547" s="50">
        <f>SUBTOTAL(9,B549:B552)</f>
        <v>6278.61</v>
      </c>
      <c r="C547" s="50">
        <f>SUBTOTAL(9,C549:C552)</f>
        <v>75550</v>
      </c>
      <c r="D547" s="50">
        <f>SUBTOTAL(9,D549:D552)</f>
        <v>90700</v>
      </c>
      <c r="E547" s="50">
        <f>SUBTOTAL(9,E549:E552)</f>
        <v>90700</v>
      </c>
      <c r="F547" s="50">
        <f>SUBTOTAL(9,F549:F552)</f>
        <v>90700</v>
      </c>
    </row>
    <row r="548" spans="1:6" x14ac:dyDescent="0.25">
      <c r="A548" s="51" t="s">
        <v>128</v>
      </c>
      <c r="B548" s="52">
        <f>SUBTOTAL(9,B549:B550)</f>
        <v>6278.61</v>
      </c>
      <c r="C548" s="52">
        <f>SUBTOTAL(9,C549:C550)</f>
        <v>75250</v>
      </c>
      <c r="D548" s="52">
        <f>SUBTOTAL(9,D549:D550)</f>
        <v>90200</v>
      </c>
      <c r="E548" s="52">
        <f>SUBTOTAL(9,E549:E550)</f>
        <v>90200</v>
      </c>
      <c r="F548" s="52">
        <f>SUBTOTAL(9,F549:F550)</f>
        <v>90200</v>
      </c>
    </row>
    <row r="549" spans="1:6" x14ac:dyDescent="0.25">
      <c r="A549" s="35" t="s">
        <v>140</v>
      </c>
      <c r="B549" s="36">
        <v>5513.21</v>
      </c>
      <c r="C549" s="36">
        <v>71850</v>
      </c>
      <c r="D549" s="36">
        <v>85300</v>
      </c>
      <c r="E549" s="36">
        <v>85300</v>
      </c>
      <c r="F549" s="36">
        <v>85300</v>
      </c>
    </row>
    <row r="550" spans="1:6" x14ac:dyDescent="0.25">
      <c r="A550" s="35" t="s">
        <v>129</v>
      </c>
      <c r="B550" s="36">
        <v>765.4</v>
      </c>
      <c r="C550" s="36">
        <v>3400</v>
      </c>
      <c r="D550" s="36">
        <v>4900</v>
      </c>
      <c r="E550" s="36">
        <v>4900</v>
      </c>
      <c r="F550" s="36">
        <v>4900</v>
      </c>
    </row>
    <row r="551" spans="1:6" x14ac:dyDescent="0.25">
      <c r="A551" s="51" t="s">
        <v>131</v>
      </c>
      <c r="B551" s="52">
        <f>SUBTOTAL(9,B552:B552)</f>
        <v>0</v>
      </c>
      <c r="C551" s="52">
        <f>SUBTOTAL(9,C552:C552)</f>
        <v>300</v>
      </c>
      <c r="D551" s="52">
        <f>SUBTOTAL(9,D552:D552)</f>
        <v>500</v>
      </c>
      <c r="E551" s="52">
        <f>SUBTOTAL(9,E552:E552)</f>
        <v>500</v>
      </c>
      <c r="F551" s="52">
        <f>SUBTOTAL(9,F552:F552)</f>
        <v>500</v>
      </c>
    </row>
    <row r="552" spans="1:6" x14ac:dyDescent="0.25">
      <c r="A552" s="35" t="s">
        <v>141</v>
      </c>
      <c r="B552" s="36">
        <v>0</v>
      </c>
      <c r="C552" s="36">
        <v>300</v>
      </c>
      <c r="D552" s="36">
        <v>500</v>
      </c>
      <c r="E552" s="36">
        <v>500</v>
      </c>
      <c r="F552" s="36">
        <v>500</v>
      </c>
    </row>
    <row r="553" spans="1:6" x14ac:dyDescent="0.25">
      <c r="A553" s="47" t="s">
        <v>251</v>
      </c>
      <c r="B553" s="48">
        <f>SUBTOTAL(9,B556:B566)</f>
        <v>49514.29</v>
      </c>
      <c r="C553" s="48">
        <f>SUBTOTAL(9,C556:C566)</f>
        <v>83000</v>
      </c>
      <c r="D553" s="48">
        <f>SUBTOTAL(9,D556:D566)</f>
        <v>83000</v>
      </c>
      <c r="E553" s="48">
        <f>SUBTOTAL(9,E556:E566)</f>
        <v>83000</v>
      </c>
      <c r="F553" s="48">
        <f>SUBTOTAL(9,F556:F566)</f>
        <v>83000</v>
      </c>
    </row>
    <row r="554" spans="1:6" x14ac:dyDescent="0.25">
      <c r="A554" s="49" t="s">
        <v>252</v>
      </c>
      <c r="B554" s="50">
        <f>SUBTOTAL(9,B556:B558)</f>
        <v>49514.29</v>
      </c>
      <c r="C554" s="50">
        <f>SUBTOTAL(9,C556:C558)</f>
        <v>0</v>
      </c>
      <c r="D554" s="50">
        <f>SUBTOTAL(9,D556:D558)</f>
        <v>63000</v>
      </c>
      <c r="E554" s="50">
        <f>SUBTOTAL(9,E556:E558)</f>
        <v>63000</v>
      </c>
      <c r="F554" s="50">
        <f>SUBTOTAL(9,F556:F558)</f>
        <v>63000</v>
      </c>
    </row>
    <row r="555" spans="1:6" x14ac:dyDescent="0.25">
      <c r="A555" s="51" t="s">
        <v>128</v>
      </c>
      <c r="B555" s="52">
        <f>SUBTOTAL(9,B556:B556)</f>
        <v>49514.29</v>
      </c>
      <c r="C555" s="52">
        <f>SUBTOTAL(9,C556:C556)</f>
        <v>0</v>
      </c>
      <c r="D555" s="52">
        <f>SUBTOTAL(9,D556:D556)</f>
        <v>33000</v>
      </c>
      <c r="E555" s="52">
        <f>SUBTOTAL(9,E556:E556)</f>
        <v>33000</v>
      </c>
      <c r="F555" s="52">
        <f>SUBTOTAL(9,F556:F556)</f>
        <v>33000</v>
      </c>
    </row>
    <row r="556" spans="1:6" x14ac:dyDescent="0.25">
      <c r="A556" s="35" t="s">
        <v>129</v>
      </c>
      <c r="B556" s="36">
        <v>49514.29</v>
      </c>
      <c r="C556" s="36">
        <v>0</v>
      </c>
      <c r="D556" s="36">
        <v>33000</v>
      </c>
      <c r="E556" s="36">
        <v>33000</v>
      </c>
      <c r="F556" s="36">
        <v>33000</v>
      </c>
    </row>
    <row r="557" spans="1:6" x14ac:dyDescent="0.25">
      <c r="A557" s="51" t="s">
        <v>131</v>
      </c>
      <c r="B557" s="52">
        <f>SUBTOTAL(9,B558:B558)</f>
        <v>0</v>
      </c>
      <c r="C557" s="52">
        <f>SUBTOTAL(9,C558:C558)</f>
        <v>0</v>
      </c>
      <c r="D557" s="52">
        <f>SUBTOTAL(9,D558:D558)</f>
        <v>30000</v>
      </c>
      <c r="E557" s="52">
        <f>SUBTOTAL(9,E558:E558)</f>
        <v>30000</v>
      </c>
      <c r="F557" s="52">
        <f>SUBTOTAL(9,F558:F558)</f>
        <v>30000</v>
      </c>
    </row>
    <row r="558" spans="1:6" x14ac:dyDescent="0.25">
      <c r="A558" s="35" t="s">
        <v>141</v>
      </c>
      <c r="B558" s="36"/>
      <c r="C558" s="36">
        <v>0</v>
      </c>
      <c r="D558" s="36">
        <v>30000</v>
      </c>
      <c r="E558" s="36">
        <v>30000</v>
      </c>
      <c r="F558" s="36">
        <v>30000</v>
      </c>
    </row>
    <row r="559" spans="1:6" x14ac:dyDescent="0.25">
      <c r="A559" s="49" t="s">
        <v>193</v>
      </c>
      <c r="B559" s="50">
        <f>SUBTOTAL(9,B561:B563)</f>
        <v>0</v>
      </c>
      <c r="C559" s="50">
        <f>SUBTOTAL(9,C561:C563)</f>
        <v>63000</v>
      </c>
      <c r="D559" s="50">
        <f>SUBTOTAL(9,D561:D563)</f>
        <v>0</v>
      </c>
      <c r="E559" s="50">
        <f>SUBTOTAL(9,E561:E563)</f>
        <v>0</v>
      </c>
      <c r="F559" s="50">
        <f>SUBTOTAL(9,F561:F563)</f>
        <v>0</v>
      </c>
    </row>
    <row r="560" spans="1:6" x14ac:dyDescent="0.25">
      <c r="A560" s="51" t="s">
        <v>128</v>
      </c>
      <c r="B560" s="52">
        <f>SUBTOTAL(9,B561:B561)</f>
        <v>0</v>
      </c>
      <c r="C560" s="52">
        <f>SUBTOTAL(9,C561:C561)</f>
        <v>33000</v>
      </c>
      <c r="D560" s="52">
        <f>SUBTOTAL(9,D561:D561)</f>
        <v>0</v>
      </c>
      <c r="E560" s="52">
        <f>SUBTOTAL(9,E561:E561)</f>
        <v>0</v>
      </c>
      <c r="F560" s="52">
        <f>SUBTOTAL(9,F561:F561)</f>
        <v>0</v>
      </c>
    </row>
    <row r="561" spans="1:6" x14ac:dyDescent="0.25">
      <c r="A561" s="35" t="s">
        <v>129</v>
      </c>
      <c r="B561" s="36">
        <v>0</v>
      </c>
      <c r="C561" s="36">
        <v>33000</v>
      </c>
      <c r="D561" s="36">
        <v>0</v>
      </c>
      <c r="E561" s="36">
        <v>0</v>
      </c>
      <c r="F561" s="36">
        <v>0</v>
      </c>
    </row>
    <row r="562" spans="1:6" x14ac:dyDescent="0.25">
      <c r="A562" s="51" t="s">
        <v>131</v>
      </c>
      <c r="B562" s="52">
        <f>SUBTOTAL(9,B563:B563)</f>
        <v>0</v>
      </c>
      <c r="C562" s="52">
        <f>SUBTOTAL(9,C563:C563)</f>
        <v>30000</v>
      </c>
      <c r="D562" s="52">
        <f>SUBTOTAL(9,D563:D563)</f>
        <v>0</v>
      </c>
      <c r="E562" s="52">
        <f>SUBTOTAL(9,E563:E563)</f>
        <v>0</v>
      </c>
      <c r="F562" s="52">
        <f>SUBTOTAL(9,F563:F563)</f>
        <v>0</v>
      </c>
    </row>
    <row r="563" spans="1:6" x14ac:dyDescent="0.25">
      <c r="A563" s="35" t="s">
        <v>141</v>
      </c>
      <c r="B563" s="36">
        <v>0</v>
      </c>
      <c r="C563" s="36">
        <v>30000</v>
      </c>
      <c r="D563" s="36">
        <v>0</v>
      </c>
      <c r="E563" s="36">
        <v>0</v>
      </c>
      <c r="F563" s="36">
        <v>0</v>
      </c>
    </row>
    <row r="564" spans="1:6" x14ac:dyDescent="0.25">
      <c r="A564" s="49" t="s">
        <v>200</v>
      </c>
      <c r="B564" s="50">
        <f>SUBTOTAL(9,B566:B566)</f>
        <v>0</v>
      </c>
      <c r="C564" s="50">
        <f>SUBTOTAL(9,C566:C566)</f>
        <v>20000</v>
      </c>
      <c r="D564" s="50">
        <f>SUBTOTAL(9,D566:D566)</f>
        <v>20000</v>
      </c>
      <c r="E564" s="50">
        <f>SUBTOTAL(9,E566:E566)</f>
        <v>20000</v>
      </c>
      <c r="F564" s="50">
        <f>SUBTOTAL(9,F566:F566)</f>
        <v>20000</v>
      </c>
    </row>
    <row r="565" spans="1:6" x14ac:dyDescent="0.25">
      <c r="A565" s="51" t="s">
        <v>128</v>
      </c>
      <c r="B565" s="52">
        <f>SUBTOTAL(9,B566:B566)</f>
        <v>0</v>
      </c>
      <c r="C565" s="52">
        <f>SUBTOTAL(9,C566:C566)</f>
        <v>20000</v>
      </c>
      <c r="D565" s="52">
        <f>SUBTOTAL(9,D566:D566)</f>
        <v>20000</v>
      </c>
      <c r="E565" s="52">
        <f>SUBTOTAL(9,E566:E566)</f>
        <v>20000</v>
      </c>
      <c r="F565" s="52">
        <f>SUBTOTAL(9,F566:F566)</f>
        <v>20000</v>
      </c>
    </row>
    <row r="566" spans="1:6" ht="13.5" customHeight="1" x14ac:dyDescent="0.25">
      <c r="A566" s="35" t="s">
        <v>129</v>
      </c>
      <c r="B566" s="36">
        <v>0</v>
      </c>
      <c r="C566" s="36">
        <v>20000</v>
      </c>
      <c r="D566" s="36">
        <v>20000</v>
      </c>
      <c r="E566" s="36">
        <v>20000</v>
      </c>
      <c r="F566" s="36">
        <v>20000</v>
      </c>
    </row>
    <row r="567" spans="1:6" x14ac:dyDescent="0.25">
      <c r="A567" s="47" t="s">
        <v>253</v>
      </c>
      <c r="B567" s="48">
        <f>SUBTOTAL(9,B570:B573)</f>
        <v>18062.509999999998</v>
      </c>
      <c r="C567" s="48">
        <f>SUBTOTAL(9,C570:C573)</f>
        <v>18500</v>
      </c>
      <c r="D567" s="48">
        <f>SUBTOTAL(9,D570:D573)</f>
        <v>18500</v>
      </c>
      <c r="E567" s="48">
        <f>SUBTOTAL(9,E570:E573)</f>
        <v>18500</v>
      </c>
      <c r="F567" s="48">
        <f>SUBTOTAL(9,F570:F573)</f>
        <v>18500</v>
      </c>
    </row>
    <row r="568" spans="1:6" x14ac:dyDescent="0.25">
      <c r="A568" s="49" t="s">
        <v>252</v>
      </c>
      <c r="B568" s="50">
        <f>SUBTOTAL(9,B570:B570)</f>
        <v>18062.509999999998</v>
      </c>
      <c r="C568" s="50">
        <f>SUBTOTAL(9,C570:C570)</f>
        <v>0</v>
      </c>
      <c r="D568" s="50">
        <f>SUBTOTAL(9,D570:D570)</f>
        <v>18500</v>
      </c>
      <c r="E568" s="50">
        <f>SUBTOTAL(9,E570:E570)</f>
        <v>18500</v>
      </c>
      <c r="F568" s="50">
        <f>SUBTOTAL(9,F570:F570)</f>
        <v>18500</v>
      </c>
    </row>
    <row r="569" spans="1:6" x14ac:dyDescent="0.25">
      <c r="A569" s="51" t="s">
        <v>128</v>
      </c>
      <c r="B569" s="52">
        <f>SUBTOTAL(9,B570:B570)</f>
        <v>18062.509999999998</v>
      </c>
      <c r="C569" s="52">
        <f>SUBTOTAL(9,C570:C570)</f>
        <v>0</v>
      </c>
      <c r="D569" s="52">
        <f>SUBTOTAL(9,D570:D570)</f>
        <v>18500</v>
      </c>
      <c r="E569" s="52">
        <f>SUBTOTAL(9,E570:E570)</f>
        <v>18500</v>
      </c>
      <c r="F569" s="52">
        <f>SUBTOTAL(9,F570:F570)</f>
        <v>18500</v>
      </c>
    </row>
    <row r="570" spans="1:6" x14ac:dyDescent="0.25">
      <c r="A570" s="35" t="s">
        <v>129</v>
      </c>
      <c r="B570" s="36">
        <v>18062.509999999998</v>
      </c>
      <c r="C570" s="36">
        <v>0</v>
      </c>
      <c r="D570" s="36">
        <v>18500</v>
      </c>
      <c r="E570" s="36">
        <v>18500</v>
      </c>
      <c r="F570" s="36">
        <v>18500</v>
      </c>
    </row>
    <row r="571" spans="1:6" x14ac:dyDescent="0.25">
      <c r="A571" s="49" t="s">
        <v>193</v>
      </c>
      <c r="B571" s="50">
        <f>SUBTOTAL(9,B573:B573)</f>
        <v>0</v>
      </c>
      <c r="C571" s="50">
        <f>SUBTOTAL(9,C573:C573)</f>
        <v>18500</v>
      </c>
      <c r="D571" s="50">
        <f>SUBTOTAL(9,D573:D573)</f>
        <v>0</v>
      </c>
      <c r="E571" s="50">
        <f>SUBTOTAL(9,E573:E573)</f>
        <v>0</v>
      </c>
      <c r="F571" s="50">
        <f>SUBTOTAL(9,F573:F573)</f>
        <v>0</v>
      </c>
    </row>
    <row r="572" spans="1:6" x14ac:dyDescent="0.25">
      <c r="A572" s="51" t="s">
        <v>128</v>
      </c>
      <c r="B572" s="52">
        <f>SUBTOTAL(9,B573:B573)</f>
        <v>0</v>
      </c>
      <c r="C572" s="52">
        <f>SUBTOTAL(9,C573:C573)</f>
        <v>18500</v>
      </c>
      <c r="D572" s="52">
        <f>SUBTOTAL(9,D573:D573)</f>
        <v>0</v>
      </c>
      <c r="E572" s="52">
        <f>SUBTOTAL(9,E573:E573)</f>
        <v>0</v>
      </c>
      <c r="F572" s="52">
        <f>SUBTOTAL(9,F573:F573)</f>
        <v>0</v>
      </c>
    </row>
    <row r="573" spans="1:6" x14ac:dyDescent="0.25">
      <c r="A573" s="35" t="s">
        <v>129</v>
      </c>
      <c r="B573" s="36">
        <v>0</v>
      </c>
      <c r="C573" s="36">
        <v>18500</v>
      </c>
      <c r="D573" s="36">
        <v>0</v>
      </c>
      <c r="E573" s="36">
        <v>0</v>
      </c>
      <c r="F573" s="36">
        <v>0</v>
      </c>
    </row>
    <row r="574" spans="1:6" x14ac:dyDescent="0.25">
      <c r="A574" s="47" t="s">
        <v>254</v>
      </c>
      <c r="B574" s="48">
        <f>SUBTOTAL(9,B577:B583)</f>
        <v>1950.91</v>
      </c>
      <c r="C574" s="48">
        <f>SUBTOTAL(9,C577:C583)</f>
        <v>53000</v>
      </c>
      <c r="D574" s="48">
        <f>SUBTOTAL(9,D577:D583)</f>
        <v>73000</v>
      </c>
      <c r="E574" s="48">
        <f>SUBTOTAL(9,E577:E583)</f>
        <v>83000</v>
      </c>
      <c r="F574" s="48">
        <f>SUBTOTAL(9,F577:F583)</f>
        <v>83000</v>
      </c>
    </row>
    <row r="575" spans="1:6" x14ac:dyDescent="0.25">
      <c r="A575" s="49" t="s">
        <v>127</v>
      </c>
      <c r="B575" s="50">
        <f>SUBTOTAL(9,B577:B577)</f>
        <v>0</v>
      </c>
      <c r="C575" s="50">
        <f>SUBTOTAL(9,C577:C577)</f>
        <v>50000</v>
      </c>
      <c r="D575" s="50">
        <f>SUBTOTAL(9,D577:D577)</f>
        <v>23000</v>
      </c>
      <c r="E575" s="50">
        <f>SUBTOTAL(9,E577:E577)</f>
        <v>33000</v>
      </c>
      <c r="F575" s="50">
        <f>SUBTOTAL(9,F577:F577)</f>
        <v>33000</v>
      </c>
    </row>
    <row r="576" spans="1:6" x14ac:dyDescent="0.25">
      <c r="A576" s="51" t="s">
        <v>128</v>
      </c>
      <c r="B576" s="52">
        <f>SUBTOTAL(9,B577:B577)</f>
        <v>0</v>
      </c>
      <c r="C576" s="52">
        <f>SUBTOTAL(9,C577:C577)</f>
        <v>50000</v>
      </c>
      <c r="D576" s="52">
        <f>SUBTOTAL(9,D577:D577)</f>
        <v>23000</v>
      </c>
      <c r="E576" s="52">
        <f>SUBTOTAL(9,E577:E577)</f>
        <v>33000</v>
      </c>
      <c r="F576" s="52">
        <f>SUBTOTAL(9,F577:F577)</f>
        <v>33000</v>
      </c>
    </row>
    <row r="577" spans="1:6" x14ac:dyDescent="0.25">
      <c r="A577" s="35" t="s">
        <v>129</v>
      </c>
      <c r="B577" s="36">
        <v>0</v>
      </c>
      <c r="C577" s="36">
        <v>50000</v>
      </c>
      <c r="D577" s="36">
        <v>23000</v>
      </c>
      <c r="E577" s="36">
        <v>33000</v>
      </c>
      <c r="F577" s="36">
        <v>33000</v>
      </c>
    </row>
    <row r="578" spans="1:6" x14ac:dyDescent="0.25">
      <c r="A578" s="49" t="s">
        <v>252</v>
      </c>
      <c r="B578" s="50">
        <f>SUBTOTAL(9,B580:B580)</f>
        <v>0</v>
      </c>
      <c r="C578" s="50">
        <f>SUBTOTAL(9,C580:C580)</f>
        <v>0</v>
      </c>
      <c r="D578" s="50">
        <f>SUBTOTAL(9,D580:D580)</f>
        <v>50000</v>
      </c>
      <c r="E578" s="50">
        <f>SUBTOTAL(9,E580:E580)</f>
        <v>50000</v>
      </c>
      <c r="F578" s="50">
        <f>SUBTOTAL(9,F580:F580)</f>
        <v>50000</v>
      </c>
    </row>
    <row r="579" spans="1:6" x14ac:dyDescent="0.25">
      <c r="A579" s="51" t="s">
        <v>128</v>
      </c>
      <c r="B579" s="52">
        <f>SUBTOTAL(9,B580:B580)</f>
        <v>0</v>
      </c>
      <c r="C579" s="52">
        <f>SUBTOTAL(9,C580:C580)</f>
        <v>0</v>
      </c>
      <c r="D579" s="52">
        <f>SUBTOTAL(9,D580:D580)</f>
        <v>50000</v>
      </c>
      <c r="E579" s="52">
        <f>SUBTOTAL(9,E580:E580)</f>
        <v>50000</v>
      </c>
      <c r="F579" s="52">
        <f>SUBTOTAL(9,F580:F580)</f>
        <v>50000</v>
      </c>
    </row>
    <row r="580" spans="1:6" x14ac:dyDescent="0.25">
      <c r="A580" s="35" t="s">
        <v>129</v>
      </c>
      <c r="B580" s="36"/>
      <c r="C580" s="36">
        <v>0</v>
      </c>
      <c r="D580" s="36">
        <v>50000</v>
      </c>
      <c r="E580" s="36">
        <v>50000</v>
      </c>
      <c r="F580" s="36">
        <v>50000</v>
      </c>
    </row>
    <row r="581" spans="1:6" x14ac:dyDescent="0.25">
      <c r="A581" s="49" t="s">
        <v>193</v>
      </c>
      <c r="B581" s="50">
        <f>SUBTOTAL(9,B583:B583)</f>
        <v>1950.91</v>
      </c>
      <c r="C581" s="50">
        <f>SUBTOTAL(9,C583:C583)</f>
        <v>3000</v>
      </c>
      <c r="D581" s="50">
        <f>SUBTOTAL(9,D583:D583)</f>
        <v>0</v>
      </c>
      <c r="E581" s="50">
        <f>SUBTOTAL(9,E583:E583)</f>
        <v>0</v>
      </c>
      <c r="F581" s="50">
        <f>SUBTOTAL(9,F583:F583)</f>
        <v>0</v>
      </c>
    </row>
    <row r="582" spans="1:6" x14ac:dyDescent="0.25">
      <c r="A582" s="51" t="s">
        <v>128</v>
      </c>
      <c r="B582" s="52">
        <f>SUBTOTAL(9,B583:B583)</f>
        <v>1950.91</v>
      </c>
      <c r="C582" s="52">
        <f>SUBTOTAL(9,C583:C583)</f>
        <v>3000</v>
      </c>
      <c r="D582" s="52">
        <f>SUBTOTAL(9,D583:D583)</f>
        <v>0</v>
      </c>
      <c r="E582" s="52">
        <f>SUBTOTAL(9,E583:E583)</f>
        <v>0</v>
      </c>
      <c r="F582" s="52">
        <f>SUBTOTAL(9,F583:F583)</f>
        <v>0</v>
      </c>
    </row>
    <row r="583" spans="1:6" x14ac:dyDescent="0.25">
      <c r="A583" s="35" t="s">
        <v>129</v>
      </c>
      <c r="B583" s="36">
        <v>1950.91</v>
      </c>
      <c r="C583" s="36">
        <v>3000</v>
      </c>
      <c r="D583" s="36">
        <v>0</v>
      </c>
      <c r="E583" s="36">
        <v>0</v>
      </c>
      <c r="F583" s="36">
        <v>0</v>
      </c>
    </row>
    <row r="584" spans="1:6" x14ac:dyDescent="0.25">
      <c r="A584" s="47" t="s">
        <v>255</v>
      </c>
      <c r="B584" s="48">
        <f>SUBTOTAL(9,B587:B589)</f>
        <v>64591.03</v>
      </c>
      <c r="C584" s="48">
        <f>SUBTOTAL(9,C587:C589)</f>
        <v>57000</v>
      </c>
      <c r="D584" s="48">
        <f>SUBTOTAL(9,D587:D589)</f>
        <v>47000</v>
      </c>
      <c r="E584" s="48">
        <f>SUBTOTAL(9,E587:E589)</f>
        <v>60000</v>
      </c>
      <c r="F584" s="48">
        <f>SUBTOTAL(9,F587:F589)</f>
        <v>60000</v>
      </c>
    </row>
    <row r="585" spans="1:6" x14ac:dyDescent="0.25">
      <c r="A585" s="49" t="s">
        <v>127</v>
      </c>
      <c r="B585" s="50">
        <f>SUBTOTAL(9,B587:B589)</f>
        <v>64591.03</v>
      </c>
      <c r="C585" s="50">
        <f>SUBTOTAL(9,C587:C589)</f>
        <v>57000</v>
      </c>
      <c r="D585" s="50">
        <f>SUBTOTAL(9,D587:D589)</f>
        <v>47000</v>
      </c>
      <c r="E585" s="50">
        <f>SUBTOTAL(9,E587:E589)</f>
        <v>60000</v>
      </c>
      <c r="F585" s="50">
        <f>SUBTOTAL(9,F587:F589)</f>
        <v>60000</v>
      </c>
    </row>
    <row r="586" spans="1:6" x14ac:dyDescent="0.25">
      <c r="A586" s="51" t="s">
        <v>128</v>
      </c>
      <c r="B586" s="52">
        <f>SUBTOTAL(9,B587:B587)</f>
        <v>57994.37</v>
      </c>
      <c r="C586" s="52">
        <f>SUBTOTAL(9,C587:C587)</f>
        <v>26000</v>
      </c>
      <c r="D586" s="52">
        <f>SUBTOTAL(9,D587:D587)</f>
        <v>26000</v>
      </c>
      <c r="E586" s="52">
        <f>SUBTOTAL(9,E587:E587)</f>
        <v>29000</v>
      </c>
      <c r="F586" s="52">
        <f>SUBTOTAL(9,F587:F587)</f>
        <v>29000</v>
      </c>
    </row>
    <row r="587" spans="1:6" x14ac:dyDescent="0.25">
      <c r="A587" s="35" t="s">
        <v>129</v>
      </c>
      <c r="B587" s="36">
        <v>57994.37</v>
      </c>
      <c r="C587" s="36">
        <v>26000</v>
      </c>
      <c r="D587" s="36">
        <v>26000</v>
      </c>
      <c r="E587" s="36">
        <v>29000</v>
      </c>
      <c r="F587" s="36">
        <v>29000</v>
      </c>
    </row>
    <row r="588" spans="1:6" x14ac:dyDescent="0.25">
      <c r="A588" s="51" t="s">
        <v>131</v>
      </c>
      <c r="B588" s="52">
        <f>SUBTOTAL(9,B589:B589)</f>
        <v>6596.66</v>
      </c>
      <c r="C588" s="52">
        <f>SUBTOTAL(9,C589:C589)</f>
        <v>31000</v>
      </c>
      <c r="D588" s="52">
        <f>SUBTOTAL(9,D589:D589)</f>
        <v>21000</v>
      </c>
      <c r="E588" s="52">
        <f>SUBTOTAL(9,E589:E589)</f>
        <v>31000</v>
      </c>
      <c r="F588" s="52">
        <f>SUBTOTAL(9,F589:F589)</f>
        <v>31000</v>
      </c>
    </row>
    <row r="589" spans="1:6" x14ac:dyDescent="0.25">
      <c r="A589" s="35" t="s">
        <v>141</v>
      </c>
      <c r="B589" s="36">
        <v>6596.66</v>
      </c>
      <c r="C589" s="36">
        <v>31000</v>
      </c>
      <c r="D589" s="36">
        <v>21000</v>
      </c>
      <c r="E589" s="36">
        <v>31000</v>
      </c>
      <c r="F589" s="36">
        <v>31000</v>
      </c>
    </row>
    <row r="590" spans="1:6" x14ac:dyDescent="0.25">
      <c r="A590" s="47" t="s">
        <v>256</v>
      </c>
      <c r="B590" s="48">
        <f>SUBTOTAL(9,B593:B593)</f>
        <v>51518.59</v>
      </c>
      <c r="C590" s="48">
        <f>SUBTOTAL(9,C593:C593)</f>
        <v>109000</v>
      </c>
      <c r="D590" s="48">
        <f>SUBTOTAL(9,D593:D593)</f>
        <v>109000</v>
      </c>
      <c r="E590" s="48">
        <f>SUBTOTAL(9,E593:E593)</f>
        <v>109000</v>
      </c>
      <c r="F590" s="48">
        <f>SUBTOTAL(9,F593:F593)</f>
        <v>109000</v>
      </c>
    </row>
    <row r="591" spans="1:6" x14ac:dyDescent="0.25">
      <c r="A591" s="49" t="s">
        <v>127</v>
      </c>
      <c r="B591" s="50">
        <f>SUBTOTAL(9,B593:B593)</f>
        <v>51518.59</v>
      </c>
      <c r="C591" s="50">
        <f>SUBTOTAL(9,C593:C593)</f>
        <v>109000</v>
      </c>
      <c r="D591" s="50">
        <f>SUBTOTAL(9,D593:D593)</f>
        <v>109000</v>
      </c>
      <c r="E591" s="50">
        <f>SUBTOTAL(9,E593:E593)</f>
        <v>109000</v>
      </c>
      <c r="F591" s="50">
        <f>SUBTOTAL(9,F593:F593)</f>
        <v>109000</v>
      </c>
    </row>
    <row r="592" spans="1:6" x14ac:dyDescent="0.25">
      <c r="A592" s="51" t="s">
        <v>128</v>
      </c>
      <c r="B592" s="52">
        <f>SUBTOTAL(9,B593:B593)</f>
        <v>51518.59</v>
      </c>
      <c r="C592" s="52">
        <f>SUBTOTAL(9,C593:C593)</f>
        <v>109000</v>
      </c>
      <c r="D592" s="52">
        <f>SUBTOTAL(9,D593:D593)</f>
        <v>109000</v>
      </c>
      <c r="E592" s="52">
        <f>SUBTOTAL(9,E593:E593)</f>
        <v>109000</v>
      </c>
      <c r="F592" s="52">
        <f>SUBTOTAL(9,F593:F593)</f>
        <v>109000</v>
      </c>
    </row>
    <row r="593" spans="1:6" x14ac:dyDescent="0.25">
      <c r="A593" s="35" t="s">
        <v>129</v>
      </c>
      <c r="B593" s="36">
        <v>51518.59</v>
      </c>
      <c r="C593" s="36">
        <v>109000</v>
      </c>
      <c r="D593" s="36">
        <v>109000</v>
      </c>
      <c r="E593" s="36">
        <v>109000</v>
      </c>
      <c r="F593" s="36">
        <v>109000</v>
      </c>
    </row>
    <row r="594" spans="1:6" x14ac:dyDescent="0.25">
      <c r="A594" s="47" t="s">
        <v>257</v>
      </c>
      <c r="B594" s="48">
        <f>SUBTOTAL(9,B597:B600)</f>
        <v>0</v>
      </c>
      <c r="C594" s="48">
        <f>SUBTOTAL(9,C597:C600)</f>
        <v>5000</v>
      </c>
      <c r="D594" s="48">
        <f>SUBTOTAL(9,D597:D600)</f>
        <v>5000</v>
      </c>
      <c r="E594" s="48">
        <f>SUBTOTAL(9,E597:E600)</f>
        <v>5000</v>
      </c>
      <c r="F594" s="48">
        <f>SUBTOTAL(9,F597:F600)</f>
        <v>5000</v>
      </c>
    </row>
    <row r="595" spans="1:6" x14ac:dyDescent="0.25">
      <c r="A595" s="49" t="s">
        <v>127</v>
      </c>
      <c r="B595" s="50">
        <f>SUBTOTAL(9,B597:B597)</f>
        <v>0</v>
      </c>
      <c r="C595" s="50">
        <f>SUBTOTAL(9,C597:C597)</f>
        <v>0</v>
      </c>
      <c r="D595" s="50">
        <f>SUBTOTAL(9,D597:D597)</f>
        <v>5000</v>
      </c>
      <c r="E595" s="50">
        <f>SUBTOTAL(9,E597:E597)</f>
        <v>5000</v>
      </c>
      <c r="F595" s="50">
        <f>SUBTOTAL(9,F597:F597)</f>
        <v>5000</v>
      </c>
    </row>
    <row r="596" spans="1:6" x14ac:dyDescent="0.25">
      <c r="A596" s="51" t="s">
        <v>128</v>
      </c>
      <c r="B596" s="52">
        <f>SUBTOTAL(9,B597:B597)</f>
        <v>0</v>
      </c>
      <c r="C596" s="52">
        <f>SUBTOTAL(9,C597:C597)</f>
        <v>0</v>
      </c>
      <c r="D596" s="52">
        <f>SUBTOTAL(9,D597:D597)</f>
        <v>5000</v>
      </c>
      <c r="E596" s="52">
        <f>SUBTOTAL(9,E597:E597)</f>
        <v>5000</v>
      </c>
      <c r="F596" s="52">
        <f>SUBTOTAL(9,F597:F597)</f>
        <v>5000</v>
      </c>
    </row>
    <row r="597" spans="1:6" x14ac:dyDescent="0.25">
      <c r="A597" s="35" t="s">
        <v>129</v>
      </c>
      <c r="B597" s="36"/>
      <c r="C597" s="36">
        <v>0</v>
      </c>
      <c r="D597" s="36">
        <v>5000</v>
      </c>
      <c r="E597" s="36">
        <v>5000</v>
      </c>
      <c r="F597" s="36">
        <v>5000</v>
      </c>
    </row>
    <row r="598" spans="1:6" x14ac:dyDescent="0.25">
      <c r="A598" s="49" t="s">
        <v>193</v>
      </c>
      <c r="B598" s="50">
        <f>SUBTOTAL(9,B600:B600)</f>
        <v>0</v>
      </c>
      <c r="C598" s="50">
        <f>SUBTOTAL(9,C600:C600)</f>
        <v>5000</v>
      </c>
      <c r="D598" s="50">
        <f>SUBTOTAL(9,D600:D600)</f>
        <v>0</v>
      </c>
      <c r="E598" s="50">
        <f>SUBTOTAL(9,E600:E600)</f>
        <v>0</v>
      </c>
      <c r="F598" s="50">
        <f>SUBTOTAL(9,F600:F600)</f>
        <v>0</v>
      </c>
    </row>
    <row r="599" spans="1:6" x14ac:dyDescent="0.25">
      <c r="A599" s="51" t="s">
        <v>128</v>
      </c>
      <c r="B599" s="52">
        <f>SUBTOTAL(9,B600:B600)</f>
        <v>0</v>
      </c>
      <c r="C599" s="52">
        <f>SUBTOTAL(9,C600:C600)</f>
        <v>5000</v>
      </c>
      <c r="D599" s="52">
        <f>SUBTOTAL(9,D600:D600)</f>
        <v>0</v>
      </c>
      <c r="E599" s="52">
        <f>SUBTOTAL(9,E600:E600)</f>
        <v>0</v>
      </c>
      <c r="F599" s="52">
        <f>SUBTOTAL(9,F600:F600)</f>
        <v>0</v>
      </c>
    </row>
    <row r="600" spans="1:6" x14ac:dyDescent="0.25">
      <c r="A600" s="35" t="s">
        <v>129</v>
      </c>
      <c r="B600" s="36">
        <v>0</v>
      </c>
      <c r="C600" s="36">
        <v>5000</v>
      </c>
      <c r="D600" s="36">
        <v>0</v>
      </c>
      <c r="E600" s="36">
        <v>0</v>
      </c>
      <c r="F600" s="36">
        <v>0</v>
      </c>
    </row>
    <row r="601" spans="1:6" x14ac:dyDescent="0.25">
      <c r="A601" s="47" t="s">
        <v>258</v>
      </c>
      <c r="B601" s="48">
        <f>SUBTOTAL(9,B604:B610)</f>
        <v>18325.38</v>
      </c>
      <c r="C601" s="48">
        <f>SUBTOTAL(9,C604:C610)</f>
        <v>85250</v>
      </c>
      <c r="D601" s="48">
        <f>SUBTOTAL(9,D604:D610)</f>
        <v>15250</v>
      </c>
      <c r="E601" s="48">
        <f>SUBTOTAL(9,E604:E610)</f>
        <v>15250</v>
      </c>
      <c r="F601" s="48">
        <f>SUBTOTAL(9,F604:F610)</f>
        <v>15250</v>
      </c>
    </row>
    <row r="602" spans="1:6" x14ac:dyDescent="0.25">
      <c r="A602" s="49" t="s">
        <v>127</v>
      </c>
      <c r="B602" s="50">
        <f>SUBTOTAL(9,B604:B607)</f>
        <v>18325.38</v>
      </c>
      <c r="C602" s="50">
        <f>SUBTOTAL(9,C604:C607)</f>
        <v>75000</v>
      </c>
      <c r="D602" s="50">
        <f>SUBTOTAL(9,D604:D607)</f>
        <v>5000</v>
      </c>
      <c r="E602" s="50">
        <f>SUBTOTAL(9,E604:E607)</f>
        <v>5000</v>
      </c>
      <c r="F602" s="50">
        <f>SUBTOTAL(9,F604:F607)</f>
        <v>5000</v>
      </c>
    </row>
    <row r="603" spans="1:6" x14ac:dyDescent="0.25">
      <c r="A603" s="51" t="s">
        <v>128</v>
      </c>
      <c r="B603" s="52">
        <f>SUBTOTAL(9,B604:B604)</f>
        <v>7415.69</v>
      </c>
      <c r="C603" s="52">
        <f>SUBTOTAL(9,C604:C604)</f>
        <v>0</v>
      </c>
      <c r="D603" s="52">
        <f>SUBTOTAL(9,D604:D604)</f>
        <v>5000</v>
      </c>
      <c r="E603" s="52">
        <f>SUBTOTAL(9,E604:E604)</f>
        <v>5000</v>
      </c>
      <c r="F603" s="52">
        <f>SUBTOTAL(9,F604:F604)</f>
        <v>5000</v>
      </c>
    </row>
    <row r="604" spans="1:6" x14ac:dyDescent="0.25">
      <c r="A604" s="35" t="s">
        <v>129</v>
      </c>
      <c r="B604" s="36">
        <v>7415.69</v>
      </c>
      <c r="C604" s="36">
        <v>0</v>
      </c>
      <c r="D604" s="36">
        <v>5000</v>
      </c>
      <c r="E604" s="36">
        <v>5000</v>
      </c>
      <c r="F604" s="36">
        <v>5000</v>
      </c>
    </row>
    <row r="605" spans="1:6" x14ac:dyDescent="0.25">
      <c r="A605" s="51" t="s">
        <v>131</v>
      </c>
      <c r="B605" s="52">
        <f>SUBTOTAL(9,B606:B607)</f>
        <v>10909.69</v>
      </c>
      <c r="C605" s="52">
        <f>SUBTOTAL(9,C606:C607)</f>
        <v>75000</v>
      </c>
      <c r="D605" s="52">
        <f>SUBTOTAL(9,D606:D607)</f>
        <v>0</v>
      </c>
      <c r="E605" s="52">
        <f>SUBTOTAL(9,E606:E607)</f>
        <v>0</v>
      </c>
      <c r="F605" s="52">
        <f>SUBTOTAL(9,F606:F607)</f>
        <v>0</v>
      </c>
    </row>
    <row r="606" spans="1:6" x14ac:dyDescent="0.25">
      <c r="A606" s="35" t="s">
        <v>132</v>
      </c>
      <c r="B606" s="36">
        <v>0</v>
      </c>
      <c r="C606" s="36">
        <v>35000</v>
      </c>
      <c r="D606" s="36">
        <v>0</v>
      </c>
      <c r="E606" s="36">
        <v>0</v>
      </c>
      <c r="F606" s="36">
        <v>0</v>
      </c>
    </row>
    <row r="607" spans="1:6" x14ac:dyDescent="0.25">
      <c r="A607" s="35" t="s">
        <v>141</v>
      </c>
      <c r="B607" s="36">
        <v>10909.69</v>
      </c>
      <c r="C607" s="36">
        <v>40000</v>
      </c>
      <c r="D607" s="36">
        <v>0</v>
      </c>
      <c r="E607" s="36">
        <v>0</v>
      </c>
      <c r="F607" s="36">
        <v>0</v>
      </c>
    </row>
    <row r="608" spans="1:6" x14ac:dyDescent="0.25">
      <c r="A608" s="49" t="s">
        <v>193</v>
      </c>
      <c r="B608" s="50">
        <f>SUBTOTAL(9,B610:B610)</f>
        <v>0</v>
      </c>
      <c r="C608" s="50">
        <f>SUBTOTAL(9,C610:C610)</f>
        <v>10250</v>
      </c>
      <c r="D608" s="50">
        <f>SUBTOTAL(9,D610:D610)</f>
        <v>10250</v>
      </c>
      <c r="E608" s="50">
        <f>SUBTOTAL(9,E610:E610)</f>
        <v>10250</v>
      </c>
      <c r="F608" s="50">
        <f>SUBTOTAL(9,F610:F610)</f>
        <v>10250</v>
      </c>
    </row>
    <row r="609" spans="1:6" x14ac:dyDescent="0.25">
      <c r="A609" s="51" t="s">
        <v>128</v>
      </c>
      <c r="B609" s="52">
        <f>SUBTOTAL(9,B610:B610)</f>
        <v>0</v>
      </c>
      <c r="C609" s="52">
        <f>SUBTOTAL(9,C610:C610)</f>
        <v>10250</v>
      </c>
      <c r="D609" s="52">
        <f>SUBTOTAL(9,D610:D610)</f>
        <v>10250</v>
      </c>
      <c r="E609" s="52">
        <f>SUBTOTAL(9,E610:E610)</f>
        <v>10250</v>
      </c>
      <c r="F609" s="52">
        <f>SUBTOTAL(9,F610:F610)</f>
        <v>10250</v>
      </c>
    </row>
    <row r="610" spans="1:6" x14ac:dyDescent="0.25">
      <c r="A610" s="35" t="s">
        <v>129</v>
      </c>
      <c r="B610" s="36">
        <v>0</v>
      </c>
      <c r="C610" s="36">
        <v>10250</v>
      </c>
      <c r="D610" s="36">
        <v>10250</v>
      </c>
      <c r="E610" s="36">
        <v>10250</v>
      </c>
      <c r="F610" s="36">
        <v>10250</v>
      </c>
    </row>
    <row r="611" spans="1:6" x14ac:dyDescent="0.25">
      <c r="A611" s="45" t="s">
        <v>259</v>
      </c>
      <c r="B611" s="46">
        <f>SUBTOTAL(9,B615:B620)</f>
        <v>66700.639999999999</v>
      </c>
      <c r="C611" s="46">
        <f>SUBTOTAL(9,C615:C620)</f>
        <v>24500</v>
      </c>
      <c r="D611" s="46">
        <f>SUBTOTAL(9,D615:D620)</f>
        <v>24500</v>
      </c>
      <c r="E611" s="46">
        <f>SUBTOTAL(9,E615:E620)</f>
        <v>24500</v>
      </c>
      <c r="F611" s="46">
        <f>SUBTOTAL(9,F615:F620)</f>
        <v>24500</v>
      </c>
    </row>
    <row r="612" spans="1:6" x14ac:dyDescent="0.25">
      <c r="A612" s="47" t="s">
        <v>260</v>
      </c>
      <c r="B612" s="48">
        <f>SUBTOTAL(9,B615:B620)</f>
        <v>66700.639999999999</v>
      </c>
      <c r="C612" s="48">
        <f>SUBTOTAL(9,C615:C620)</f>
        <v>24500</v>
      </c>
      <c r="D612" s="48">
        <f>SUBTOTAL(9,D615:D620)</f>
        <v>24500</v>
      </c>
      <c r="E612" s="48">
        <f>SUBTOTAL(9,E615:E620)</f>
        <v>24500</v>
      </c>
      <c r="F612" s="48">
        <f>SUBTOTAL(9,F615:F620)</f>
        <v>24500</v>
      </c>
    </row>
    <row r="613" spans="1:6" x14ac:dyDescent="0.25">
      <c r="A613" s="49" t="s">
        <v>127</v>
      </c>
      <c r="B613" s="50">
        <f>SUBTOTAL(9,B615:B617)</f>
        <v>13920.49</v>
      </c>
      <c r="C613" s="50">
        <f>SUBTOTAL(9,C615:C617)</f>
        <v>23000</v>
      </c>
      <c r="D613" s="50">
        <f>SUBTOTAL(9,D615:D617)</f>
        <v>23000</v>
      </c>
      <c r="E613" s="50">
        <f>SUBTOTAL(9,E615:E617)</f>
        <v>23000</v>
      </c>
      <c r="F613" s="50">
        <f>SUBTOTAL(9,F615:F617)</f>
        <v>23000</v>
      </c>
    </row>
    <row r="614" spans="1:6" x14ac:dyDescent="0.25">
      <c r="A614" s="51" t="s">
        <v>128</v>
      </c>
      <c r="B614" s="52">
        <f>SUBTOTAL(9,B615:B615)</f>
        <v>5263.48</v>
      </c>
      <c r="C614" s="52">
        <f>SUBTOTAL(9,C615:C615)</f>
        <v>3000</v>
      </c>
      <c r="D614" s="52">
        <f>SUBTOTAL(9,D615:D615)</f>
        <v>3000</v>
      </c>
      <c r="E614" s="52">
        <f>SUBTOTAL(9,E615:E615)</f>
        <v>3000</v>
      </c>
      <c r="F614" s="52">
        <f>SUBTOTAL(9,F615:F615)</f>
        <v>3000</v>
      </c>
    </row>
    <row r="615" spans="1:6" x14ac:dyDescent="0.25">
      <c r="A615" s="35" t="s">
        <v>129</v>
      </c>
      <c r="B615" s="36">
        <v>5263.48</v>
      </c>
      <c r="C615" s="36">
        <v>3000</v>
      </c>
      <c r="D615" s="36">
        <v>3000</v>
      </c>
      <c r="E615" s="36">
        <v>3000</v>
      </c>
      <c r="F615" s="36">
        <v>3000</v>
      </c>
    </row>
    <row r="616" spans="1:6" x14ac:dyDescent="0.25">
      <c r="A616" s="51" t="s">
        <v>131</v>
      </c>
      <c r="B616" s="52">
        <f>SUBTOTAL(9,B617:B617)</f>
        <v>8657.01</v>
      </c>
      <c r="C616" s="52">
        <f>SUBTOTAL(9,C617:C617)</f>
        <v>20000</v>
      </c>
      <c r="D616" s="52">
        <f>SUBTOTAL(9,D617:D617)</f>
        <v>20000</v>
      </c>
      <c r="E616" s="52">
        <f>SUBTOTAL(9,E617:E617)</f>
        <v>20000</v>
      </c>
      <c r="F616" s="52">
        <f>SUBTOTAL(9,F617:F617)</f>
        <v>20000</v>
      </c>
    </row>
    <row r="617" spans="1:6" x14ac:dyDescent="0.25">
      <c r="A617" s="35" t="s">
        <v>141</v>
      </c>
      <c r="B617" s="36">
        <v>8657.01</v>
      </c>
      <c r="C617" s="36">
        <v>20000</v>
      </c>
      <c r="D617" s="36">
        <v>20000</v>
      </c>
      <c r="E617" s="36">
        <v>20000</v>
      </c>
      <c r="F617" s="36">
        <v>20000</v>
      </c>
    </row>
    <row r="618" spans="1:6" x14ac:dyDescent="0.25">
      <c r="A618" s="49" t="s">
        <v>193</v>
      </c>
      <c r="B618" s="50">
        <f>SUBTOTAL(9,B620:B620)</f>
        <v>52780.15</v>
      </c>
      <c r="C618" s="50">
        <f>SUBTOTAL(9,C620:C620)</f>
        <v>1500</v>
      </c>
      <c r="D618" s="50">
        <f>SUBTOTAL(9,D620:D620)</f>
        <v>1500</v>
      </c>
      <c r="E618" s="50">
        <f>SUBTOTAL(9,E620:E620)</f>
        <v>1500</v>
      </c>
      <c r="F618" s="50">
        <f>SUBTOTAL(9,F620:F620)</f>
        <v>1500</v>
      </c>
    </row>
    <row r="619" spans="1:6" x14ac:dyDescent="0.25">
      <c r="A619" s="51" t="s">
        <v>128</v>
      </c>
      <c r="B619" s="52">
        <f>SUBTOTAL(9,B620:B620)</f>
        <v>52780.15</v>
      </c>
      <c r="C619" s="52">
        <f>SUBTOTAL(9,C620:C620)</f>
        <v>1500</v>
      </c>
      <c r="D619" s="52">
        <f>SUBTOTAL(9,D620:D620)</f>
        <v>1500</v>
      </c>
      <c r="E619" s="52">
        <f>SUBTOTAL(9,E620:E620)</f>
        <v>1500</v>
      </c>
      <c r="F619" s="52">
        <f>SUBTOTAL(9,F620:F620)</f>
        <v>1500</v>
      </c>
    </row>
    <row r="620" spans="1:6" x14ac:dyDescent="0.25">
      <c r="A620" s="35" t="s">
        <v>129</v>
      </c>
      <c r="B620" s="36">
        <v>52780.15</v>
      </c>
      <c r="C620" s="36">
        <v>1500</v>
      </c>
      <c r="D620" s="36">
        <v>1500</v>
      </c>
      <c r="E620" s="36">
        <v>1500</v>
      </c>
      <c r="F620" s="36">
        <v>1500</v>
      </c>
    </row>
    <row r="621" spans="1:6" x14ac:dyDescent="0.25">
      <c r="A621" s="45" t="s">
        <v>261</v>
      </c>
      <c r="B621" s="46">
        <f>SUBTOTAL(9,B625:B691)</f>
        <v>195620.18</v>
      </c>
      <c r="C621" s="46">
        <f>SUBTOTAL(9,C625:C691)</f>
        <v>1899050</v>
      </c>
      <c r="D621" s="46">
        <f>SUBTOTAL(9,D625:D691)</f>
        <v>1775450</v>
      </c>
      <c r="E621" s="46">
        <f>SUBTOTAL(9,E625:E691)</f>
        <v>417450</v>
      </c>
      <c r="F621" s="46">
        <f>SUBTOTAL(9,F625:F691)</f>
        <v>317450</v>
      </c>
    </row>
    <row r="622" spans="1:6" x14ac:dyDescent="0.25">
      <c r="A622" s="47" t="s">
        <v>262</v>
      </c>
      <c r="B622" s="48">
        <f>SUBTOTAL(9,B625:B628)</f>
        <v>48501.75</v>
      </c>
      <c r="C622" s="48">
        <f>SUBTOTAL(9,C625:C628)</f>
        <v>56150</v>
      </c>
      <c r="D622" s="48">
        <f>SUBTOTAL(9,D625:D628)</f>
        <v>54150</v>
      </c>
      <c r="E622" s="48">
        <f>SUBTOTAL(9,E625:E628)</f>
        <v>54150</v>
      </c>
      <c r="F622" s="48">
        <f>SUBTOTAL(9,F625:F628)</f>
        <v>54150</v>
      </c>
    </row>
    <row r="623" spans="1:6" x14ac:dyDescent="0.25">
      <c r="A623" s="49" t="s">
        <v>127</v>
      </c>
      <c r="B623" s="50">
        <f>SUBTOTAL(9,B625:B628)</f>
        <v>48501.75</v>
      </c>
      <c r="C623" s="50">
        <f>SUBTOTAL(9,C625:C628)</f>
        <v>56150</v>
      </c>
      <c r="D623" s="50">
        <f>SUBTOTAL(9,D625:D628)</f>
        <v>54150</v>
      </c>
      <c r="E623" s="50">
        <f>SUBTOTAL(9,E625:E628)</f>
        <v>54150</v>
      </c>
      <c r="F623" s="50">
        <f>SUBTOTAL(9,F625:F628)</f>
        <v>54150</v>
      </c>
    </row>
    <row r="624" spans="1:6" x14ac:dyDescent="0.25">
      <c r="A624" s="51" t="s">
        <v>128</v>
      </c>
      <c r="B624" s="52">
        <f>SUBTOTAL(9,B625:B626)</f>
        <v>20939.25</v>
      </c>
      <c r="C624" s="52">
        <f>SUBTOTAL(9,C625:C626)</f>
        <v>51150</v>
      </c>
      <c r="D624" s="52">
        <f>SUBTOTAL(9,D625:D626)</f>
        <v>49150</v>
      </c>
      <c r="E624" s="52">
        <f>SUBTOTAL(9,E625:E626)</f>
        <v>49150</v>
      </c>
      <c r="F624" s="52">
        <f>SUBTOTAL(9,F625:F626)</f>
        <v>49150</v>
      </c>
    </row>
    <row r="625" spans="1:6" x14ac:dyDescent="0.25">
      <c r="A625" s="35" t="s">
        <v>129</v>
      </c>
      <c r="B625" s="36">
        <v>8539.25</v>
      </c>
      <c r="C625" s="36">
        <v>31150</v>
      </c>
      <c r="D625" s="36">
        <v>29150</v>
      </c>
      <c r="E625" s="36">
        <v>29150</v>
      </c>
      <c r="F625" s="36">
        <v>29150</v>
      </c>
    </row>
    <row r="626" spans="1:6" x14ac:dyDescent="0.25">
      <c r="A626" s="35" t="s">
        <v>130</v>
      </c>
      <c r="B626" s="36">
        <v>12400</v>
      </c>
      <c r="C626" s="36">
        <v>20000</v>
      </c>
      <c r="D626" s="36">
        <v>20000</v>
      </c>
      <c r="E626" s="36">
        <v>20000</v>
      </c>
      <c r="F626" s="36">
        <v>20000</v>
      </c>
    </row>
    <row r="627" spans="1:6" x14ac:dyDescent="0.25">
      <c r="A627" s="51" t="s">
        <v>131</v>
      </c>
      <c r="B627" s="52">
        <f>SUBTOTAL(9,B628:B628)</f>
        <v>27562.5</v>
      </c>
      <c r="C627" s="52">
        <f>SUBTOTAL(9,C628:C628)</f>
        <v>5000</v>
      </c>
      <c r="D627" s="52">
        <f>SUBTOTAL(9,D628:D628)</f>
        <v>5000</v>
      </c>
      <c r="E627" s="52">
        <f>SUBTOTAL(9,E628:E628)</f>
        <v>5000</v>
      </c>
      <c r="F627" s="52">
        <f>SUBTOTAL(9,F628:F628)</f>
        <v>5000</v>
      </c>
    </row>
    <row r="628" spans="1:6" x14ac:dyDescent="0.25">
      <c r="A628" s="35" t="s">
        <v>141</v>
      </c>
      <c r="B628" s="36">
        <v>27562.5</v>
      </c>
      <c r="C628" s="36">
        <v>5000</v>
      </c>
      <c r="D628" s="36">
        <v>5000</v>
      </c>
      <c r="E628" s="36">
        <v>5000</v>
      </c>
      <c r="F628" s="36">
        <v>5000</v>
      </c>
    </row>
    <row r="629" spans="1:6" x14ac:dyDescent="0.25">
      <c r="A629" s="47" t="s">
        <v>263</v>
      </c>
      <c r="B629" s="48">
        <f>SUBTOTAL(9,B632:B632)</f>
        <v>59702.8</v>
      </c>
      <c r="C629" s="48">
        <f>SUBTOTAL(9,C632:C632)</f>
        <v>80000</v>
      </c>
      <c r="D629" s="48">
        <f>SUBTOTAL(9,D632:D632)</f>
        <v>70000</v>
      </c>
      <c r="E629" s="48">
        <f>SUBTOTAL(9,E632:E632)</f>
        <v>70000</v>
      </c>
      <c r="F629" s="48">
        <f>SUBTOTAL(9,F632:F632)</f>
        <v>70000</v>
      </c>
    </row>
    <row r="630" spans="1:6" x14ac:dyDescent="0.25">
      <c r="A630" s="49" t="s">
        <v>127</v>
      </c>
      <c r="B630" s="50">
        <f>SUBTOTAL(9,B632:B632)</f>
        <v>59702.8</v>
      </c>
      <c r="C630" s="50">
        <f>SUBTOTAL(9,C632:C632)</f>
        <v>80000</v>
      </c>
      <c r="D630" s="50">
        <f>SUBTOTAL(9,D632:D632)</f>
        <v>70000</v>
      </c>
      <c r="E630" s="50">
        <f>SUBTOTAL(9,E632:E632)</f>
        <v>70000</v>
      </c>
      <c r="F630" s="50">
        <f>SUBTOTAL(9,F632:F632)</f>
        <v>70000</v>
      </c>
    </row>
    <row r="631" spans="1:6" x14ac:dyDescent="0.25">
      <c r="A631" s="51" t="s">
        <v>128</v>
      </c>
      <c r="B631" s="52">
        <f>SUBTOTAL(9,B632:B632)</f>
        <v>59702.8</v>
      </c>
      <c r="C631" s="52">
        <f>SUBTOTAL(9,C632:C632)</f>
        <v>80000</v>
      </c>
      <c r="D631" s="52">
        <f>SUBTOTAL(9,D632:D632)</f>
        <v>70000</v>
      </c>
      <c r="E631" s="52">
        <f>SUBTOTAL(9,E632:E632)</f>
        <v>70000</v>
      </c>
      <c r="F631" s="52">
        <f>SUBTOTAL(9,F632:F632)</f>
        <v>70000</v>
      </c>
    </row>
    <row r="632" spans="1:6" x14ac:dyDescent="0.25">
      <c r="A632" s="35" t="s">
        <v>129</v>
      </c>
      <c r="B632" s="36">
        <v>59702.8</v>
      </c>
      <c r="C632" s="36">
        <v>80000</v>
      </c>
      <c r="D632" s="36">
        <v>70000</v>
      </c>
      <c r="E632" s="36">
        <v>70000</v>
      </c>
      <c r="F632" s="36">
        <v>70000</v>
      </c>
    </row>
    <row r="633" spans="1:6" x14ac:dyDescent="0.25">
      <c r="A633" s="47" t="s">
        <v>264</v>
      </c>
      <c r="B633" s="48">
        <f>SUBTOTAL(9,B636:B639)</f>
        <v>5000</v>
      </c>
      <c r="C633" s="48">
        <f>SUBTOTAL(9,C636:C639)</f>
        <v>11000</v>
      </c>
      <c r="D633" s="48">
        <f>SUBTOTAL(9,D636:D639)</f>
        <v>15300</v>
      </c>
      <c r="E633" s="48">
        <f>SUBTOTAL(9,E636:E639)</f>
        <v>15300</v>
      </c>
      <c r="F633" s="48">
        <f>SUBTOTAL(9,F636:F639)</f>
        <v>15300</v>
      </c>
    </row>
    <row r="634" spans="1:6" x14ac:dyDescent="0.25">
      <c r="A634" s="49" t="s">
        <v>127</v>
      </c>
      <c r="B634" s="50">
        <f>SUBTOTAL(9,B636:B636)</f>
        <v>4000</v>
      </c>
      <c r="C634" s="50">
        <f>SUBTOTAL(9,C636:C636)</f>
        <v>10000</v>
      </c>
      <c r="D634" s="50">
        <f>SUBTOTAL(9,D636:D636)</f>
        <v>15000</v>
      </c>
      <c r="E634" s="50">
        <f>SUBTOTAL(9,E636:E636)</f>
        <v>15000</v>
      </c>
      <c r="F634" s="50">
        <f>SUBTOTAL(9,F636:F636)</f>
        <v>15000</v>
      </c>
    </row>
    <row r="635" spans="1:6" x14ac:dyDescent="0.25">
      <c r="A635" s="51" t="s">
        <v>128</v>
      </c>
      <c r="B635" s="52">
        <f>SUBTOTAL(9,B636:B636)</f>
        <v>4000</v>
      </c>
      <c r="C635" s="52">
        <f>SUBTOTAL(9,C636:C636)</f>
        <v>10000</v>
      </c>
      <c r="D635" s="52">
        <f>SUBTOTAL(9,D636:D636)</f>
        <v>15000</v>
      </c>
      <c r="E635" s="52">
        <f>SUBTOTAL(9,E636:E636)</f>
        <v>15000</v>
      </c>
      <c r="F635" s="52">
        <f>SUBTOTAL(9,F636:F636)</f>
        <v>15000</v>
      </c>
    </row>
    <row r="636" spans="1:6" x14ac:dyDescent="0.25">
      <c r="A636" s="35" t="s">
        <v>130</v>
      </c>
      <c r="B636" s="36">
        <v>4000</v>
      </c>
      <c r="C636" s="36">
        <v>10000</v>
      </c>
      <c r="D636" s="36">
        <v>15000</v>
      </c>
      <c r="E636" s="36">
        <v>15000</v>
      </c>
      <c r="F636" s="36">
        <v>15000</v>
      </c>
    </row>
    <row r="637" spans="1:6" x14ac:dyDescent="0.25">
      <c r="A637" s="49" t="s">
        <v>265</v>
      </c>
      <c r="B637" s="50">
        <f>SUBTOTAL(9,B639:B639)</f>
        <v>1000</v>
      </c>
      <c r="C637" s="50">
        <f>SUBTOTAL(9,C639:C639)</f>
        <v>1000</v>
      </c>
      <c r="D637" s="50">
        <f>SUBTOTAL(9,D639:D639)</f>
        <v>300</v>
      </c>
      <c r="E637" s="50">
        <f>SUBTOTAL(9,E639:E639)</f>
        <v>300</v>
      </c>
      <c r="F637" s="50">
        <f>SUBTOTAL(9,F639:F639)</f>
        <v>300</v>
      </c>
    </row>
    <row r="638" spans="1:6" x14ac:dyDescent="0.25">
      <c r="A638" s="51" t="s">
        <v>128</v>
      </c>
      <c r="B638" s="52">
        <f>SUBTOTAL(9,B639:B639)</f>
        <v>1000</v>
      </c>
      <c r="C638" s="52">
        <f>SUBTOTAL(9,C639:C639)</f>
        <v>1000</v>
      </c>
      <c r="D638" s="52">
        <f>SUBTOTAL(9,D639:D639)</f>
        <v>300</v>
      </c>
      <c r="E638" s="52">
        <f>SUBTOTAL(9,E639:E639)</f>
        <v>300</v>
      </c>
      <c r="F638" s="52">
        <f>SUBTOTAL(9,F639:F639)</f>
        <v>300</v>
      </c>
    </row>
    <row r="639" spans="1:6" x14ac:dyDescent="0.25">
      <c r="A639" s="35" t="s">
        <v>130</v>
      </c>
      <c r="B639" s="36">
        <v>1000</v>
      </c>
      <c r="C639" s="36">
        <v>1000</v>
      </c>
      <c r="D639" s="36">
        <v>300</v>
      </c>
      <c r="E639" s="36">
        <v>300</v>
      </c>
      <c r="F639" s="36">
        <v>300</v>
      </c>
    </row>
    <row r="640" spans="1:6" x14ac:dyDescent="0.25">
      <c r="A640" s="47" t="s">
        <v>266</v>
      </c>
      <c r="B640" s="48">
        <f>SUBTOTAL(9,B643:B649)</f>
        <v>29990.63</v>
      </c>
      <c r="C640" s="48">
        <f>SUBTOTAL(9,C643:C649)</f>
        <v>63000</v>
      </c>
      <c r="D640" s="48">
        <f>SUBTOTAL(9,D643:D649)</f>
        <v>23000</v>
      </c>
      <c r="E640" s="48">
        <f>SUBTOTAL(9,E643:E649)</f>
        <v>53000</v>
      </c>
      <c r="F640" s="48">
        <f>SUBTOTAL(9,F643:F649)</f>
        <v>53000</v>
      </c>
    </row>
    <row r="641" spans="1:6" x14ac:dyDescent="0.25">
      <c r="A641" s="49" t="s">
        <v>127</v>
      </c>
      <c r="B641" s="50">
        <f>SUBTOTAL(9,B643:B646)</f>
        <v>29990.63</v>
      </c>
      <c r="C641" s="50">
        <f>SUBTOTAL(9,C643:C646)</f>
        <v>63000</v>
      </c>
      <c r="D641" s="50">
        <f>SUBTOTAL(9,D643:D646)</f>
        <v>23000</v>
      </c>
      <c r="E641" s="50">
        <f>SUBTOTAL(9,E643:E646)</f>
        <v>53000</v>
      </c>
      <c r="F641" s="50">
        <f>SUBTOTAL(9,F643:F646)</f>
        <v>53000</v>
      </c>
    </row>
    <row r="642" spans="1:6" x14ac:dyDescent="0.25">
      <c r="A642" s="51" t="s">
        <v>128</v>
      </c>
      <c r="B642" s="52">
        <f>SUBTOTAL(9,B643:B643)</f>
        <v>29990.63</v>
      </c>
      <c r="C642" s="52">
        <f>SUBTOTAL(9,C643:C643)</f>
        <v>3000</v>
      </c>
      <c r="D642" s="52">
        <f>SUBTOTAL(9,D643:D643)</f>
        <v>3000</v>
      </c>
      <c r="E642" s="52">
        <f>SUBTOTAL(9,E643:E643)</f>
        <v>3000</v>
      </c>
      <c r="F642" s="52">
        <f>SUBTOTAL(9,F643:F643)</f>
        <v>3000</v>
      </c>
    </row>
    <row r="643" spans="1:6" x14ac:dyDescent="0.25">
      <c r="A643" s="35" t="s">
        <v>129</v>
      </c>
      <c r="B643" s="36">
        <v>29990.63</v>
      </c>
      <c r="C643" s="36">
        <v>3000</v>
      </c>
      <c r="D643" s="36">
        <v>3000</v>
      </c>
      <c r="E643" s="36">
        <v>3000</v>
      </c>
      <c r="F643" s="36">
        <v>3000</v>
      </c>
    </row>
    <row r="644" spans="1:6" x14ac:dyDescent="0.25">
      <c r="A644" s="51" t="s">
        <v>131</v>
      </c>
      <c r="B644" s="52">
        <f>SUBTOTAL(9,B645:B646)</f>
        <v>0</v>
      </c>
      <c r="C644" s="52">
        <f>SUBTOTAL(9,C645:C646)</f>
        <v>60000</v>
      </c>
      <c r="D644" s="52">
        <f>SUBTOTAL(9,D645:D646)</f>
        <v>20000</v>
      </c>
      <c r="E644" s="52">
        <f>SUBTOTAL(9,E645:E646)</f>
        <v>50000</v>
      </c>
      <c r="F644" s="52">
        <f>SUBTOTAL(9,F645:F646)</f>
        <v>50000</v>
      </c>
    </row>
    <row r="645" spans="1:6" x14ac:dyDescent="0.25">
      <c r="A645" s="35" t="s">
        <v>141</v>
      </c>
      <c r="B645" s="36">
        <v>0</v>
      </c>
      <c r="C645" s="36">
        <v>60000</v>
      </c>
      <c r="D645" s="36">
        <v>0</v>
      </c>
      <c r="E645" s="36">
        <v>0</v>
      </c>
      <c r="F645" s="36">
        <v>0</v>
      </c>
    </row>
    <row r="646" spans="1:6" x14ac:dyDescent="0.25">
      <c r="A646" s="35" t="s">
        <v>211</v>
      </c>
      <c r="B646" s="36"/>
      <c r="C646" s="36">
        <v>0</v>
      </c>
      <c r="D646" s="36">
        <v>20000</v>
      </c>
      <c r="E646" s="36">
        <v>50000</v>
      </c>
      <c r="F646" s="36">
        <v>50000</v>
      </c>
    </row>
    <row r="647" spans="1:6" x14ac:dyDescent="0.25">
      <c r="A647" s="49" t="s">
        <v>218</v>
      </c>
      <c r="B647" s="50">
        <f>SUBTOTAL(9,B649:B649)</f>
        <v>0</v>
      </c>
      <c r="C647" s="50">
        <f>SUBTOTAL(9,C649:C649)</f>
        <v>0</v>
      </c>
      <c r="D647" s="50">
        <f>SUBTOTAL(9,D649:D649)</f>
        <v>0</v>
      </c>
      <c r="E647" s="50">
        <f>SUBTOTAL(9,E649:E649)</f>
        <v>0</v>
      </c>
      <c r="F647" s="50">
        <f>SUBTOTAL(9,F649:F649)</f>
        <v>0</v>
      </c>
    </row>
    <row r="648" spans="1:6" x14ac:dyDescent="0.25">
      <c r="A648" s="51" t="s">
        <v>131</v>
      </c>
      <c r="B648" s="52">
        <f>SUBTOTAL(9,B649:B649)</f>
        <v>0</v>
      </c>
      <c r="C648" s="52">
        <f>SUBTOTAL(9,C649:C649)</f>
        <v>0</v>
      </c>
      <c r="D648" s="52">
        <f>SUBTOTAL(9,D649:D649)</f>
        <v>0</v>
      </c>
      <c r="E648" s="52">
        <f>SUBTOTAL(9,E649:E649)</f>
        <v>0</v>
      </c>
      <c r="F648" s="52">
        <f>SUBTOTAL(9,F649:F649)</f>
        <v>0</v>
      </c>
    </row>
    <row r="649" spans="1:6" x14ac:dyDescent="0.25">
      <c r="A649" s="35" t="s">
        <v>141</v>
      </c>
      <c r="B649" s="36">
        <v>0</v>
      </c>
      <c r="C649" s="36">
        <v>0</v>
      </c>
      <c r="D649" s="36">
        <v>0</v>
      </c>
      <c r="E649" s="36">
        <v>0</v>
      </c>
      <c r="F649" s="36">
        <v>0</v>
      </c>
    </row>
    <row r="650" spans="1:6" x14ac:dyDescent="0.25">
      <c r="A650" s="47" t="s">
        <v>267</v>
      </c>
      <c r="B650" s="48">
        <f>SUBTOTAL(9,B653:B665)</f>
        <v>1875</v>
      </c>
      <c r="C650" s="48">
        <f>SUBTOTAL(9,C653:C665)</f>
        <v>73900</v>
      </c>
      <c r="D650" s="48">
        <f>SUBTOTAL(9,D653:D665)</f>
        <v>18000</v>
      </c>
      <c r="E650" s="48">
        <f>SUBTOTAL(9,E653:E665)</f>
        <v>10000</v>
      </c>
      <c r="F650" s="48">
        <f>SUBTOTAL(9,F653:F665)</f>
        <v>10000</v>
      </c>
    </row>
    <row r="651" spans="1:6" x14ac:dyDescent="0.25">
      <c r="A651" s="49" t="s">
        <v>127</v>
      </c>
      <c r="B651" s="50">
        <f>SUBTOTAL(9,B653:B656)</f>
        <v>1875</v>
      </c>
      <c r="C651" s="50">
        <f>SUBTOTAL(9,C653:C656)</f>
        <v>58900</v>
      </c>
      <c r="D651" s="50">
        <f>SUBTOTAL(9,D653:D656)</f>
        <v>5000</v>
      </c>
      <c r="E651" s="50">
        <f>SUBTOTAL(9,E653:E656)</f>
        <v>5000</v>
      </c>
      <c r="F651" s="50">
        <f>SUBTOTAL(9,F653:F656)</f>
        <v>5000</v>
      </c>
    </row>
    <row r="652" spans="1:6" x14ac:dyDescent="0.25">
      <c r="A652" s="51" t="s">
        <v>128</v>
      </c>
      <c r="B652" s="52">
        <f>SUBTOTAL(9,B653:B653)</f>
        <v>1875</v>
      </c>
      <c r="C652" s="52">
        <f>SUBTOTAL(9,C653:C653)</f>
        <v>900</v>
      </c>
      <c r="D652" s="52">
        <f>SUBTOTAL(9,D653:D653)</f>
        <v>0</v>
      </c>
      <c r="E652" s="52">
        <f>SUBTOTAL(9,E653:E653)</f>
        <v>0</v>
      </c>
      <c r="F652" s="52">
        <f>SUBTOTAL(9,F653:F653)</f>
        <v>0</v>
      </c>
    </row>
    <row r="653" spans="1:6" x14ac:dyDescent="0.25">
      <c r="A653" s="35" t="s">
        <v>129</v>
      </c>
      <c r="B653" s="36">
        <v>1875</v>
      </c>
      <c r="C653" s="36">
        <v>900</v>
      </c>
      <c r="D653" s="36">
        <v>0</v>
      </c>
      <c r="E653" s="36">
        <v>0</v>
      </c>
      <c r="F653" s="36">
        <v>0</v>
      </c>
    </row>
    <row r="654" spans="1:6" x14ac:dyDescent="0.25">
      <c r="A654" s="51" t="s">
        <v>131</v>
      </c>
      <c r="B654" s="52">
        <f>SUBTOTAL(9,B655:B656)</f>
        <v>0</v>
      </c>
      <c r="C654" s="52">
        <f>SUBTOTAL(9,C655:C656)</f>
        <v>58000</v>
      </c>
      <c r="D654" s="52">
        <f>SUBTOTAL(9,D655:D656)</f>
        <v>5000</v>
      </c>
      <c r="E654" s="52">
        <f>SUBTOTAL(9,E655:E656)</f>
        <v>5000</v>
      </c>
      <c r="F654" s="52">
        <f>SUBTOTAL(9,F655:F656)</f>
        <v>5000</v>
      </c>
    </row>
    <row r="655" spans="1:6" x14ac:dyDescent="0.25">
      <c r="A655" s="35" t="s">
        <v>132</v>
      </c>
      <c r="B655" s="36">
        <v>0</v>
      </c>
      <c r="C655" s="36">
        <v>0</v>
      </c>
      <c r="D655" s="36">
        <v>0</v>
      </c>
      <c r="E655" s="36">
        <v>0</v>
      </c>
      <c r="F655" s="36">
        <v>0</v>
      </c>
    </row>
    <row r="656" spans="1:6" x14ac:dyDescent="0.25">
      <c r="A656" s="35" t="s">
        <v>141</v>
      </c>
      <c r="B656" s="36">
        <v>0</v>
      </c>
      <c r="C656" s="36">
        <v>58000</v>
      </c>
      <c r="D656" s="36">
        <v>5000</v>
      </c>
      <c r="E656" s="36">
        <v>5000</v>
      </c>
      <c r="F656" s="36">
        <v>5000</v>
      </c>
    </row>
    <row r="657" spans="1:6" x14ac:dyDescent="0.25">
      <c r="A657" s="49" t="s">
        <v>215</v>
      </c>
      <c r="B657" s="50">
        <f>SUBTOTAL(9,B659:B659)</f>
        <v>0</v>
      </c>
      <c r="C657" s="50">
        <f>SUBTOTAL(9,C659:C659)</f>
        <v>0</v>
      </c>
      <c r="D657" s="50">
        <f>SUBTOTAL(9,D659:D659)</f>
        <v>13000</v>
      </c>
      <c r="E657" s="50">
        <f>SUBTOTAL(9,E659:E659)</f>
        <v>5000</v>
      </c>
      <c r="F657" s="50">
        <f>SUBTOTAL(9,F659:F659)</f>
        <v>5000</v>
      </c>
    </row>
    <row r="658" spans="1:6" x14ac:dyDescent="0.25">
      <c r="A658" s="51" t="s">
        <v>131</v>
      </c>
      <c r="B658" s="52">
        <f>SUBTOTAL(9,B659:B659)</f>
        <v>0</v>
      </c>
      <c r="C658" s="52">
        <f>SUBTOTAL(9,C659:C659)</f>
        <v>0</v>
      </c>
      <c r="D658" s="52">
        <f>SUBTOTAL(9,D659:D659)</f>
        <v>13000</v>
      </c>
      <c r="E658" s="52">
        <f>SUBTOTAL(9,E659:E659)</f>
        <v>5000</v>
      </c>
      <c r="F658" s="52">
        <f>SUBTOTAL(9,F659:F659)</f>
        <v>5000</v>
      </c>
    </row>
    <row r="659" spans="1:6" x14ac:dyDescent="0.25">
      <c r="A659" s="35" t="s">
        <v>141</v>
      </c>
      <c r="B659" s="36"/>
      <c r="C659" s="36">
        <v>0</v>
      </c>
      <c r="D659" s="36">
        <v>13000</v>
      </c>
      <c r="E659" s="36">
        <v>5000</v>
      </c>
      <c r="F659" s="36">
        <v>5000</v>
      </c>
    </row>
    <row r="660" spans="1:6" x14ac:dyDescent="0.25">
      <c r="A660" s="49" t="s">
        <v>200</v>
      </c>
      <c r="B660" s="50">
        <f>SUBTOTAL(9,B662:B665)</f>
        <v>0</v>
      </c>
      <c r="C660" s="50">
        <f>SUBTOTAL(9,C662:C665)</f>
        <v>15000</v>
      </c>
      <c r="D660" s="50">
        <f>SUBTOTAL(9,D662:D665)</f>
        <v>0</v>
      </c>
      <c r="E660" s="50">
        <f>SUBTOTAL(9,E662:E665)</f>
        <v>0</v>
      </c>
      <c r="F660" s="50">
        <f>SUBTOTAL(9,F662:F665)</f>
        <v>0</v>
      </c>
    </row>
    <row r="661" spans="1:6" x14ac:dyDescent="0.25">
      <c r="A661" s="51" t="s">
        <v>128</v>
      </c>
      <c r="B661" s="52">
        <f>SUBTOTAL(9,B662:B662)</f>
        <v>0</v>
      </c>
      <c r="C661" s="52">
        <f>SUBTOTAL(9,C662:C662)</f>
        <v>0</v>
      </c>
      <c r="D661" s="52">
        <f>SUBTOTAL(9,D662:D662)</f>
        <v>0</v>
      </c>
      <c r="E661" s="52">
        <f>SUBTOTAL(9,E662:E662)</f>
        <v>0</v>
      </c>
      <c r="F661" s="52">
        <f>SUBTOTAL(9,F662:F662)</f>
        <v>0</v>
      </c>
    </row>
    <row r="662" spans="1:6" x14ac:dyDescent="0.25">
      <c r="A662" s="35" t="s">
        <v>129</v>
      </c>
      <c r="B662" s="36">
        <v>0</v>
      </c>
      <c r="C662" s="36">
        <v>0</v>
      </c>
      <c r="D662" s="36">
        <v>0</v>
      </c>
      <c r="E662" s="36">
        <v>0</v>
      </c>
      <c r="F662" s="36">
        <v>0</v>
      </c>
    </row>
    <row r="663" spans="1:6" x14ac:dyDescent="0.25">
      <c r="A663" s="51" t="s">
        <v>131</v>
      </c>
      <c r="B663" s="52">
        <f>SUBTOTAL(9,B664:B665)</f>
        <v>0</v>
      </c>
      <c r="C663" s="52">
        <f>SUBTOTAL(9,C664:C665)</f>
        <v>15000</v>
      </c>
      <c r="D663" s="52">
        <f>SUBTOTAL(9,D664:D665)</f>
        <v>0</v>
      </c>
      <c r="E663" s="52">
        <f>SUBTOTAL(9,E664:E665)</f>
        <v>0</v>
      </c>
      <c r="F663" s="52">
        <f>SUBTOTAL(9,F664:F665)</f>
        <v>0</v>
      </c>
    </row>
    <row r="664" spans="1:6" x14ac:dyDescent="0.25">
      <c r="A664" s="35" t="s">
        <v>132</v>
      </c>
      <c r="B664" s="36">
        <v>0</v>
      </c>
      <c r="C664" s="36">
        <v>0</v>
      </c>
      <c r="D664" s="36">
        <v>0</v>
      </c>
      <c r="E664" s="36">
        <v>0</v>
      </c>
      <c r="F664" s="36">
        <v>0</v>
      </c>
    </row>
    <row r="665" spans="1:6" x14ac:dyDescent="0.25">
      <c r="A665" s="35" t="s">
        <v>141</v>
      </c>
      <c r="B665" s="36">
        <v>0</v>
      </c>
      <c r="C665" s="36">
        <v>15000</v>
      </c>
      <c r="D665" s="36">
        <v>0</v>
      </c>
      <c r="E665" s="36">
        <v>0</v>
      </c>
      <c r="F665" s="36">
        <v>0</v>
      </c>
    </row>
    <row r="666" spans="1:6" x14ac:dyDescent="0.25">
      <c r="A666" s="47" t="s">
        <v>268</v>
      </c>
      <c r="B666" s="48">
        <f>SUBTOTAL(9,B669:B674)</f>
        <v>18375</v>
      </c>
      <c r="C666" s="48">
        <f>SUBTOTAL(9,C669:C674)</f>
        <v>40000</v>
      </c>
      <c r="D666" s="48">
        <f>SUBTOTAL(9,D669:D674)</f>
        <v>20000</v>
      </c>
      <c r="E666" s="48">
        <f>SUBTOTAL(9,E669:E674)</f>
        <v>115000</v>
      </c>
      <c r="F666" s="48">
        <f>SUBTOTAL(9,F669:F674)</f>
        <v>65000</v>
      </c>
    </row>
    <row r="667" spans="1:6" x14ac:dyDescent="0.25">
      <c r="A667" s="49" t="s">
        <v>127</v>
      </c>
      <c r="B667" s="50">
        <f>SUBTOTAL(9,B669:B671)</f>
        <v>18375</v>
      </c>
      <c r="C667" s="50">
        <f>SUBTOTAL(9,C669:C671)</f>
        <v>20000</v>
      </c>
      <c r="D667" s="50">
        <f>SUBTOTAL(9,D669:D671)</f>
        <v>20000</v>
      </c>
      <c r="E667" s="50">
        <f>SUBTOTAL(9,E669:E671)</f>
        <v>115000</v>
      </c>
      <c r="F667" s="50">
        <f>SUBTOTAL(9,F669:F671)</f>
        <v>65000</v>
      </c>
    </row>
    <row r="668" spans="1:6" x14ac:dyDescent="0.25">
      <c r="A668" s="51" t="s">
        <v>128</v>
      </c>
      <c r="B668" s="52">
        <f>SUBTOTAL(9,B669:B669)</f>
        <v>18375</v>
      </c>
      <c r="C668" s="52">
        <f>SUBTOTAL(9,C669:C669)</f>
        <v>20000</v>
      </c>
      <c r="D668" s="52">
        <f>SUBTOTAL(9,D669:D669)</f>
        <v>20000</v>
      </c>
      <c r="E668" s="52">
        <f>SUBTOTAL(9,E669:E669)</f>
        <v>115000</v>
      </c>
      <c r="F668" s="52">
        <f>SUBTOTAL(9,F669:F669)</f>
        <v>65000</v>
      </c>
    </row>
    <row r="669" spans="1:6" x14ac:dyDescent="0.25">
      <c r="A669" s="35" t="s">
        <v>129</v>
      </c>
      <c r="B669" s="36">
        <v>18375</v>
      </c>
      <c r="C669" s="36">
        <v>20000</v>
      </c>
      <c r="D669" s="36">
        <v>20000</v>
      </c>
      <c r="E669" s="36">
        <v>115000</v>
      </c>
      <c r="F669" s="36">
        <v>65000</v>
      </c>
    </row>
    <row r="670" spans="1:6" x14ac:dyDescent="0.25">
      <c r="A670" s="51" t="s">
        <v>131</v>
      </c>
      <c r="B670" s="52">
        <f>SUBTOTAL(9,B671:B671)</f>
        <v>0</v>
      </c>
      <c r="C670" s="52">
        <f>SUBTOTAL(9,C671:C671)</f>
        <v>0</v>
      </c>
      <c r="D670" s="52">
        <f>SUBTOTAL(9,D671:D671)</f>
        <v>0</v>
      </c>
      <c r="E670" s="52">
        <f>SUBTOTAL(9,E671:E671)</f>
        <v>0</v>
      </c>
      <c r="F670" s="52">
        <f>SUBTOTAL(9,F671:F671)</f>
        <v>0</v>
      </c>
    </row>
    <row r="671" spans="1:6" x14ac:dyDescent="0.25">
      <c r="A671" s="35" t="s">
        <v>132</v>
      </c>
      <c r="B671" s="36">
        <v>0</v>
      </c>
      <c r="C671" s="36">
        <v>0</v>
      </c>
      <c r="D671" s="36">
        <v>0</v>
      </c>
      <c r="E671" s="36">
        <v>0</v>
      </c>
      <c r="F671" s="36">
        <v>0</v>
      </c>
    </row>
    <row r="672" spans="1:6" x14ac:dyDescent="0.25">
      <c r="A672" s="49" t="s">
        <v>218</v>
      </c>
      <c r="B672" s="50">
        <f>SUBTOTAL(9,B674:B674)</f>
        <v>0</v>
      </c>
      <c r="C672" s="50">
        <f>SUBTOTAL(9,C674:C674)</f>
        <v>20000</v>
      </c>
      <c r="D672" s="50">
        <f>SUBTOTAL(9,D674:D674)</f>
        <v>0</v>
      </c>
      <c r="E672" s="50">
        <f>SUBTOTAL(9,E674:E674)</f>
        <v>0</v>
      </c>
      <c r="F672" s="50">
        <f>SUBTOTAL(9,F674:F674)</f>
        <v>0</v>
      </c>
    </row>
    <row r="673" spans="1:6" x14ac:dyDescent="0.25">
      <c r="A673" s="51" t="s">
        <v>131</v>
      </c>
      <c r="B673" s="52">
        <f>SUBTOTAL(9,B674:B674)</f>
        <v>0</v>
      </c>
      <c r="C673" s="52">
        <f>SUBTOTAL(9,C674:C674)</f>
        <v>20000</v>
      </c>
      <c r="D673" s="52">
        <f>SUBTOTAL(9,D674:D674)</f>
        <v>0</v>
      </c>
      <c r="E673" s="52">
        <f>SUBTOTAL(9,E674:E674)</f>
        <v>0</v>
      </c>
      <c r="F673" s="52">
        <f>SUBTOTAL(9,F674:F674)</f>
        <v>0</v>
      </c>
    </row>
    <row r="674" spans="1:6" x14ac:dyDescent="0.25">
      <c r="A674" s="35" t="s">
        <v>141</v>
      </c>
      <c r="B674" s="36">
        <v>0</v>
      </c>
      <c r="C674" s="36">
        <v>20000</v>
      </c>
      <c r="D674" s="36">
        <v>0</v>
      </c>
      <c r="E674" s="36">
        <v>0</v>
      </c>
      <c r="F674" s="36">
        <v>0</v>
      </c>
    </row>
    <row r="675" spans="1:6" ht="14.25" customHeight="1" x14ac:dyDescent="0.25">
      <c r="A675" s="47" t="s">
        <v>269</v>
      </c>
      <c r="B675" s="48">
        <f>SUBTOTAL(9,B678:B691)</f>
        <v>32175</v>
      </c>
      <c r="C675" s="48">
        <f>SUBTOTAL(9,C678:C691)</f>
        <v>1575000</v>
      </c>
      <c r="D675" s="48">
        <f>SUBTOTAL(9,D678:D691)</f>
        <v>1575000</v>
      </c>
      <c r="E675" s="48">
        <f>SUBTOTAL(9,E678:E691)</f>
        <v>100000</v>
      </c>
      <c r="F675" s="48">
        <f>SUBTOTAL(9,F678:F691)</f>
        <v>50000</v>
      </c>
    </row>
    <row r="676" spans="1:6" x14ac:dyDescent="0.25">
      <c r="A676" s="49" t="s">
        <v>127</v>
      </c>
      <c r="B676" s="50">
        <f>SUBTOTAL(9,B678:B681)</f>
        <v>32175</v>
      </c>
      <c r="C676" s="50">
        <f>SUBTOTAL(9,C678:C681)</f>
        <v>20000</v>
      </c>
      <c r="D676" s="50">
        <f>SUBTOTAL(9,D678:D681)</f>
        <v>20000</v>
      </c>
      <c r="E676" s="50">
        <f>SUBTOTAL(9,E678:E681)</f>
        <v>100000</v>
      </c>
      <c r="F676" s="50">
        <f>SUBTOTAL(9,F678:F681)</f>
        <v>50000</v>
      </c>
    </row>
    <row r="677" spans="1:6" x14ac:dyDescent="0.25">
      <c r="A677" s="51" t="s">
        <v>128</v>
      </c>
      <c r="B677" s="52">
        <f>SUBTOTAL(9,B678:B678)</f>
        <v>32175</v>
      </c>
      <c r="C677" s="52">
        <f>SUBTOTAL(9,C678:C678)</f>
        <v>20000</v>
      </c>
      <c r="D677" s="52">
        <f>SUBTOTAL(9,D678:D678)</f>
        <v>0</v>
      </c>
      <c r="E677" s="52">
        <f>SUBTOTAL(9,E678:E678)</f>
        <v>0</v>
      </c>
      <c r="F677" s="52">
        <f>SUBTOTAL(9,F678:F678)</f>
        <v>0</v>
      </c>
    </row>
    <row r="678" spans="1:6" x14ac:dyDescent="0.25">
      <c r="A678" s="35" t="s">
        <v>129</v>
      </c>
      <c r="B678" s="36">
        <v>32175</v>
      </c>
      <c r="C678" s="36">
        <v>20000</v>
      </c>
      <c r="D678" s="36">
        <v>0</v>
      </c>
      <c r="E678" s="36">
        <v>0</v>
      </c>
      <c r="F678" s="36">
        <v>0</v>
      </c>
    </row>
    <row r="679" spans="1:6" x14ac:dyDescent="0.25">
      <c r="A679" s="51" t="s">
        <v>131</v>
      </c>
      <c r="B679" s="52">
        <f>SUBTOTAL(9,B680:B681)</f>
        <v>0</v>
      </c>
      <c r="C679" s="52">
        <f>SUBTOTAL(9,C680:C681)</f>
        <v>0</v>
      </c>
      <c r="D679" s="52">
        <f>SUBTOTAL(9,D680:D681)</f>
        <v>20000</v>
      </c>
      <c r="E679" s="52">
        <f>SUBTOTAL(9,E680:E681)</f>
        <v>100000</v>
      </c>
      <c r="F679" s="52">
        <f>SUBTOTAL(9,F680:F681)</f>
        <v>50000</v>
      </c>
    </row>
    <row r="680" spans="1:6" x14ac:dyDescent="0.25">
      <c r="A680" s="35" t="s">
        <v>141</v>
      </c>
      <c r="B680" s="36">
        <v>0</v>
      </c>
      <c r="C680" s="36">
        <v>0</v>
      </c>
      <c r="D680" s="36">
        <v>0</v>
      </c>
      <c r="E680" s="36">
        <v>0</v>
      </c>
      <c r="F680" s="36">
        <v>0</v>
      </c>
    </row>
    <row r="681" spans="1:6" x14ac:dyDescent="0.25">
      <c r="A681" s="35" t="s">
        <v>211</v>
      </c>
      <c r="B681" s="36"/>
      <c r="C681" s="36">
        <v>0</v>
      </c>
      <c r="D681" s="36">
        <v>20000</v>
      </c>
      <c r="E681" s="36">
        <v>100000</v>
      </c>
      <c r="F681" s="36">
        <v>50000</v>
      </c>
    </row>
    <row r="682" spans="1:6" x14ac:dyDescent="0.25">
      <c r="A682" s="49" t="s">
        <v>218</v>
      </c>
      <c r="B682" s="50">
        <f>SUBTOTAL(9,B684:B685)</f>
        <v>0</v>
      </c>
      <c r="C682" s="50">
        <f>SUBTOTAL(9,C684:C685)</f>
        <v>1055000</v>
      </c>
      <c r="D682" s="50">
        <f>SUBTOTAL(9,D684:D685)</f>
        <v>0</v>
      </c>
      <c r="E682" s="50">
        <f>SUBTOTAL(9,E684:E685)</f>
        <v>0</v>
      </c>
      <c r="F682" s="50">
        <f>SUBTOTAL(9,F684:F685)</f>
        <v>0</v>
      </c>
    </row>
    <row r="683" spans="1:6" x14ac:dyDescent="0.25">
      <c r="A683" s="51" t="s">
        <v>131</v>
      </c>
      <c r="B683" s="52">
        <f>SUBTOTAL(9,B684:B685)</f>
        <v>0</v>
      </c>
      <c r="C683" s="52">
        <f>SUBTOTAL(9,C684:C685)</f>
        <v>1055000</v>
      </c>
      <c r="D683" s="52">
        <f>SUBTOTAL(9,D684:D685)</f>
        <v>0</v>
      </c>
      <c r="E683" s="52">
        <f>SUBTOTAL(9,E684:E685)</f>
        <v>0</v>
      </c>
      <c r="F683" s="52">
        <f>SUBTOTAL(9,F684:F685)</f>
        <v>0</v>
      </c>
    </row>
    <row r="684" spans="1:6" x14ac:dyDescent="0.25">
      <c r="A684" s="35" t="s">
        <v>141</v>
      </c>
      <c r="B684" s="36">
        <v>0</v>
      </c>
      <c r="C684" s="36">
        <v>0</v>
      </c>
      <c r="D684" s="36">
        <v>0</v>
      </c>
      <c r="E684" s="36">
        <v>0</v>
      </c>
      <c r="F684" s="36">
        <v>0</v>
      </c>
    </row>
    <row r="685" spans="1:6" x14ac:dyDescent="0.25">
      <c r="A685" s="35" t="s">
        <v>211</v>
      </c>
      <c r="B685" s="36">
        <v>0</v>
      </c>
      <c r="C685" s="36">
        <v>1055000</v>
      </c>
      <c r="D685" s="36">
        <v>0</v>
      </c>
      <c r="E685" s="36">
        <v>0</v>
      </c>
      <c r="F685" s="36">
        <v>0</v>
      </c>
    </row>
    <row r="686" spans="1:6" x14ac:dyDescent="0.25">
      <c r="A686" s="49" t="s">
        <v>219</v>
      </c>
      <c r="B686" s="50">
        <f>SUBTOTAL(9,B688:B688)</f>
        <v>0</v>
      </c>
      <c r="C686" s="50">
        <f>SUBTOTAL(9,C688:C688)</f>
        <v>0</v>
      </c>
      <c r="D686" s="50">
        <f>SUBTOTAL(9,D688:D688)</f>
        <v>1055000</v>
      </c>
      <c r="E686" s="50">
        <f>SUBTOTAL(9,E688:E688)</f>
        <v>0</v>
      </c>
      <c r="F686" s="50">
        <f>SUBTOTAL(9,F688:F688)</f>
        <v>0</v>
      </c>
    </row>
    <row r="687" spans="1:6" x14ac:dyDescent="0.25">
      <c r="A687" s="51" t="s">
        <v>131</v>
      </c>
      <c r="B687" s="52">
        <f>SUBTOTAL(9,B688:B688)</f>
        <v>0</v>
      </c>
      <c r="C687" s="52">
        <f>SUBTOTAL(9,C688:C688)</f>
        <v>0</v>
      </c>
      <c r="D687" s="52">
        <f>SUBTOTAL(9,D688:D688)</f>
        <v>1055000</v>
      </c>
      <c r="E687" s="52">
        <f>SUBTOTAL(9,E688:E688)</f>
        <v>0</v>
      </c>
      <c r="F687" s="52">
        <f>SUBTOTAL(9,F688:F688)</f>
        <v>0</v>
      </c>
    </row>
    <row r="688" spans="1:6" x14ac:dyDescent="0.25">
      <c r="A688" s="35" t="s">
        <v>211</v>
      </c>
      <c r="B688" s="36"/>
      <c r="C688" s="36">
        <v>0</v>
      </c>
      <c r="D688" s="36">
        <v>1055000</v>
      </c>
      <c r="E688" s="36">
        <v>0</v>
      </c>
      <c r="F688" s="36">
        <v>0</v>
      </c>
    </row>
    <row r="689" spans="1:6" x14ac:dyDescent="0.25">
      <c r="A689" s="49" t="s">
        <v>270</v>
      </c>
      <c r="B689" s="50">
        <f>SUBTOTAL(9,B691:B691)</f>
        <v>0</v>
      </c>
      <c r="C689" s="50">
        <f>SUBTOTAL(9,C691:C691)</f>
        <v>500000</v>
      </c>
      <c r="D689" s="50">
        <f>SUBTOTAL(9,D691:D691)</f>
        <v>500000</v>
      </c>
      <c r="E689" s="50">
        <f>SUBTOTAL(9,E691:E691)</f>
        <v>0</v>
      </c>
      <c r="F689" s="50">
        <f>SUBTOTAL(9,F691:F691)</f>
        <v>0</v>
      </c>
    </row>
    <row r="690" spans="1:6" x14ac:dyDescent="0.25">
      <c r="A690" s="51" t="s">
        <v>131</v>
      </c>
      <c r="B690" s="52">
        <f>SUBTOTAL(9,B691:B691)</f>
        <v>0</v>
      </c>
      <c r="C690" s="52">
        <f>SUBTOTAL(9,C691:C691)</f>
        <v>500000</v>
      </c>
      <c r="D690" s="52">
        <f>SUBTOTAL(9,D691:D691)</f>
        <v>500000</v>
      </c>
      <c r="E690" s="52">
        <f>SUBTOTAL(9,E691:E691)</f>
        <v>0</v>
      </c>
      <c r="F690" s="52">
        <f>SUBTOTAL(9,F691:F691)</f>
        <v>0</v>
      </c>
    </row>
    <row r="691" spans="1:6" x14ac:dyDescent="0.25">
      <c r="A691" s="35" t="s">
        <v>211</v>
      </c>
      <c r="B691" s="36">
        <v>0</v>
      </c>
      <c r="C691" s="36">
        <v>500000</v>
      </c>
      <c r="D691" s="36">
        <v>500000</v>
      </c>
      <c r="E691" s="36">
        <v>0</v>
      </c>
      <c r="F691" s="36">
        <v>0</v>
      </c>
    </row>
    <row r="692" spans="1:6" x14ac:dyDescent="0.25">
      <c r="A692" s="45" t="s">
        <v>271</v>
      </c>
      <c r="B692" s="46">
        <f>SUBTOTAL(9,B696:B704)</f>
        <v>34132.870000000003</v>
      </c>
      <c r="C692" s="46">
        <f>SUBTOTAL(9,C696:C704)</f>
        <v>106000</v>
      </c>
      <c r="D692" s="46">
        <f>SUBTOTAL(9,D696:D704)</f>
        <v>87000</v>
      </c>
      <c r="E692" s="46">
        <f>SUBTOTAL(9,E696:E704)</f>
        <v>127000</v>
      </c>
      <c r="F692" s="46">
        <f>SUBTOTAL(9,F696:F704)</f>
        <v>127000</v>
      </c>
    </row>
    <row r="693" spans="1:6" x14ac:dyDescent="0.25">
      <c r="A693" s="47" t="s">
        <v>272</v>
      </c>
      <c r="B693" s="48">
        <f>SUBTOTAL(9,B696:B697)</f>
        <v>34132.870000000003</v>
      </c>
      <c r="C693" s="48">
        <f>SUBTOTAL(9,C696:C697)</f>
        <v>54000</v>
      </c>
      <c r="D693" s="48">
        <f>SUBTOTAL(9,D696:D697)</f>
        <v>54000</v>
      </c>
      <c r="E693" s="48">
        <f>SUBTOTAL(9,E696:E697)</f>
        <v>54000</v>
      </c>
      <c r="F693" s="48">
        <f>SUBTOTAL(9,F696:F697)</f>
        <v>54000</v>
      </c>
    </row>
    <row r="694" spans="1:6" x14ac:dyDescent="0.25">
      <c r="A694" s="49" t="s">
        <v>127</v>
      </c>
      <c r="B694" s="50">
        <f>SUBTOTAL(9,B696:B697)</f>
        <v>34132.870000000003</v>
      </c>
      <c r="C694" s="50">
        <f>SUBTOTAL(9,C696:C697)</f>
        <v>54000</v>
      </c>
      <c r="D694" s="50">
        <f>SUBTOTAL(9,D696:D697)</f>
        <v>54000</v>
      </c>
      <c r="E694" s="50">
        <f>SUBTOTAL(9,E696:E697)</f>
        <v>54000</v>
      </c>
      <c r="F694" s="50">
        <f>SUBTOTAL(9,F696:F697)</f>
        <v>54000</v>
      </c>
    </row>
    <row r="695" spans="1:6" x14ac:dyDescent="0.25">
      <c r="A695" s="51" t="s">
        <v>128</v>
      </c>
      <c r="B695" s="52">
        <f>SUBTOTAL(9,B696:B697)</f>
        <v>34132.870000000003</v>
      </c>
      <c r="C695" s="52">
        <f>SUBTOTAL(9,C696:C697)</f>
        <v>54000</v>
      </c>
      <c r="D695" s="52">
        <f>SUBTOTAL(9,D696:D697)</f>
        <v>54000</v>
      </c>
      <c r="E695" s="52">
        <f>SUBTOTAL(9,E696:E697)</f>
        <v>54000</v>
      </c>
      <c r="F695" s="52">
        <f>SUBTOTAL(9,F696:F697)</f>
        <v>54000</v>
      </c>
    </row>
    <row r="696" spans="1:6" x14ac:dyDescent="0.25">
      <c r="A696" s="35" t="s">
        <v>129</v>
      </c>
      <c r="B696" s="36">
        <v>0</v>
      </c>
      <c r="C696" s="36">
        <v>2000</v>
      </c>
      <c r="D696" s="36">
        <v>2000</v>
      </c>
      <c r="E696" s="36">
        <v>2000</v>
      </c>
      <c r="F696" s="36">
        <v>2000</v>
      </c>
    </row>
    <row r="697" spans="1:6" x14ac:dyDescent="0.25">
      <c r="A697" s="35" t="s">
        <v>130</v>
      </c>
      <c r="B697" s="36">
        <v>34132.870000000003</v>
      </c>
      <c r="C697" s="36">
        <v>52000</v>
      </c>
      <c r="D697" s="36">
        <v>52000</v>
      </c>
      <c r="E697" s="36">
        <v>52000</v>
      </c>
      <c r="F697" s="36">
        <v>52000</v>
      </c>
    </row>
    <row r="698" spans="1:6" x14ac:dyDescent="0.25">
      <c r="A698" s="47" t="s">
        <v>273</v>
      </c>
      <c r="B698" s="48">
        <f>SUBTOTAL(9,B701:B704)</f>
        <v>0</v>
      </c>
      <c r="C698" s="48">
        <f>SUBTOTAL(9,C701:C704)</f>
        <v>52000</v>
      </c>
      <c r="D698" s="48">
        <f>SUBTOTAL(9,D701:D704)</f>
        <v>33000</v>
      </c>
      <c r="E698" s="48">
        <f>SUBTOTAL(9,E701:E704)</f>
        <v>73000</v>
      </c>
      <c r="F698" s="48">
        <f>SUBTOTAL(9,F701:F704)</f>
        <v>73000</v>
      </c>
    </row>
    <row r="699" spans="1:6" x14ac:dyDescent="0.25">
      <c r="A699" s="49" t="s">
        <v>127</v>
      </c>
      <c r="B699" s="50">
        <f>SUBTOTAL(9,B701:B704)</f>
        <v>0</v>
      </c>
      <c r="C699" s="50">
        <f>SUBTOTAL(9,C701:C704)</f>
        <v>52000</v>
      </c>
      <c r="D699" s="50">
        <f>SUBTOTAL(9,D701:D704)</f>
        <v>33000</v>
      </c>
      <c r="E699" s="50">
        <f>SUBTOTAL(9,E701:E704)</f>
        <v>73000</v>
      </c>
      <c r="F699" s="50">
        <f>SUBTOTAL(9,F701:F704)</f>
        <v>73000</v>
      </c>
    </row>
    <row r="700" spans="1:6" x14ac:dyDescent="0.25">
      <c r="A700" s="51" t="s">
        <v>128</v>
      </c>
      <c r="B700" s="52">
        <f>SUBTOTAL(9,B701:B701)</f>
        <v>0</v>
      </c>
      <c r="C700" s="52">
        <f>SUBTOTAL(9,C701:C701)</f>
        <v>12000</v>
      </c>
      <c r="D700" s="52">
        <f>SUBTOTAL(9,D701:D701)</f>
        <v>3000</v>
      </c>
      <c r="E700" s="52">
        <f>SUBTOTAL(9,E701:E701)</f>
        <v>3000</v>
      </c>
      <c r="F700" s="52">
        <f>SUBTOTAL(9,F701:F701)</f>
        <v>3000</v>
      </c>
    </row>
    <row r="701" spans="1:6" x14ac:dyDescent="0.25">
      <c r="A701" s="35" t="s">
        <v>129</v>
      </c>
      <c r="B701" s="36">
        <v>0</v>
      </c>
      <c r="C701" s="36">
        <v>12000</v>
      </c>
      <c r="D701" s="36">
        <v>3000</v>
      </c>
      <c r="E701" s="36">
        <v>3000</v>
      </c>
      <c r="F701" s="36">
        <v>3000</v>
      </c>
    </row>
    <row r="702" spans="1:6" x14ac:dyDescent="0.25">
      <c r="A702" s="51" t="s">
        <v>131</v>
      </c>
      <c r="B702" s="52">
        <f>SUBTOTAL(9,B703:B704)</f>
        <v>0</v>
      </c>
      <c r="C702" s="52">
        <f>SUBTOTAL(9,C703:C704)</f>
        <v>40000</v>
      </c>
      <c r="D702" s="52">
        <f>SUBTOTAL(9,D703:D704)</f>
        <v>30000</v>
      </c>
      <c r="E702" s="52">
        <f>SUBTOTAL(9,E703:E704)</f>
        <v>70000</v>
      </c>
      <c r="F702" s="52">
        <f>SUBTOTAL(9,F703:F704)</f>
        <v>70000</v>
      </c>
    </row>
    <row r="703" spans="1:6" x14ac:dyDescent="0.25">
      <c r="A703" s="35" t="s">
        <v>132</v>
      </c>
      <c r="B703" s="36">
        <v>0</v>
      </c>
      <c r="C703" s="36">
        <v>0</v>
      </c>
      <c r="D703" s="36">
        <v>30000</v>
      </c>
      <c r="E703" s="36">
        <v>70000</v>
      </c>
      <c r="F703" s="36">
        <v>70000</v>
      </c>
    </row>
    <row r="704" spans="1:6" x14ac:dyDescent="0.25">
      <c r="A704" s="35" t="s">
        <v>141</v>
      </c>
      <c r="B704" s="36">
        <v>0</v>
      </c>
      <c r="C704" s="36">
        <v>40000</v>
      </c>
      <c r="D704" s="36">
        <v>0</v>
      </c>
      <c r="E704" s="36">
        <v>0</v>
      </c>
      <c r="F704" s="36">
        <v>0</v>
      </c>
    </row>
    <row r="705" spans="1:6" x14ac:dyDescent="0.25">
      <c r="A705" s="45" t="s">
        <v>274</v>
      </c>
      <c r="B705" s="46">
        <f>SUBTOTAL(9,B709:B714)</f>
        <v>40147.599999999999</v>
      </c>
      <c r="C705" s="46">
        <f>SUBTOTAL(9,C709:C714)</f>
        <v>62300</v>
      </c>
      <c r="D705" s="46">
        <f>SUBTOTAL(9,D709:D714)</f>
        <v>55800</v>
      </c>
      <c r="E705" s="46">
        <f>SUBTOTAL(9,E709:E714)</f>
        <v>55800</v>
      </c>
      <c r="F705" s="46">
        <f>SUBTOTAL(9,F709:F714)</f>
        <v>55800</v>
      </c>
    </row>
    <row r="706" spans="1:6" x14ac:dyDescent="0.25">
      <c r="A706" s="47" t="s">
        <v>275</v>
      </c>
      <c r="B706" s="48">
        <f>SUBTOTAL(9,B709:B714)</f>
        <v>40147.599999999999</v>
      </c>
      <c r="C706" s="48">
        <f>SUBTOTAL(9,C709:C714)</f>
        <v>62300</v>
      </c>
      <c r="D706" s="48">
        <f>SUBTOTAL(9,D709:D714)</f>
        <v>55800</v>
      </c>
      <c r="E706" s="48">
        <f>SUBTOTAL(9,E709:E714)</f>
        <v>55800</v>
      </c>
      <c r="F706" s="48">
        <f>SUBTOTAL(9,F709:F714)</f>
        <v>55800</v>
      </c>
    </row>
    <row r="707" spans="1:6" x14ac:dyDescent="0.25">
      <c r="A707" s="49" t="s">
        <v>127</v>
      </c>
      <c r="B707" s="50">
        <f>SUBTOTAL(9,B709:B711)</f>
        <v>38934.57</v>
      </c>
      <c r="C707" s="50">
        <f>SUBTOTAL(9,C709:C711)</f>
        <v>61000</v>
      </c>
      <c r="D707" s="50">
        <f>SUBTOTAL(9,D709:D711)</f>
        <v>54500</v>
      </c>
      <c r="E707" s="50">
        <f>SUBTOTAL(9,E709:E711)</f>
        <v>54500</v>
      </c>
      <c r="F707" s="50">
        <f>SUBTOTAL(9,F709:F711)</f>
        <v>54500</v>
      </c>
    </row>
    <row r="708" spans="1:6" x14ac:dyDescent="0.25">
      <c r="A708" s="51" t="s">
        <v>128</v>
      </c>
      <c r="B708" s="52">
        <f>SUBTOTAL(9,B709:B711)</f>
        <v>38934.57</v>
      </c>
      <c r="C708" s="52">
        <f>SUBTOTAL(9,C709:C711)</f>
        <v>61000</v>
      </c>
      <c r="D708" s="52">
        <f>SUBTOTAL(9,D709:D711)</f>
        <v>54500</v>
      </c>
      <c r="E708" s="52">
        <f>SUBTOTAL(9,E709:E711)</f>
        <v>54500</v>
      </c>
      <c r="F708" s="52">
        <f>SUBTOTAL(9,F709:F711)</f>
        <v>54500</v>
      </c>
    </row>
    <row r="709" spans="1:6" x14ac:dyDescent="0.25">
      <c r="A709" s="35" t="s">
        <v>129</v>
      </c>
      <c r="B709" s="36">
        <v>0</v>
      </c>
      <c r="C709" s="36">
        <v>6000</v>
      </c>
      <c r="D709" s="36">
        <v>4000</v>
      </c>
      <c r="E709" s="36">
        <v>4000</v>
      </c>
      <c r="F709" s="36">
        <v>4000</v>
      </c>
    </row>
    <row r="710" spans="1:6" x14ac:dyDescent="0.25">
      <c r="A710" s="35" t="s">
        <v>199</v>
      </c>
      <c r="B710" s="36">
        <v>36934.57</v>
      </c>
      <c r="C710" s="36">
        <v>52000</v>
      </c>
      <c r="D710" s="36">
        <v>47500</v>
      </c>
      <c r="E710" s="36">
        <v>47500</v>
      </c>
      <c r="F710" s="36">
        <v>47500</v>
      </c>
    </row>
    <row r="711" spans="1:6" x14ac:dyDescent="0.25">
      <c r="A711" s="35" t="s">
        <v>130</v>
      </c>
      <c r="B711" s="36">
        <v>2000</v>
      </c>
      <c r="C711" s="36">
        <v>3000</v>
      </c>
      <c r="D711" s="36">
        <v>3000</v>
      </c>
      <c r="E711" s="36">
        <v>3000</v>
      </c>
      <c r="F711" s="36">
        <v>3000</v>
      </c>
    </row>
    <row r="712" spans="1:6" x14ac:dyDescent="0.25">
      <c r="A712" s="49" t="s">
        <v>200</v>
      </c>
      <c r="B712" s="50">
        <f>SUBTOTAL(9,B714:B714)</f>
        <v>1213.03</v>
      </c>
      <c r="C712" s="50">
        <f>SUBTOTAL(9,C714:C714)</f>
        <v>1300</v>
      </c>
      <c r="D712" s="50">
        <f>SUBTOTAL(9,D714:D714)</f>
        <v>1300</v>
      </c>
      <c r="E712" s="50">
        <f>SUBTOTAL(9,E714:E714)</f>
        <v>1300</v>
      </c>
      <c r="F712" s="50">
        <f>SUBTOTAL(9,F714:F714)</f>
        <v>1300</v>
      </c>
    </row>
    <row r="713" spans="1:6" x14ac:dyDescent="0.25">
      <c r="A713" s="51" t="s">
        <v>128</v>
      </c>
      <c r="B713" s="52">
        <f>SUBTOTAL(9,B714:B714)</f>
        <v>1213.03</v>
      </c>
      <c r="C713" s="52">
        <f>SUBTOTAL(9,C714:C714)</f>
        <v>1300</v>
      </c>
      <c r="D713" s="52">
        <f>SUBTOTAL(9,D714:D714)</f>
        <v>1300</v>
      </c>
      <c r="E713" s="52">
        <f>SUBTOTAL(9,E714:E714)</f>
        <v>1300</v>
      </c>
      <c r="F713" s="52">
        <f>SUBTOTAL(9,F714:F714)</f>
        <v>1300</v>
      </c>
    </row>
    <row r="714" spans="1:6" x14ac:dyDescent="0.25">
      <c r="A714" s="35" t="s">
        <v>199</v>
      </c>
      <c r="B714" s="36">
        <v>1213.03</v>
      </c>
      <c r="C714" s="36">
        <v>1300</v>
      </c>
      <c r="D714" s="36">
        <v>1300</v>
      </c>
      <c r="E714" s="36">
        <v>1300</v>
      </c>
      <c r="F714" s="36">
        <v>1300</v>
      </c>
    </row>
    <row r="715" spans="1:6" x14ac:dyDescent="0.25">
      <c r="A715" s="45" t="s">
        <v>276</v>
      </c>
      <c r="B715" s="46">
        <f>SUBTOTAL(9,B719:B743)</f>
        <v>82451.039999999994</v>
      </c>
      <c r="C715" s="46">
        <f>SUBTOTAL(9,C719:C743)</f>
        <v>189500</v>
      </c>
      <c r="D715" s="46">
        <f>SUBTOTAL(9,D719:D743)</f>
        <v>189500</v>
      </c>
      <c r="E715" s="46">
        <f>SUBTOTAL(9,E719:E743)</f>
        <v>196500</v>
      </c>
      <c r="F715" s="46">
        <f>SUBTOTAL(9,F719:F743)</f>
        <v>196500</v>
      </c>
    </row>
    <row r="716" spans="1:6" x14ac:dyDescent="0.25">
      <c r="A716" s="47" t="s">
        <v>277</v>
      </c>
      <c r="B716" s="48">
        <f>SUBTOTAL(9,B719:B720)</f>
        <v>67254.67</v>
      </c>
      <c r="C716" s="48">
        <f>SUBTOTAL(9,C719:C720)</f>
        <v>85500</v>
      </c>
      <c r="D716" s="48">
        <f>SUBTOTAL(9,D719:D720)</f>
        <v>90500</v>
      </c>
      <c r="E716" s="48">
        <f>SUBTOTAL(9,E719:E720)</f>
        <v>90500</v>
      </c>
      <c r="F716" s="48">
        <f>SUBTOTAL(9,F719:F720)</f>
        <v>90500</v>
      </c>
    </row>
    <row r="717" spans="1:6" x14ac:dyDescent="0.25">
      <c r="A717" s="49" t="s">
        <v>127</v>
      </c>
      <c r="B717" s="50">
        <f>SUBTOTAL(9,B719:B720)</f>
        <v>67254.67</v>
      </c>
      <c r="C717" s="50">
        <f>SUBTOTAL(9,C719:C720)</f>
        <v>85500</v>
      </c>
      <c r="D717" s="50">
        <f>SUBTOTAL(9,D719:D720)</f>
        <v>90500</v>
      </c>
      <c r="E717" s="50">
        <f>SUBTOTAL(9,E719:E720)</f>
        <v>90500</v>
      </c>
      <c r="F717" s="50">
        <f>SUBTOTAL(9,F719:F720)</f>
        <v>90500</v>
      </c>
    </row>
    <row r="718" spans="1:6" x14ac:dyDescent="0.25">
      <c r="A718" s="51" t="s">
        <v>128</v>
      </c>
      <c r="B718" s="52">
        <f>SUBTOTAL(9,B719:B720)</f>
        <v>67254.67</v>
      </c>
      <c r="C718" s="52">
        <f>SUBTOTAL(9,C719:C720)</f>
        <v>85500</v>
      </c>
      <c r="D718" s="52">
        <f>SUBTOTAL(9,D719:D720)</f>
        <v>90500</v>
      </c>
      <c r="E718" s="52">
        <f>SUBTOTAL(9,E719:E720)</f>
        <v>90500</v>
      </c>
      <c r="F718" s="52">
        <f>SUBTOTAL(9,F719:F720)</f>
        <v>90500</v>
      </c>
    </row>
    <row r="719" spans="1:6" x14ac:dyDescent="0.25">
      <c r="A719" s="35" t="s">
        <v>129</v>
      </c>
      <c r="B719" s="36">
        <v>0</v>
      </c>
      <c r="C719" s="36">
        <v>500</v>
      </c>
      <c r="D719" s="36">
        <v>500</v>
      </c>
      <c r="E719" s="36">
        <v>500</v>
      </c>
      <c r="F719" s="36">
        <v>500</v>
      </c>
    </row>
    <row r="720" spans="1:6" x14ac:dyDescent="0.25">
      <c r="A720" s="35" t="s">
        <v>130</v>
      </c>
      <c r="B720" s="36">
        <v>67254.67</v>
      </c>
      <c r="C720" s="36">
        <v>85000</v>
      </c>
      <c r="D720" s="36">
        <v>90000</v>
      </c>
      <c r="E720" s="36">
        <v>90000</v>
      </c>
      <c r="F720" s="36">
        <v>90000</v>
      </c>
    </row>
    <row r="721" spans="1:6" x14ac:dyDescent="0.25">
      <c r="A721" s="47" t="s">
        <v>278</v>
      </c>
      <c r="B721" s="48">
        <f>SUBTOTAL(9,B724:B724)</f>
        <v>1000</v>
      </c>
      <c r="C721" s="48">
        <f>SUBTOTAL(9,C724:C724)</f>
        <v>2000</v>
      </c>
      <c r="D721" s="48">
        <f>SUBTOTAL(9,D724:D724)</f>
        <v>2000</v>
      </c>
      <c r="E721" s="48">
        <f>SUBTOTAL(9,E724:E724)</f>
        <v>2000</v>
      </c>
      <c r="F721" s="48">
        <f>SUBTOTAL(9,F724:F724)</f>
        <v>2000</v>
      </c>
    </row>
    <row r="722" spans="1:6" x14ac:dyDescent="0.25">
      <c r="A722" s="49" t="s">
        <v>127</v>
      </c>
      <c r="B722" s="50">
        <f>SUBTOTAL(9,B724:B724)</f>
        <v>1000</v>
      </c>
      <c r="C722" s="50">
        <f>SUBTOTAL(9,C724:C724)</f>
        <v>2000</v>
      </c>
      <c r="D722" s="50">
        <f>SUBTOTAL(9,D724:D724)</f>
        <v>2000</v>
      </c>
      <c r="E722" s="50">
        <f>SUBTOTAL(9,E724:E724)</f>
        <v>2000</v>
      </c>
      <c r="F722" s="50">
        <f>SUBTOTAL(9,F724:F724)</f>
        <v>2000</v>
      </c>
    </row>
    <row r="723" spans="1:6" x14ac:dyDescent="0.25">
      <c r="A723" s="51" t="s">
        <v>128</v>
      </c>
      <c r="B723" s="52">
        <f>SUBTOTAL(9,B724:B724)</f>
        <v>1000</v>
      </c>
      <c r="C723" s="52">
        <f>SUBTOTAL(9,C724:C724)</f>
        <v>2000</v>
      </c>
      <c r="D723" s="52">
        <f>SUBTOTAL(9,D724:D724)</f>
        <v>2000</v>
      </c>
      <c r="E723" s="52">
        <f>SUBTOTAL(9,E724:E724)</f>
        <v>2000</v>
      </c>
      <c r="F723" s="52">
        <f>SUBTOTAL(9,F724:F724)</f>
        <v>2000</v>
      </c>
    </row>
    <row r="724" spans="1:6" x14ac:dyDescent="0.25">
      <c r="A724" s="35" t="s">
        <v>130</v>
      </c>
      <c r="B724" s="36">
        <v>1000</v>
      </c>
      <c r="C724" s="36">
        <v>2000</v>
      </c>
      <c r="D724" s="36">
        <v>2000</v>
      </c>
      <c r="E724" s="36">
        <v>2000</v>
      </c>
      <c r="F724" s="36">
        <v>2000</v>
      </c>
    </row>
    <row r="725" spans="1:6" x14ac:dyDescent="0.25">
      <c r="A725" s="47" t="s">
        <v>279</v>
      </c>
      <c r="B725" s="48">
        <f>SUBTOTAL(9,B728:B730)</f>
        <v>805</v>
      </c>
      <c r="C725" s="48">
        <f>SUBTOTAL(9,C728:C730)</f>
        <v>4000</v>
      </c>
      <c r="D725" s="48">
        <f>SUBTOTAL(9,D728:D730)</f>
        <v>4000</v>
      </c>
      <c r="E725" s="48">
        <f>SUBTOTAL(9,E728:E730)</f>
        <v>4000</v>
      </c>
      <c r="F725" s="48">
        <f>SUBTOTAL(9,F728:F730)</f>
        <v>4000</v>
      </c>
    </row>
    <row r="726" spans="1:6" x14ac:dyDescent="0.25">
      <c r="A726" s="49" t="s">
        <v>127</v>
      </c>
      <c r="B726" s="50">
        <f>SUBTOTAL(9,B728:B730)</f>
        <v>805</v>
      </c>
      <c r="C726" s="50">
        <f>SUBTOTAL(9,C728:C730)</f>
        <v>4000</v>
      </c>
      <c r="D726" s="50">
        <f>SUBTOTAL(9,D728:D730)</f>
        <v>4000</v>
      </c>
      <c r="E726" s="50">
        <f>SUBTOTAL(9,E728:E730)</f>
        <v>4000</v>
      </c>
      <c r="F726" s="50">
        <f>SUBTOTAL(9,F728:F730)</f>
        <v>4000</v>
      </c>
    </row>
    <row r="727" spans="1:6" x14ac:dyDescent="0.25">
      <c r="A727" s="51" t="s">
        <v>128</v>
      </c>
      <c r="B727" s="52">
        <f>SUBTOTAL(9,B728:B728)</f>
        <v>805</v>
      </c>
      <c r="C727" s="52">
        <f>SUBTOTAL(9,C728:C728)</f>
        <v>3500</v>
      </c>
      <c r="D727" s="52">
        <f>SUBTOTAL(9,D728:D728)</f>
        <v>3500</v>
      </c>
      <c r="E727" s="52">
        <f>SUBTOTAL(9,E728:E728)</f>
        <v>3500</v>
      </c>
      <c r="F727" s="52">
        <f>SUBTOTAL(9,F728:F728)</f>
        <v>3500</v>
      </c>
    </row>
    <row r="728" spans="1:6" x14ac:dyDescent="0.25">
      <c r="A728" s="35" t="s">
        <v>129</v>
      </c>
      <c r="B728" s="36">
        <v>805</v>
      </c>
      <c r="C728" s="36">
        <v>3500</v>
      </c>
      <c r="D728" s="36">
        <v>3500</v>
      </c>
      <c r="E728" s="36">
        <v>3500</v>
      </c>
      <c r="F728" s="36">
        <v>3500</v>
      </c>
    </row>
    <row r="729" spans="1:6" x14ac:dyDescent="0.25">
      <c r="A729" s="51" t="s">
        <v>131</v>
      </c>
      <c r="B729" s="52">
        <f>SUBTOTAL(9,B730:B730)</f>
        <v>0</v>
      </c>
      <c r="C729" s="52">
        <f>SUBTOTAL(9,C730:C730)</f>
        <v>500</v>
      </c>
      <c r="D729" s="52">
        <f>SUBTOTAL(9,D730:D730)</f>
        <v>500</v>
      </c>
      <c r="E729" s="52">
        <f>SUBTOTAL(9,E730:E730)</f>
        <v>500</v>
      </c>
      <c r="F729" s="52">
        <f>SUBTOTAL(9,F730:F730)</f>
        <v>500</v>
      </c>
    </row>
    <row r="730" spans="1:6" x14ac:dyDescent="0.25">
      <c r="A730" s="35" t="s">
        <v>141</v>
      </c>
      <c r="B730" s="36">
        <v>0</v>
      </c>
      <c r="C730" s="36">
        <v>500</v>
      </c>
      <c r="D730" s="36">
        <v>500</v>
      </c>
      <c r="E730" s="36">
        <v>500</v>
      </c>
      <c r="F730" s="36">
        <v>500</v>
      </c>
    </row>
    <row r="731" spans="1:6" x14ac:dyDescent="0.25">
      <c r="A731" s="47" t="s">
        <v>280</v>
      </c>
      <c r="B731" s="48">
        <f>SUBTOTAL(9,B734:B734)</f>
        <v>6261.48</v>
      </c>
      <c r="C731" s="48">
        <f>SUBTOTAL(9,C734:C734)</f>
        <v>13000</v>
      </c>
      <c r="D731" s="48">
        <f>SUBTOTAL(9,D734:D734)</f>
        <v>13000</v>
      </c>
      <c r="E731" s="48">
        <f>SUBTOTAL(9,E734:E734)</f>
        <v>15000</v>
      </c>
      <c r="F731" s="48">
        <f>SUBTOTAL(9,F734:F734)</f>
        <v>15000</v>
      </c>
    </row>
    <row r="732" spans="1:6" x14ac:dyDescent="0.25">
      <c r="A732" s="49" t="s">
        <v>200</v>
      </c>
      <c r="B732" s="50">
        <f>SUBTOTAL(9,B734:B734)</f>
        <v>6261.48</v>
      </c>
      <c r="C732" s="50">
        <f>SUBTOTAL(9,C734:C734)</f>
        <v>13000</v>
      </c>
      <c r="D732" s="50">
        <f>SUBTOTAL(9,D734:D734)</f>
        <v>13000</v>
      </c>
      <c r="E732" s="50">
        <f>SUBTOTAL(9,E734:E734)</f>
        <v>15000</v>
      </c>
      <c r="F732" s="50">
        <f>SUBTOTAL(9,F734:F734)</f>
        <v>15000</v>
      </c>
    </row>
    <row r="733" spans="1:6" x14ac:dyDescent="0.25">
      <c r="A733" s="51" t="s">
        <v>128</v>
      </c>
      <c r="B733" s="52">
        <f>SUBTOTAL(9,B734:B734)</f>
        <v>6261.48</v>
      </c>
      <c r="C733" s="52">
        <f>SUBTOTAL(9,C734:C734)</f>
        <v>13000</v>
      </c>
      <c r="D733" s="52">
        <f>SUBTOTAL(9,D734:D734)</f>
        <v>13000</v>
      </c>
      <c r="E733" s="52">
        <f>SUBTOTAL(9,E734:E734)</f>
        <v>15000</v>
      </c>
      <c r="F733" s="52">
        <f>SUBTOTAL(9,F734:F734)</f>
        <v>15000</v>
      </c>
    </row>
    <row r="734" spans="1:6" x14ac:dyDescent="0.25">
      <c r="A734" s="35" t="s">
        <v>130</v>
      </c>
      <c r="B734" s="36">
        <v>6261.48</v>
      </c>
      <c r="C734" s="36">
        <v>13000</v>
      </c>
      <c r="D734" s="36">
        <v>13000</v>
      </c>
      <c r="E734" s="36">
        <v>15000</v>
      </c>
      <c r="F734" s="36">
        <v>15000</v>
      </c>
    </row>
    <row r="735" spans="1:6" x14ac:dyDescent="0.25">
      <c r="A735" s="47" t="s">
        <v>281</v>
      </c>
      <c r="B735" s="48">
        <f>SUBTOTAL(9,B738:B739)</f>
        <v>7129.89</v>
      </c>
      <c r="C735" s="48">
        <f>SUBTOTAL(9,C738:C739)</f>
        <v>25000</v>
      </c>
      <c r="D735" s="48">
        <f>SUBTOTAL(9,D738:D739)</f>
        <v>25000</v>
      </c>
      <c r="E735" s="48">
        <f>SUBTOTAL(9,E738:E739)</f>
        <v>25000</v>
      </c>
      <c r="F735" s="48">
        <f>SUBTOTAL(9,F738:F739)</f>
        <v>25000</v>
      </c>
    </row>
    <row r="736" spans="1:6" x14ac:dyDescent="0.25">
      <c r="A736" s="49" t="s">
        <v>127</v>
      </c>
      <c r="B736" s="50">
        <f>SUBTOTAL(9,B738:B739)</f>
        <v>7129.89</v>
      </c>
      <c r="C736" s="50">
        <f>SUBTOTAL(9,C738:C739)</f>
        <v>25000</v>
      </c>
      <c r="D736" s="50">
        <f>SUBTOTAL(9,D738:D739)</f>
        <v>25000</v>
      </c>
      <c r="E736" s="50">
        <f>SUBTOTAL(9,E738:E739)</f>
        <v>25000</v>
      </c>
      <c r="F736" s="50">
        <f>SUBTOTAL(9,F738:F739)</f>
        <v>25000</v>
      </c>
    </row>
    <row r="737" spans="1:6" x14ac:dyDescent="0.25">
      <c r="A737" s="51" t="s">
        <v>128</v>
      </c>
      <c r="B737" s="52">
        <f>SUBTOTAL(9,B738:B739)</f>
        <v>7129.89</v>
      </c>
      <c r="C737" s="52">
        <f>SUBTOTAL(9,C738:C739)</f>
        <v>25000</v>
      </c>
      <c r="D737" s="52">
        <f>SUBTOTAL(9,D738:D739)</f>
        <v>25000</v>
      </c>
      <c r="E737" s="52">
        <f>SUBTOTAL(9,E738:E739)</f>
        <v>25000</v>
      </c>
      <c r="F737" s="52">
        <f>SUBTOTAL(9,F738:F739)</f>
        <v>25000</v>
      </c>
    </row>
    <row r="738" spans="1:6" x14ac:dyDescent="0.25">
      <c r="A738" s="35" t="s">
        <v>129</v>
      </c>
      <c r="B738" s="36">
        <v>0</v>
      </c>
      <c r="C738" s="36">
        <v>1000</v>
      </c>
      <c r="D738" s="36">
        <v>1000</v>
      </c>
      <c r="E738" s="36">
        <v>1000</v>
      </c>
      <c r="F738" s="36">
        <v>1000</v>
      </c>
    </row>
    <row r="739" spans="1:6" x14ac:dyDescent="0.25">
      <c r="A739" s="35" t="s">
        <v>130</v>
      </c>
      <c r="B739" s="36">
        <v>7129.89</v>
      </c>
      <c r="C739" s="36">
        <v>24000</v>
      </c>
      <c r="D739" s="36">
        <v>24000</v>
      </c>
      <c r="E739" s="36">
        <v>24000</v>
      </c>
      <c r="F739" s="36">
        <v>24000</v>
      </c>
    </row>
    <row r="740" spans="1:6" x14ac:dyDescent="0.25">
      <c r="A740" s="47" t="s">
        <v>282</v>
      </c>
      <c r="B740" s="48">
        <f>SUBTOTAL(9,B743:B743)</f>
        <v>0</v>
      </c>
      <c r="C740" s="48">
        <f>SUBTOTAL(9,C743:C743)</f>
        <v>60000</v>
      </c>
      <c r="D740" s="48">
        <f>SUBTOTAL(9,D743:D743)</f>
        <v>55000</v>
      </c>
      <c r="E740" s="48">
        <f>SUBTOTAL(9,E743:E743)</f>
        <v>60000</v>
      </c>
      <c r="F740" s="48">
        <f>SUBTOTAL(9,F743:F743)</f>
        <v>60000</v>
      </c>
    </row>
    <row r="741" spans="1:6" x14ac:dyDescent="0.25">
      <c r="A741" s="49" t="s">
        <v>127</v>
      </c>
      <c r="B741" s="50">
        <f>SUBTOTAL(9,B743:B743)</f>
        <v>0</v>
      </c>
      <c r="C741" s="50">
        <f>SUBTOTAL(9,C743:C743)</f>
        <v>60000</v>
      </c>
      <c r="D741" s="50">
        <f>SUBTOTAL(9,D743:D743)</f>
        <v>55000</v>
      </c>
      <c r="E741" s="50">
        <f>SUBTOTAL(9,E743:E743)</f>
        <v>60000</v>
      </c>
      <c r="F741" s="50">
        <f>SUBTOTAL(9,F743:F743)</f>
        <v>60000</v>
      </c>
    </row>
    <row r="742" spans="1:6" x14ac:dyDescent="0.25">
      <c r="A742" s="51" t="s">
        <v>128</v>
      </c>
      <c r="B742" s="52">
        <f>SUBTOTAL(9,B743:B743)</f>
        <v>0</v>
      </c>
      <c r="C742" s="52">
        <f>SUBTOTAL(9,C743:C743)</f>
        <v>60000</v>
      </c>
      <c r="D742" s="52">
        <f>SUBTOTAL(9,D743:D743)</f>
        <v>55000</v>
      </c>
      <c r="E742" s="52">
        <f>SUBTOTAL(9,E743:E743)</f>
        <v>60000</v>
      </c>
      <c r="F742" s="52">
        <f>SUBTOTAL(9,F743:F743)</f>
        <v>60000</v>
      </c>
    </row>
    <row r="743" spans="1:6" x14ac:dyDescent="0.25">
      <c r="A743" s="35" t="s">
        <v>130</v>
      </c>
      <c r="B743" s="36">
        <v>0</v>
      </c>
      <c r="C743" s="36">
        <v>60000</v>
      </c>
      <c r="D743" s="36">
        <v>55000</v>
      </c>
      <c r="E743" s="36">
        <v>60000</v>
      </c>
      <c r="F743" s="36">
        <v>60000</v>
      </c>
    </row>
    <row r="744" spans="1:6" x14ac:dyDescent="0.25">
      <c r="A744" s="33" t="s">
        <v>118</v>
      </c>
      <c r="B744" s="34">
        <v>455850.7</v>
      </c>
      <c r="C744" s="34">
        <f>SUBTOTAL(9,C754:C768)</f>
        <v>662550</v>
      </c>
      <c r="D744" s="34">
        <f>SUBTOTAL(9,D754:D768)</f>
        <v>661500</v>
      </c>
      <c r="E744" s="34">
        <f>SUBTOTAL(9,E754:E768)</f>
        <v>661500</v>
      </c>
      <c r="F744" s="34">
        <f>SUBTOTAL(9,F754:F768)</f>
        <v>661500</v>
      </c>
    </row>
    <row r="745" spans="1:6" x14ac:dyDescent="0.25">
      <c r="A745" s="38" t="s">
        <v>119</v>
      </c>
      <c r="B745" s="39">
        <v>455850.7</v>
      </c>
      <c r="C745" s="39">
        <f>SUBTOTAL(9,C754:C768)</f>
        <v>662550</v>
      </c>
      <c r="D745" s="39">
        <f>SUBTOTAL(9,D754:D768)</f>
        <v>661500</v>
      </c>
      <c r="E745" s="39">
        <f>SUBTOTAL(9,E754:E768)</f>
        <v>661500</v>
      </c>
      <c r="F745" s="39">
        <f>SUBTOTAL(9,F754:F768)</f>
        <v>661500</v>
      </c>
    </row>
    <row r="746" spans="1:6" x14ac:dyDescent="0.25">
      <c r="A746" s="40" t="s">
        <v>121</v>
      </c>
      <c r="B746" s="41"/>
      <c r="C746" s="41"/>
      <c r="D746" s="41"/>
      <c r="E746" s="41"/>
      <c r="F746" s="41"/>
    </row>
    <row r="747" spans="1:6" x14ac:dyDescent="0.25">
      <c r="A747" s="42" t="s">
        <v>122</v>
      </c>
      <c r="B747" s="43">
        <v>156230.13</v>
      </c>
      <c r="C747" s="43" t="s">
        <v>283</v>
      </c>
      <c r="D747" s="44" t="s">
        <v>284</v>
      </c>
      <c r="E747" s="44" t="s">
        <v>284</v>
      </c>
      <c r="F747" s="44" t="s">
        <v>284</v>
      </c>
    </row>
    <row r="748" spans="1:6" x14ac:dyDescent="0.25">
      <c r="A748" s="42" t="s">
        <v>154</v>
      </c>
      <c r="B748" s="43">
        <v>299620.57</v>
      </c>
      <c r="C748" s="43" t="s">
        <v>285</v>
      </c>
      <c r="D748" s="44" t="s">
        <v>286</v>
      </c>
      <c r="E748" s="44" t="s">
        <v>286</v>
      </c>
      <c r="F748" s="44" t="s">
        <v>286</v>
      </c>
    </row>
    <row r="749" spans="1:6" x14ac:dyDescent="0.25">
      <c r="A749" s="42" t="s">
        <v>287</v>
      </c>
      <c r="B749" s="43" t="s">
        <v>136</v>
      </c>
      <c r="C749" s="43" t="s">
        <v>288</v>
      </c>
      <c r="D749" s="44" t="s">
        <v>288</v>
      </c>
      <c r="E749" s="44" t="s">
        <v>288</v>
      </c>
      <c r="F749" s="44" t="s">
        <v>288</v>
      </c>
    </row>
    <row r="750" spans="1:6" x14ac:dyDescent="0.25">
      <c r="A750" s="45" t="s">
        <v>289</v>
      </c>
      <c r="B750" s="46">
        <v>455850.7</v>
      </c>
      <c r="C750" s="46">
        <f>SUBTOTAL(9,C754:C768)</f>
        <v>662550</v>
      </c>
      <c r="D750" s="46">
        <f>SUBTOTAL(9,D754:D768)</f>
        <v>661500</v>
      </c>
      <c r="E750" s="46">
        <f>SUBTOTAL(9,E754:E768)</f>
        <v>661500</v>
      </c>
      <c r="F750" s="46">
        <f>SUBTOTAL(9,F754:F768)</f>
        <v>661500</v>
      </c>
    </row>
    <row r="751" spans="1:6" x14ac:dyDescent="0.25">
      <c r="A751" s="47" t="s">
        <v>290</v>
      </c>
      <c r="B751" s="48">
        <f>SUBTOTAL(9,B754:B768)</f>
        <v>1155850.7</v>
      </c>
      <c r="C751" s="48">
        <f>SUBTOTAL(9,C754:C768)</f>
        <v>662550</v>
      </c>
      <c r="D751" s="48">
        <f>SUBTOTAL(9,D754:D768)</f>
        <v>661500</v>
      </c>
      <c r="E751" s="48">
        <f>SUBTOTAL(9,E754:E768)</f>
        <v>661500</v>
      </c>
      <c r="F751" s="48">
        <f>SUBTOTAL(9,F754:F768)</f>
        <v>661500</v>
      </c>
    </row>
    <row r="752" spans="1:6" x14ac:dyDescent="0.25">
      <c r="A752" s="49" t="s">
        <v>127</v>
      </c>
      <c r="B752" s="50">
        <f>SUBTOTAL(9,B754:B758)</f>
        <v>156230.13</v>
      </c>
      <c r="C752" s="50">
        <f>SUBTOTAL(9,C754:C758)</f>
        <v>410550</v>
      </c>
      <c r="D752" s="50">
        <f>SUBTOTAL(9,D754:D758)</f>
        <v>432300</v>
      </c>
      <c r="E752" s="50">
        <f>SUBTOTAL(9,E754:E758)</f>
        <v>432300</v>
      </c>
      <c r="F752" s="50">
        <f>SUBTOTAL(9,F754:F758)</f>
        <v>432300</v>
      </c>
    </row>
    <row r="753" spans="1:6" x14ac:dyDescent="0.25">
      <c r="A753" s="51" t="s">
        <v>128</v>
      </c>
      <c r="B753" s="52">
        <f>SUBTOTAL(9,B754:B756)</f>
        <v>152053.56</v>
      </c>
      <c r="C753" s="52">
        <f>SUBTOTAL(9,C754:C756)</f>
        <v>397650</v>
      </c>
      <c r="D753" s="52">
        <f>SUBTOTAL(9,D754:D756)</f>
        <v>427000</v>
      </c>
      <c r="E753" s="52">
        <f>SUBTOTAL(9,E754:E756)</f>
        <v>427000</v>
      </c>
      <c r="F753" s="52">
        <f>SUBTOTAL(9,F754:F756)</f>
        <v>427000</v>
      </c>
    </row>
    <row r="754" spans="1:6" x14ac:dyDescent="0.25">
      <c r="A754" s="35" t="s">
        <v>140</v>
      </c>
      <c r="B754" s="36">
        <v>150635.06</v>
      </c>
      <c r="C754" s="36">
        <v>393100</v>
      </c>
      <c r="D754" s="36">
        <v>420700</v>
      </c>
      <c r="E754" s="36">
        <v>420700</v>
      </c>
      <c r="F754" s="36">
        <v>420700</v>
      </c>
    </row>
    <row r="755" spans="1:6" x14ac:dyDescent="0.25">
      <c r="A755" s="35" t="s">
        <v>129</v>
      </c>
      <c r="B755" s="36">
        <v>1121.54</v>
      </c>
      <c r="C755" s="36">
        <v>3850</v>
      </c>
      <c r="D755" s="36">
        <v>5800</v>
      </c>
      <c r="E755" s="36">
        <v>5800</v>
      </c>
      <c r="F755" s="36">
        <v>5800</v>
      </c>
    </row>
    <row r="756" spans="1:6" x14ac:dyDescent="0.25">
      <c r="A756" s="35" t="s">
        <v>184</v>
      </c>
      <c r="B756" s="36">
        <v>296.95999999999998</v>
      </c>
      <c r="C756" s="36">
        <v>700</v>
      </c>
      <c r="D756" s="36">
        <v>500</v>
      </c>
      <c r="E756" s="36">
        <v>500</v>
      </c>
      <c r="F756" s="36">
        <v>500</v>
      </c>
    </row>
    <row r="757" spans="1:6" x14ac:dyDescent="0.25">
      <c r="A757" s="51" t="s">
        <v>131</v>
      </c>
      <c r="B757" s="52">
        <f>SUBTOTAL(9,B758:B758)</f>
        <v>4176.57</v>
      </c>
      <c r="C757" s="52">
        <f>SUBTOTAL(9,C758:C758)</f>
        <v>12900</v>
      </c>
      <c r="D757" s="52">
        <f>SUBTOTAL(9,D758:D758)</f>
        <v>5300</v>
      </c>
      <c r="E757" s="52">
        <f>SUBTOTAL(9,E758:E758)</f>
        <v>5300</v>
      </c>
      <c r="F757" s="52">
        <f>SUBTOTAL(9,F758:F758)</f>
        <v>5300</v>
      </c>
    </row>
    <row r="758" spans="1:6" x14ac:dyDescent="0.25">
      <c r="A758" s="35" t="s">
        <v>141</v>
      </c>
      <c r="B758" s="36">
        <v>4176.57</v>
      </c>
      <c r="C758" s="36">
        <v>12900</v>
      </c>
      <c r="D758" s="36">
        <v>5300</v>
      </c>
      <c r="E758" s="36">
        <v>5300</v>
      </c>
      <c r="F758" s="36">
        <v>5300</v>
      </c>
    </row>
    <row r="759" spans="1:6" x14ac:dyDescent="0.25">
      <c r="A759" s="49" t="s">
        <v>193</v>
      </c>
      <c r="B759" s="50">
        <f>SUBTOTAL(9,B761:B765)</f>
        <v>999620.57</v>
      </c>
      <c r="C759" s="50">
        <f>SUBTOTAL(9,C761:C765)</f>
        <v>250000</v>
      </c>
      <c r="D759" s="50">
        <f>SUBTOTAL(9,D761:D765)</f>
        <v>227200</v>
      </c>
      <c r="E759" s="50">
        <f>SUBTOTAL(9,E761:E765)</f>
        <v>227200</v>
      </c>
      <c r="F759" s="50">
        <f>SUBTOTAL(9,F761:F765)</f>
        <v>227200</v>
      </c>
    </row>
    <row r="760" spans="1:6" x14ac:dyDescent="0.25">
      <c r="A760" s="51" t="s">
        <v>128</v>
      </c>
      <c r="B760" s="52">
        <f>SUBTOTAL(9,B761:B763)</f>
        <v>998195.57</v>
      </c>
      <c r="C760" s="52">
        <f>SUBTOTAL(9,C761:C763)</f>
        <v>246000</v>
      </c>
      <c r="D760" s="52">
        <f>SUBTOTAL(9,D761:D763)</f>
        <v>223200</v>
      </c>
      <c r="E760" s="52">
        <f>SUBTOTAL(9,E761:E763)</f>
        <v>223200</v>
      </c>
      <c r="F760" s="52">
        <f>SUBTOTAL(9,F761:F763)</f>
        <v>223200</v>
      </c>
    </row>
    <row r="761" spans="1:6" x14ac:dyDescent="0.25">
      <c r="A761" s="35" t="s">
        <v>140</v>
      </c>
      <c r="B761" s="36">
        <v>219705.33</v>
      </c>
      <c r="C761" s="36">
        <v>135300</v>
      </c>
      <c r="D761" s="36">
        <v>114600</v>
      </c>
      <c r="E761" s="36">
        <v>114600</v>
      </c>
      <c r="F761" s="36">
        <v>114600</v>
      </c>
    </row>
    <row r="762" spans="1:6" x14ac:dyDescent="0.25">
      <c r="A762" s="35" t="s">
        <v>129</v>
      </c>
      <c r="B762" s="36">
        <v>777775.58</v>
      </c>
      <c r="C762" s="36">
        <v>109600</v>
      </c>
      <c r="D762" s="36">
        <v>107500</v>
      </c>
      <c r="E762" s="36">
        <v>107500</v>
      </c>
      <c r="F762" s="36">
        <v>107500</v>
      </c>
    </row>
    <row r="763" spans="1:6" x14ac:dyDescent="0.25">
      <c r="A763" s="35" t="s">
        <v>184</v>
      </c>
      <c r="B763" s="36">
        <v>714.66</v>
      </c>
      <c r="C763" s="36">
        <v>1100</v>
      </c>
      <c r="D763" s="36">
        <v>1100</v>
      </c>
      <c r="E763" s="36">
        <v>1100</v>
      </c>
      <c r="F763" s="36">
        <v>1100</v>
      </c>
    </row>
    <row r="764" spans="1:6" x14ac:dyDescent="0.25">
      <c r="A764" s="51" t="s">
        <v>131</v>
      </c>
      <c r="B764" s="52">
        <f>SUBTOTAL(9,B765:B765)</f>
        <v>1425</v>
      </c>
      <c r="C764" s="52">
        <f>SUBTOTAL(9,C765:C765)</f>
        <v>4000</v>
      </c>
      <c r="D764" s="52">
        <f>SUBTOTAL(9,D765:D765)</f>
        <v>4000</v>
      </c>
      <c r="E764" s="52">
        <f>SUBTOTAL(9,E765:E765)</f>
        <v>4000</v>
      </c>
      <c r="F764" s="52">
        <f>SUBTOTAL(9,F765:F765)</f>
        <v>4000</v>
      </c>
    </row>
    <row r="765" spans="1:6" x14ac:dyDescent="0.25">
      <c r="A765" s="35" t="s">
        <v>141</v>
      </c>
      <c r="B765" s="36">
        <v>1425</v>
      </c>
      <c r="C765" s="36">
        <v>4000</v>
      </c>
      <c r="D765" s="36">
        <v>4000</v>
      </c>
      <c r="E765" s="36">
        <v>4000</v>
      </c>
      <c r="F765" s="36">
        <v>4000</v>
      </c>
    </row>
    <row r="766" spans="1:6" x14ac:dyDescent="0.25">
      <c r="A766" s="49" t="s">
        <v>291</v>
      </c>
      <c r="B766" s="50">
        <f>SUBTOTAL(9,B768:B768)</f>
        <v>0</v>
      </c>
      <c r="C766" s="50">
        <f>SUBTOTAL(9,C768:C768)</f>
        <v>2000</v>
      </c>
      <c r="D766" s="50">
        <f>SUBTOTAL(9,D768:D768)</f>
        <v>2000</v>
      </c>
      <c r="E766" s="50">
        <f>SUBTOTAL(9,E768:E768)</f>
        <v>2000</v>
      </c>
      <c r="F766" s="50">
        <f>SUBTOTAL(9,F768:F768)</f>
        <v>2000</v>
      </c>
    </row>
    <row r="767" spans="1:6" x14ac:dyDescent="0.25">
      <c r="A767" s="51" t="s">
        <v>131</v>
      </c>
      <c r="B767" s="52">
        <f>SUBTOTAL(9,B768:B768)</f>
        <v>0</v>
      </c>
      <c r="C767" s="52">
        <f>SUBTOTAL(9,C768:C768)</f>
        <v>2000</v>
      </c>
      <c r="D767" s="52">
        <f>SUBTOTAL(9,D768:D768)</f>
        <v>2000</v>
      </c>
      <c r="E767" s="52">
        <f>SUBTOTAL(9,E768:E768)</f>
        <v>2000</v>
      </c>
      <c r="F767" s="52">
        <f>SUBTOTAL(9,F768:F768)</f>
        <v>2000</v>
      </c>
    </row>
    <row r="768" spans="1:6" x14ac:dyDescent="0.25">
      <c r="A768" s="35" t="s">
        <v>141</v>
      </c>
      <c r="B768" s="36">
        <v>0</v>
      </c>
      <c r="C768" s="36">
        <v>2000</v>
      </c>
      <c r="D768" s="36">
        <v>2000</v>
      </c>
      <c r="E768" s="36">
        <v>2000</v>
      </c>
      <c r="F768" s="36">
        <v>2000</v>
      </c>
    </row>
    <row r="769" spans="1:7" ht="20.100000000000001" customHeight="1" x14ac:dyDescent="0.25">
      <c r="A769" s="31" t="s">
        <v>41</v>
      </c>
      <c r="B769" s="32">
        <v>2264736.63</v>
      </c>
      <c r="C769" s="32">
        <f>IFERROR(SUBTOTAL(9,C236:C768),0)</f>
        <v>5376400</v>
      </c>
      <c r="D769" s="32">
        <f>IFERROR(SUBTOTAL(9,D236:D768),0)</f>
        <v>5801250</v>
      </c>
      <c r="E769" s="32">
        <f>IFERROR(SUBTOTAL(9,E236:E768),0)</f>
        <v>4514750</v>
      </c>
      <c r="F769" s="32">
        <f>IFERROR(SUBTOTAL(9,F236:F768),0)</f>
        <v>4050750</v>
      </c>
    </row>
    <row r="770" spans="1:7" x14ac:dyDescent="0.25">
      <c r="A770" s="15"/>
      <c r="B770" s="15"/>
      <c r="C770" s="15"/>
      <c r="D770" s="15"/>
      <c r="E770" s="15"/>
      <c r="F770" s="15"/>
    </row>
    <row r="771" spans="1:7" x14ac:dyDescent="0.25">
      <c r="A771" t="s">
        <v>296</v>
      </c>
      <c r="B771"/>
      <c r="C771"/>
      <c r="D771"/>
      <c r="E771"/>
      <c r="F771"/>
      <c r="G771" s="53"/>
    </row>
    <row r="772" spans="1:7" x14ac:dyDescent="0.25">
      <c r="A772" s="54"/>
      <c r="B772" s="55"/>
      <c r="C772" s="54"/>
      <c r="D772" s="54"/>
      <c r="E772"/>
      <c r="F772"/>
    </row>
    <row r="773" spans="1:7" x14ac:dyDescent="0.25">
      <c r="A773" s="54"/>
      <c r="B773" s="55"/>
      <c r="C773" s="54"/>
      <c r="D773" s="54"/>
      <c r="E773"/>
      <c r="F773"/>
    </row>
    <row r="774" spans="1:7" x14ac:dyDescent="0.25">
      <c r="A774" s="54"/>
      <c r="B774" s="54"/>
      <c r="C774" s="54" t="s">
        <v>294</v>
      </c>
      <c r="D774" s="54"/>
      <c r="E774"/>
      <c r="F774"/>
    </row>
    <row r="775" spans="1:7" x14ac:dyDescent="0.25">
      <c r="A775" s="54"/>
      <c r="B775" s="54"/>
      <c r="C775" s="54" t="s">
        <v>295</v>
      </c>
      <c r="D775" s="54"/>
      <c r="E775"/>
      <c r="F775"/>
    </row>
    <row r="776" spans="1:7" x14ac:dyDescent="0.25">
      <c r="A776" s="56"/>
      <c r="B776" s="56"/>
      <c r="C776" s="56"/>
      <c r="D776" s="56"/>
      <c r="E776"/>
      <c r="F776"/>
    </row>
    <row r="777" spans="1:7" x14ac:dyDescent="0.25">
      <c r="A777" s="15"/>
      <c r="B777" s="15"/>
      <c r="C777" s="15"/>
      <c r="D777" s="15"/>
      <c r="E777" s="15"/>
      <c r="F777" s="15"/>
    </row>
    <row r="778" spans="1:7" x14ac:dyDescent="0.25">
      <c r="C778" s="29"/>
    </row>
    <row r="781" spans="1:7" x14ac:dyDescent="0.25">
      <c r="A781" s="15"/>
      <c r="B781" s="15"/>
      <c r="C781" s="15"/>
      <c r="D781" s="15"/>
      <c r="E781" s="15"/>
      <c r="F781" s="15"/>
    </row>
    <row r="782" spans="1:7" x14ac:dyDescent="0.25">
      <c r="C782" s="29"/>
    </row>
    <row r="807" spans="1:6" x14ac:dyDescent="0.25">
      <c r="A807" s="15"/>
      <c r="B807" s="15"/>
      <c r="C807" s="15"/>
      <c r="D807" s="15"/>
      <c r="E807" s="15"/>
      <c r="F807" s="15"/>
    </row>
    <row r="808" spans="1:6" x14ac:dyDescent="0.25">
      <c r="C808" s="29"/>
    </row>
  </sheetData>
  <mergeCells count="8">
    <mergeCell ref="A12:I12"/>
    <mergeCell ref="A8:F8"/>
    <mergeCell ref="A1:B1"/>
    <mergeCell ref="A2:B2"/>
    <mergeCell ref="A3:B3"/>
    <mergeCell ref="A4:B4"/>
    <mergeCell ref="A5:B5"/>
    <mergeCell ref="A6:B6"/>
  </mergeCells>
  <pageMargins left="0.39370078740157499" right="0.39370078740157499" top="0.39370078740157499" bottom="0.511811023622047" header="0" footer="0.31496062992126"/>
  <pageSetup paperSize="9" scale="69" fitToHeight="0" orientation="landscape" r:id="rId1"/>
  <headerFooter>
    <oddFooter>Stranica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Proračun 2026</vt:lpstr>
      <vt:lpstr>'Proračun 2026'!__S0A_Master_DS__X</vt:lpstr>
      <vt:lpstr>'Proračun 2026'!__S0A_Naslov_DS__</vt:lpstr>
      <vt:lpstr>'Proračun 2026'!S0A_Ver2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100zlb_pc</cp:lastModifiedBy>
  <cp:lastPrinted>2025-12-23T11:59:24Z</cp:lastPrinted>
  <dcterms:created xsi:type="dcterms:W3CDTF">2025-12-09T07:50:52Z</dcterms:created>
  <dcterms:modified xsi:type="dcterms:W3CDTF">2025-12-23T11:59:58Z</dcterms:modified>
</cp:coreProperties>
</file>