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ZPPI\FINANCIJSKI PLANOVI\FINANCIJSKI PLAN 2022\"/>
    </mc:Choice>
  </mc:AlternateContent>
  <xr:revisionPtr revIDLastSave="0" documentId="13_ncr:1_{9359878E-AA2E-429D-B8BB-E2BF4D0A7F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RH" sheetId="1" r:id="rId1"/>
  </sheets>
  <definedNames>
    <definedName name="_xlnm._FilterDatabase" localSheetId="0" hidden="1">DIRH!$A$1:$M$76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2" i="1" l="1"/>
  <c r="K75" i="1"/>
  <c r="K63" i="1" s="1"/>
  <c r="K8" i="1" s="1"/>
  <c r="K73" i="1"/>
  <c r="K69" i="1"/>
  <c r="K64" i="1"/>
  <c r="K53" i="1"/>
  <c r="K59" i="1"/>
  <c r="K55" i="1"/>
  <c r="K54" i="1" s="1"/>
  <c r="K49" i="1"/>
  <c r="K50" i="1"/>
  <c r="K47" i="1"/>
  <c r="K46" i="1" s="1"/>
  <c r="K40" i="1"/>
  <c r="K43" i="1"/>
  <c r="K41" i="1"/>
  <c r="K36" i="1"/>
  <c r="K35" i="1" s="1"/>
  <c r="K38" i="1"/>
  <c r="K31" i="1"/>
  <c r="K30" i="1" s="1"/>
  <c r="K28" i="1"/>
  <c r="K22" i="1"/>
  <c r="K18" i="1" l="1"/>
  <c r="K17" i="1" s="1"/>
  <c r="K12" i="1"/>
  <c r="K10" i="1" s="1"/>
  <c r="K3" i="1" s="1"/>
  <c r="K2" i="1" s="1"/>
  <c r="K13" i="1"/>
  <c r="K11" i="1" s="1"/>
  <c r="J2" i="1" l="1"/>
  <c r="J73" i="1"/>
  <c r="J75" i="1"/>
  <c r="J63" i="1" s="1"/>
  <c r="J69" i="1"/>
  <c r="J64" i="1"/>
  <c r="J53" i="1"/>
  <c r="J55" i="1"/>
  <c r="J54" i="1" s="1"/>
  <c r="J59" i="1"/>
  <c r="J50" i="1"/>
  <c r="J49" i="1" s="1"/>
  <c r="J47" i="1"/>
  <c r="J46" i="1" s="1"/>
  <c r="J43" i="1"/>
  <c r="J41" i="1"/>
  <c r="J40" i="1" s="1"/>
  <c r="J36" i="1"/>
  <c r="J38" i="1"/>
  <c r="J31" i="1"/>
  <c r="J30" i="1" s="1"/>
  <c r="J28" i="1"/>
  <c r="J22" i="1"/>
  <c r="J18" i="1"/>
  <c r="J12" i="1"/>
  <c r="J10" i="1" s="1"/>
  <c r="J13" i="1"/>
  <c r="J11" i="1" s="1"/>
  <c r="J35" i="1" l="1"/>
  <c r="J17" i="1"/>
  <c r="J62" i="1"/>
  <c r="M7" i="1" l="1"/>
  <c r="M53" i="1" l="1"/>
  <c r="L53" i="1"/>
</calcChain>
</file>

<file path=xl/sharedStrings.xml><?xml version="1.0" encoding="utf-8"?>
<sst xmlns="http://schemas.openxmlformats.org/spreadsheetml/2006/main" count="155" uniqueCount="44">
  <si>
    <t>Funk.podr.</t>
  </si>
  <si>
    <t>Izvor</t>
  </si>
  <si>
    <t>Državni inspektorat</t>
  </si>
  <si>
    <t>3213 Inspekcijski nadzor</t>
  </si>
  <si>
    <t>A673014</t>
  </si>
  <si>
    <t>NADZOR GRAĐENJA</t>
  </si>
  <si>
    <t>0411</t>
  </si>
  <si>
    <t>Materijalni rashodi</t>
  </si>
  <si>
    <t>Naknade troškova zaposlenima</t>
  </si>
  <si>
    <t>Rashodi za materijal i energiju</t>
  </si>
  <si>
    <t>Rashodi za usluge</t>
  </si>
  <si>
    <t>A673018</t>
  </si>
  <si>
    <t>ADMINISTRACIJA I UPRAVLJANJE</t>
  </si>
  <si>
    <t>Rashodi za zaposlene</t>
  </si>
  <si>
    <t>11</t>
  </si>
  <si>
    <t>Plaće (Bruto)</t>
  </si>
  <si>
    <t>Ostali rashodi za zaposlene</t>
  </si>
  <si>
    <t>Doprinosi iz plaće</t>
  </si>
  <si>
    <t>Naknade troškova osobama izvan radnog odnosa</t>
  </si>
  <si>
    <t>Ostali nespomenuti rashodi poslovanja</t>
  </si>
  <si>
    <t>Financijski rashodi</t>
  </si>
  <si>
    <t>Ostali financijski rashodi</t>
  </si>
  <si>
    <t>A673020</t>
  </si>
  <si>
    <t>NADZOR SASTAVNICA OKOLIŠA</t>
  </si>
  <si>
    <t>K673015</t>
  </si>
  <si>
    <t>OBNOVA VOZNOG PARKA</t>
  </si>
  <si>
    <t>Rashodi za nabavu proizvedene dugotrajne imovine</t>
  </si>
  <si>
    <t>Prijevozna sredstva</t>
  </si>
  <si>
    <t>K673016</t>
  </si>
  <si>
    <t>INFORMATIZACIJA</t>
  </si>
  <si>
    <t>Postrojenja i oprema</t>
  </si>
  <si>
    <t>Nematerijalna proizvedena imovina</t>
  </si>
  <si>
    <t>K673017</t>
  </si>
  <si>
    <t>OPREMANJE</t>
  </si>
  <si>
    <t>A673013</t>
  </si>
  <si>
    <t>PROSAFE</t>
  </si>
  <si>
    <t>A673021</t>
  </si>
  <si>
    <t>NADZOR SIGURNOSTI PROIZVODA</t>
  </si>
  <si>
    <t>Projekcija proračuna za 2023.</t>
  </si>
  <si>
    <t>A673022</t>
  </si>
  <si>
    <t xml:space="preserve">SLUŽBENE KONTROLE </t>
  </si>
  <si>
    <t>Projekcija proračuna za 2024.</t>
  </si>
  <si>
    <t>Tekući plan 2022. "Narodne novine" broj 62/22</t>
  </si>
  <si>
    <t>Novi plan 2022. "Narodne novine" broj 131/22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</si>
</sst>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" fontId="5" fillId="3" borderId="8" applyNumberFormat="0" applyProtection="0">
      <alignment vertical="center"/>
    </xf>
    <xf numFmtId="0" fontId="6" fillId="0" borderId="0"/>
    <xf numFmtId="0" fontId="5" fillId="4" borderId="8" applyNumberFormat="0" applyProtection="0">
      <alignment horizontal="left" vertical="center" indent="1" justifyLastLine="1"/>
    </xf>
  </cellStyleXfs>
  <cellXfs count="8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1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" fontId="1" fillId="0" borderId="9" xfId="0" applyNumberFormat="1" applyFont="1" applyFill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4" fontId="2" fillId="0" borderId="9" xfId="0" applyNumberFormat="1" applyFont="1" applyFill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4" fontId="2" fillId="5" borderId="9" xfId="0" applyNumberFormat="1" applyFont="1" applyFill="1" applyBorder="1" applyAlignment="1">
      <alignment horizontal="right"/>
    </xf>
    <xf numFmtId="49" fontId="7" fillId="5" borderId="11" xfId="0" applyNumberFormat="1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4" fontId="7" fillId="5" borderId="9" xfId="0" applyNumberFormat="1" applyFont="1" applyFill="1" applyBorder="1" applyAlignment="1">
      <alignment horizontal="right"/>
    </xf>
    <xf numFmtId="4" fontId="4" fillId="0" borderId="9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8" fillId="0" borderId="0" xfId="0" applyFont="1"/>
    <xf numFmtId="4" fontId="4" fillId="0" borderId="13" xfId="0" applyNumberFormat="1" applyFont="1" applyBorder="1" applyAlignment="1">
      <alignment horizontal="right"/>
    </xf>
    <xf numFmtId="0" fontId="1" fillId="2" borderId="21" xfId="0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2" borderId="5" xfId="0" applyFont="1" applyFill="1" applyBorder="1"/>
    <xf numFmtId="4" fontId="7" fillId="2" borderId="9" xfId="0" applyNumberFormat="1" applyFont="1" applyFill="1" applyBorder="1" applyAlignment="1">
      <alignment horizontal="right"/>
    </xf>
    <xf numFmtId="4" fontId="2" fillId="2" borderId="9" xfId="0" applyNumberFormat="1" applyFont="1" applyFill="1" applyBorder="1" applyAlignment="1">
      <alignment horizontal="right"/>
    </xf>
    <xf numFmtId="49" fontId="2" fillId="0" borderId="22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0" fontId="2" fillId="0" borderId="23" xfId="0" applyFont="1" applyBorder="1" applyAlignment="1">
      <alignment horizontal="center" vertical="center" wrapText="1"/>
    </xf>
    <xf numFmtId="4" fontId="7" fillId="0" borderId="24" xfId="0" applyNumberFormat="1" applyFont="1" applyBorder="1" applyAlignment="1">
      <alignment horizontal="right"/>
    </xf>
    <xf numFmtId="4" fontId="2" fillId="0" borderId="24" xfId="0" applyNumberFormat="1" applyFont="1" applyFill="1" applyBorder="1" applyAlignment="1">
      <alignment horizontal="right"/>
    </xf>
    <xf numFmtId="4" fontId="7" fillId="0" borderId="24" xfId="0" applyNumberFormat="1" applyFont="1" applyFill="1" applyBorder="1" applyAlignment="1">
      <alignment horizontal="right"/>
    </xf>
    <xf numFmtId="4" fontId="2" fillId="2" borderId="24" xfId="0" applyNumberFormat="1" applyFont="1" applyFill="1" applyBorder="1" applyAlignment="1">
      <alignment horizontal="right"/>
    </xf>
    <xf numFmtId="0" fontId="2" fillId="5" borderId="21" xfId="0" applyFont="1" applyFill="1" applyBorder="1" applyAlignment="1">
      <alignment horizontal="center"/>
    </xf>
    <xf numFmtId="4" fontId="2" fillId="5" borderId="24" xfId="0" applyNumberFormat="1" applyFont="1" applyFill="1" applyBorder="1" applyAlignment="1">
      <alignment horizontal="right"/>
    </xf>
    <xf numFmtId="4" fontId="7" fillId="5" borderId="24" xfId="0" applyNumberFormat="1" applyFont="1" applyFill="1" applyBorder="1" applyAlignment="1">
      <alignment horizontal="right"/>
    </xf>
    <xf numFmtId="4" fontId="1" fillId="0" borderId="24" xfId="0" applyNumberFormat="1" applyFont="1" applyFill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4" fontId="4" fillId="0" borderId="24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49" fontId="1" fillId="0" borderId="9" xfId="0" applyNumberFormat="1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49" fontId="7" fillId="0" borderId="26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6" xfId="0" applyNumberFormat="1" applyFont="1" applyBorder="1" applyAlignment="1">
      <alignment horizontal="right"/>
    </xf>
    <xf numFmtId="4" fontId="7" fillId="0" borderId="28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horizontal="right"/>
    </xf>
    <xf numFmtId="4" fontId="4" fillId="0" borderId="30" xfId="0" applyNumberFormat="1" applyFont="1" applyBorder="1" applyAlignment="1">
      <alignment horizontal="right"/>
    </xf>
    <xf numFmtId="4" fontId="0" fillId="0" borderId="0" xfId="0" applyNumberFormat="1"/>
    <xf numFmtId="0" fontId="1" fillId="2" borderId="31" xfId="0" applyFont="1" applyFill="1" applyBorder="1" applyAlignment="1">
      <alignment horizontal="center"/>
    </xf>
    <xf numFmtId="4" fontId="7" fillId="0" borderId="3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4" fontId="4" fillId="0" borderId="33" xfId="0" applyNumberFormat="1" applyFont="1" applyBorder="1" applyAlignment="1">
      <alignment horizontal="right"/>
    </xf>
    <xf numFmtId="0" fontId="1" fillId="0" borderId="9" xfId="0" applyFont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4">
    <cellStyle name="Normal 2" xfId="2" xr:uid="{00000000-0005-0000-0000-000001000000}"/>
    <cellStyle name="Normalno" xfId="0" builtinId="0"/>
    <cellStyle name="SAPBEXaggData" xfId="1" xr:uid="{00000000-0005-0000-0000-000002000000}"/>
    <cellStyle name="SAPBEXHLevel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6"/>
  <sheetViews>
    <sheetView tabSelected="1" workbookViewId="0">
      <selection activeCell="H63" sqref="H63"/>
    </sheetView>
  </sheetViews>
  <sheetFormatPr defaultRowHeight="15" x14ac:dyDescent="0.25"/>
  <cols>
    <col min="1" max="1" width="9.140625" customWidth="1"/>
    <col min="9" max="9" width="9.140625" customWidth="1"/>
    <col min="10" max="11" width="19" style="25" customWidth="1"/>
    <col min="12" max="12" width="15.85546875" customWidth="1"/>
    <col min="13" max="13" width="16.140625" customWidth="1"/>
    <col min="14" max="14" width="21.85546875" customWidth="1"/>
    <col min="16" max="16" width="20.140625" bestFit="1" customWidth="1"/>
  </cols>
  <sheetData>
    <row r="1" spans="1:16" ht="39" thickBot="1" x14ac:dyDescent="0.3">
      <c r="A1" s="70"/>
      <c r="B1" s="71"/>
      <c r="C1" s="71"/>
      <c r="D1" s="71"/>
      <c r="E1" s="71"/>
      <c r="F1" s="71"/>
      <c r="G1" s="71"/>
      <c r="H1" s="1" t="s">
        <v>0</v>
      </c>
      <c r="I1" s="8" t="s">
        <v>1</v>
      </c>
      <c r="J1" s="63" t="s">
        <v>42</v>
      </c>
      <c r="K1" s="63" t="s">
        <v>43</v>
      </c>
      <c r="L1" s="9" t="s">
        <v>38</v>
      </c>
      <c r="M1" s="39" t="s">
        <v>41</v>
      </c>
    </row>
    <row r="2" spans="1:16" x14ac:dyDescent="0.25">
      <c r="A2" s="2">
        <v>-22505</v>
      </c>
      <c r="B2" s="74" t="s">
        <v>2</v>
      </c>
      <c r="C2" s="74"/>
      <c r="D2" s="74"/>
      <c r="E2" s="74"/>
      <c r="F2" s="74"/>
      <c r="G2" s="74"/>
      <c r="H2" s="74"/>
      <c r="I2" s="7"/>
      <c r="J2" s="57">
        <f>J3+J4+J5+J6+J7+J8</f>
        <v>455660272</v>
      </c>
      <c r="K2" s="57">
        <f>K3+K4+K5+K6+K7+K8</f>
        <v>456599372</v>
      </c>
      <c r="L2" s="57">
        <v>444998453</v>
      </c>
      <c r="M2" s="58">
        <v>425833440</v>
      </c>
    </row>
    <row r="3" spans="1:16" x14ac:dyDescent="0.25">
      <c r="A3" s="75"/>
      <c r="B3" s="76"/>
      <c r="C3" s="76"/>
      <c r="D3" s="76"/>
      <c r="E3" s="76"/>
      <c r="F3" s="76"/>
      <c r="G3" s="76"/>
      <c r="H3" s="77"/>
      <c r="I3" s="4">
        <v>11</v>
      </c>
      <c r="J3" s="24">
        <v>366530911</v>
      </c>
      <c r="K3" s="24">
        <f>K10+K17+K30+K35+K40+K46+K62</f>
        <v>367530911</v>
      </c>
      <c r="L3" s="14">
        <v>369847013</v>
      </c>
      <c r="M3" s="41">
        <v>372324000</v>
      </c>
    </row>
    <row r="4" spans="1:16" x14ac:dyDescent="0.25">
      <c r="A4" s="78"/>
      <c r="B4" s="79"/>
      <c r="C4" s="79"/>
      <c r="D4" s="79"/>
      <c r="E4" s="79"/>
      <c r="F4" s="79"/>
      <c r="G4" s="79"/>
      <c r="H4" s="80"/>
      <c r="I4" s="4">
        <v>52</v>
      </c>
      <c r="J4" s="24">
        <v>79951</v>
      </c>
      <c r="K4" s="24">
        <v>79951</v>
      </c>
      <c r="L4" s="14">
        <v>72000</v>
      </c>
      <c r="M4" s="41">
        <v>50000</v>
      </c>
    </row>
    <row r="5" spans="1:16" x14ac:dyDescent="0.25">
      <c r="A5" s="78"/>
      <c r="B5" s="79"/>
      <c r="C5" s="79"/>
      <c r="D5" s="79"/>
      <c r="E5" s="79"/>
      <c r="F5" s="79"/>
      <c r="G5" s="79"/>
      <c r="H5" s="80"/>
      <c r="I5" s="4">
        <v>51</v>
      </c>
      <c r="J5" s="24">
        <v>75000</v>
      </c>
      <c r="K5" s="24">
        <v>75000</v>
      </c>
      <c r="L5" s="14">
        <v>75000</v>
      </c>
      <c r="M5" s="41">
        <v>75000</v>
      </c>
    </row>
    <row r="6" spans="1:16" x14ac:dyDescent="0.25">
      <c r="A6" s="78"/>
      <c r="B6" s="79"/>
      <c r="C6" s="79"/>
      <c r="D6" s="79"/>
      <c r="E6" s="79"/>
      <c r="F6" s="79"/>
      <c r="G6" s="79"/>
      <c r="H6" s="80"/>
      <c r="I6" s="4">
        <v>559</v>
      </c>
      <c r="J6" s="24">
        <v>80000</v>
      </c>
      <c r="K6" s="24">
        <v>19100</v>
      </c>
      <c r="L6" s="14">
        <v>80000</v>
      </c>
      <c r="M6" s="41">
        <v>70000</v>
      </c>
    </row>
    <row r="7" spans="1:16" x14ac:dyDescent="0.25">
      <c r="A7" s="78"/>
      <c r="B7" s="79"/>
      <c r="C7" s="79"/>
      <c r="D7" s="79"/>
      <c r="E7" s="79"/>
      <c r="F7" s="79"/>
      <c r="G7" s="79"/>
      <c r="H7" s="80"/>
      <c r="I7" s="4">
        <v>5762</v>
      </c>
      <c r="J7" s="24">
        <v>30000000</v>
      </c>
      <c r="K7" s="24">
        <v>30000000</v>
      </c>
      <c r="L7" s="24">
        <v>20000000</v>
      </c>
      <c r="M7" s="42">
        <f t="shared" ref="M7" si="0">M11</f>
        <v>0</v>
      </c>
    </row>
    <row r="8" spans="1:16" x14ac:dyDescent="0.25">
      <c r="A8" s="81"/>
      <c r="B8" s="82"/>
      <c r="C8" s="82"/>
      <c r="D8" s="82"/>
      <c r="E8" s="82"/>
      <c r="F8" s="82"/>
      <c r="G8" s="82"/>
      <c r="H8" s="83"/>
      <c r="I8" s="4">
        <v>43</v>
      </c>
      <c r="J8" s="24">
        <v>58894410</v>
      </c>
      <c r="K8" s="24">
        <f>K63</f>
        <v>58894410</v>
      </c>
      <c r="L8" s="14">
        <v>54924440</v>
      </c>
      <c r="M8" s="41">
        <v>53314440</v>
      </c>
    </row>
    <row r="9" spans="1:16" x14ac:dyDescent="0.25">
      <c r="A9" s="72" t="s">
        <v>3</v>
      </c>
      <c r="B9" s="73"/>
      <c r="C9" s="73"/>
      <c r="D9" s="73"/>
      <c r="E9" s="73"/>
      <c r="F9" s="73"/>
      <c r="G9" s="73"/>
      <c r="H9" s="73"/>
      <c r="I9" s="32"/>
      <c r="J9" s="33"/>
      <c r="K9" s="33"/>
      <c r="L9" s="34"/>
      <c r="M9" s="43"/>
      <c r="N9" s="60"/>
    </row>
    <row r="10" spans="1:16" x14ac:dyDescent="0.25">
      <c r="A10" s="44" t="s">
        <v>4</v>
      </c>
      <c r="B10" s="69" t="s">
        <v>5</v>
      </c>
      <c r="C10" s="69"/>
      <c r="D10" s="69"/>
      <c r="E10" s="69"/>
      <c r="F10" s="69"/>
      <c r="G10" s="69"/>
      <c r="H10" s="28" t="s">
        <v>6</v>
      </c>
      <c r="I10" s="18">
        <v>11</v>
      </c>
      <c r="J10" s="22">
        <f>J12</f>
        <v>13455000</v>
      </c>
      <c r="K10" s="22">
        <f>K12</f>
        <v>13485000</v>
      </c>
      <c r="L10" s="19">
        <v>4145000</v>
      </c>
      <c r="M10" s="45">
        <v>4645000</v>
      </c>
      <c r="N10" s="60"/>
    </row>
    <row r="11" spans="1:16" x14ac:dyDescent="0.25">
      <c r="A11" s="44" t="s">
        <v>4</v>
      </c>
      <c r="B11" s="69" t="s">
        <v>5</v>
      </c>
      <c r="C11" s="69"/>
      <c r="D11" s="69"/>
      <c r="E11" s="69"/>
      <c r="F11" s="69"/>
      <c r="G11" s="69"/>
      <c r="H11" s="28" t="s">
        <v>6</v>
      </c>
      <c r="I11" s="18">
        <v>576</v>
      </c>
      <c r="J11" s="22">
        <f>J13</f>
        <v>30000000</v>
      </c>
      <c r="K11" s="22">
        <f>K13</f>
        <v>30000000</v>
      </c>
      <c r="L11" s="22">
        <v>20000000</v>
      </c>
      <c r="M11" s="46"/>
      <c r="N11" s="60"/>
    </row>
    <row r="12" spans="1:16" x14ac:dyDescent="0.25">
      <c r="A12" s="29">
        <v>-32</v>
      </c>
      <c r="B12" s="66" t="s">
        <v>7</v>
      </c>
      <c r="C12" s="66"/>
      <c r="D12" s="66"/>
      <c r="E12" s="66"/>
      <c r="F12" s="66"/>
      <c r="G12" s="66"/>
      <c r="H12" s="31" t="s">
        <v>6</v>
      </c>
      <c r="I12" s="5">
        <v>11</v>
      </c>
      <c r="J12" s="24">
        <f>J14+J15</f>
        <v>13455000</v>
      </c>
      <c r="K12" s="24">
        <f>K14+K15</f>
        <v>13485000</v>
      </c>
      <c r="L12" s="14">
        <v>4145000</v>
      </c>
      <c r="M12" s="41">
        <v>4645000</v>
      </c>
      <c r="N12" s="60"/>
    </row>
    <row r="13" spans="1:16" x14ac:dyDescent="0.25">
      <c r="A13" s="29">
        <v>-32</v>
      </c>
      <c r="B13" s="66" t="s">
        <v>7</v>
      </c>
      <c r="C13" s="66"/>
      <c r="D13" s="66"/>
      <c r="E13" s="66"/>
      <c r="F13" s="66"/>
      <c r="G13" s="66"/>
      <c r="H13" s="31" t="s">
        <v>6</v>
      </c>
      <c r="I13" s="5">
        <v>576</v>
      </c>
      <c r="J13" s="24">
        <f>J16</f>
        <v>30000000</v>
      </c>
      <c r="K13" s="24">
        <f>K16</f>
        <v>30000000</v>
      </c>
      <c r="L13" s="24">
        <v>20000000</v>
      </c>
      <c r="M13" s="42"/>
      <c r="N13" s="60"/>
    </row>
    <row r="14" spans="1:16" x14ac:dyDescent="0.25">
      <c r="A14" s="27">
        <v>-321</v>
      </c>
      <c r="B14" s="68" t="s">
        <v>8</v>
      </c>
      <c r="C14" s="68"/>
      <c r="D14" s="68"/>
      <c r="E14" s="68"/>
      <c r="F14" s="68"/>
      <c r="G14" s="68"/>
      <c r="H14" s="31" t="s">
        <v>6</v>
      </c>
      <c r="I14" s="5">
        <v>11</v>
      </c>
      <c r="J14" s="23">
        <v>120000</v>
      </c>
      <c r="K14" s="23">
        <v>160000</v>
      </c>
      <c r="L14" s="12"/>
      <c r="M14" s="47"/>
      <c r="N14" s="60"/>
    </row>
    <row r="15" spans="1:16" x14ac:dyDescent="0.25">
      <c r="A15" s="27">
        <v>-323</v>
      </c>
      <c r="B15" s="65" t="s">
        <v>10</v>
      </c>
      <c r="C15" s="65"/>
      <c r="D15" s="65"/>
      <c r="E15" s="65"/>
      <c r="F15" s="65"/>
      <c r="G15" s="65"/>
      <c r="H15" s="30" t="s">
        <v>6</v>
      </c>
      <c r="I15" s="6">
        <v>11</v>
      </c>
      <c r="J15" s="16">
        <v>13335000</v>
      </c>
      <c r="K15" s="16">
        <v>13325000</v>
      </c>
      <c r="L15" s="15"/>
      <c r="M15" s="48"/>
      <c r="N15" s="60"/>
      <c r="P15" s="60"/>
    </row>
    <row r="16" spans="1:16" x14ac:dyDescent="0.25">
      <c r="A16" s="27">
        <v>-323</v>
      </c>
      <c r="B16" s="65" t="s">
        <v>10</v>
      </c>
      <c r="C16" s="65"/>
      <c r="D16" s="65"/>
      <c r="E16" s="65"/>
      <c r="F16" s="65"/>
      <c r="G16" s="65"/>
      <c r="H16" s="30" t="s">
        <v>6</v>
      </c>
      <c r="I16" s="6">
        <v>576</v>
      </c>
      <c r="J16" s="16">
        <v>30000000</v>
      </c>
      <c r="K16" s="16">
        <v>30000000</v>
      </c>
      <c r="L16" s="16"/>
      <c r="M16" s="49"/>
      <c r="N16" s="60"/>
      <c r="P16" s="60"/>
    </row>
    <row r="17" spans="1:16" x14ac:dyDescent="0.25">
      <c r="A17" s="44" t="s">
        <v>11</v>
      </c>
      <c r="B17" s="69" t="s">
        <v>12</v>
      </c>
      <c r="C17" s="69"/>
      <c r="D17" s="69"/>
      <c r="E17" s="69"/>
      <c r="F17" s="69"/>
      <c r="G17" s="69"/>
      <c r="H17" s="28" t="s">
        <v>6</v>
      </c>
      <c r="I17" s="18">
        <v>11</v>
      </c>
      <c r="J17" s="22">
        <f>J18+J22+J28</f>
        <v>316555500</v>
      </c>
      <c r="K17" s="22">
        <f>K18+K22+K28</f>
        <v>317140620</v>
      </c>
      <c r="L17" s="19">
        <v>332207013</v>
      </c>
      <c r="M17" s="45">
        <v>337024000</v>
      </c>
      <c r="N17" s="38"/>
      <c r="P17" s="60"/>
    </row>
    <row r="18" spans="1:16" x14ac:dyDescent="0.25">
      <c r="A18" s="29">
        <v>-31</v>
      </c>
      <c r="B18" s="66" t="s">
        <v>13</v>
      </c>
      <c r="C18" s="66"/>
      <c r="D18" s="66"/>
      <c r="E18" s="66"/>
      <c r="F18" s="66"/>
      <c r="G18" s="66"/>
      <c r="H18" s="31" t="s">
        <v>6</v>
      </c>
      <c r="I18" s="3" t="s">
        <v>14</v>
      </c>
      <c r="J18" s="24">
        <f>J19+J20+J21</f>
        <v>251554000</v>
      </c>
      <c r="K18" s="24">
        <f>K19+K20+K21</f>
        <v>251554000</v>
      </c>
      <c r="L18" s="14">
        <v>267047500</v>
      </c>
      <c r="M18" s="41">
        <v>273581250</v>
      </c>
      <c r="N18" s="60"/>
      <c r="P18" s="60"/>
    </row>
    <row r="19" spans="1:16" x14ac:dyDescent="0.25">
      <c r="A19" s="27">
        <v>-311</v>
      </c>
      <c r="B19" s="65" t="s">
        <v>15</v>
      </c>
      <c r="C19" s="65"/>
      <c r="D19" s="65"/>
      <c r="E19" s="65"/>
      <c r="F19" s="65"/>
      <c r="G19" s="65"/>
      <c r="H19" s="30" t="s">
        <v>6</v>
      </c>
      <c r="I19" s="6">
        <v>11</v>
      </c>
      <c r="J19" s="16">
        <v>209100000</v>
      </c>
      <c r="K19" s="16">
        <v>209100000</v>
      </c>
      <c r="L19" s="15"/>
      <c r="M19" s="48"/>
      <c r="N19" s="60"/>
      <c r="P19" s="60"/>
    </row>
    <row r="20" spans="1:16" x14ac:dyDescent="0.25">
      <c r="A20" s="27">
        <v>-312</v>
      </c>
      <c r="B20" s="65" t="s">
        <v>16</v>
      </c>
      <c r="C20" s="65"/>
      <c r="D20" s="65"/>
      <c r="E20" s="65"/>
      <c r="F20" s="65"/>
      <c r="G20" s="65"/>
      <c r="H20" s="30" t="s">
        <v>6</v>
      </c>
      <c r="I20" s="6">
        <v>11</v>
      </c>
      <c r="J20" s="16">
        <v>8200000</v>
      </c>
      <c r="K20" s="16">
        <v>8200000</v>
      </c>
      <c r="L20" s="15"/>
      <c r="M20" s="48"/>
      <c r="N20" s="60"/>
      <c r="P20" s="60"/>
    </row>
    <row r="21" spans="1:16" x14ac:dyDescent="0.25">
      <c r="A21" s="27">
        <v>-313</v>
      </c>
      <c r="B21" s="65" t="s">
        <v>17</v>
      </c>
      <c r="C21" s="65"/>
      <c r="D21" s="65"/>
      <c r="E21" s="65"/>
      <c r="F21" s="65"/>
      <c r="G21" s="65"/>
      <c r="H21" s="30" t="s">
        <v>6</v>
      </c>
      <c r="I21" s="6">
        <v>11</v>
      </c>
      <c r="J21" s="16">
        <v>34254000</v>
      </c>
      <c r="K21" s="16">
        <v>34254000</v>
      </c>
      <c r="L21" s="15"/>
      <c r="M21" s="48"/>
      <c r="N21" s="60"/>
      <c r="P21" s="60"/>
    </row>
    <row r="22" spans="1:16" x14ac:dyDescent="0.25">
      <c r="A22" s="29">
        <v>-32</v>
      </c>
      <c r="B22" s="66" t="s">
        <v>7</v>
      </c>
      <c r="C22" s="66"/>
      <c r="D22" s="66"/>
      <c r="E22" s="66"/>
      <c r="F22" s="66"/>
      <c r="G22" s="66"/>
      <c r="H22" s="31" t="s">
        <v>6</v>
      </c>
      <c r="I22" s="5">
        <v>11</v>
      </c>
      <c r="J22" s="24">
        <f>J23+J24+J25+J26+J27</f>
        <v>64936500</v>
      </c>
      <c r="K22" s="24">
        <f>K23+K24+K25+K26+K27</f>
        <v>65566620</v>
      </c>
      <c r="L22" s="14">
        <v>65094513</v>
      </c>
      <c r="M22" s="41">
        <v>63377750</v>
      </c>
      <c r="N22" s="60"/>
      <c r="P22" s="60"/>
    </row>
    <row r="23" spans="1:16" x14ac:dyDescent="0.25">
      <c r="A23" s="27">
        <v>-321</v>
      </c>
      <c r="B23" s="65" t="s">
        <v>8</v>
      </c>
      <c r="C23" s="65"/>
      <c r="D23" s="65"/>
      <c r="E23" s="65"/>
      <c r="F23" s="65"/>
      <c r="G23" s="65"/>
      <c r="H23" s="30" t="s">
        <v>6</v>
      </c>
      <c r="I23" s="6">
        <v>11</v>
      </c>
      <c r="J23" s="16">
        <v>8105000</v>
      </c>
      <c r="K23" s="16">
        <v>9105000</v>
      </c>
      <c r="L23" s="15"/>
      <c r="M23" s="48"/>
      <c r="N23" s="60"/>
      <c r="P23" s="60"/>
    </row>
    <row r="24" spans="1:16" x14ac:dyDescent="0.25">
      <c r="A24" s="27">
        <v>-322</v>
      </c>
      <c r="B24" s="65" t="s">
        <v>9</v>
      </c>
      <c r="C24" s="65"/>
      <c r="D24" s="65"/>
      <c r="E24" s="65"/>
      <c r="F24" s="65"/>
      <c r="G24" s="65"/>
      <c r="H24" s="30" t="s">
        <v>6</v>
      </c>
      <c r="I24" s="6">
        <v>11</v>
      </c>
      <c r="J24" s="16">
        <v>15310000</v>
      </c>
      <c r="K24" s="16">
        <v>14810000</v>
      </c>
      <c r="L24" s="15"/>
      <c r="M24" s="48"/>
      <c r="N24" s="60"/>
      <c r="P24" s="60"/>
    </row>
    <row r="25" spans="1:16" x14ac:dyDescent="0.25">
      <c r="A25" s="27">
        <v>-323</v>
      </c>
      <c r="B25" s="65" t="s">
        <v>10</v>
      </c>
      <c r="C25" s="65"/>
      <c r="D25" s="65"/>
      <c r="E25" s="65"/>
      <c r="F25" s="65"/>
      <c r="G25" s="65"/>
      <c r="H25" s="30" t="s">
        <v>6</v>
      </c>
      <c r="I25" s="6">
        <v>11</v>
      </c>
      <c r="J25" s="16">
        <v>37236500</v>
      </c>
      <c r="K25" s="16">
        <v>37596500</v>
      </c>
      <c r="L25" s="15"/>
      <c r="M25" s="48"/>
      <c r="N25" s="60"/>
      <c r="P25" s="60"/>
    </row>
    <row r="26" spans="1:16" x14ac:dyDescent="0.25">
      <c r="A26" s="27">
        <v>-324</v>
      </c>
      <c r="B26" s="65" t="s">
        <v>18</v>
      </c>
      <c r="C26" s="65"/>
      <c r="D26" s="65"/>
      <c r="E26" s="65"/>
      <c r="F26" s="65"/>
      <c r="G26" s="65"/>
      <c r="H26" s="30" t="s">
        <v>6</v>
      </c>
      <c r="I26" s="6">
        <v>11</v>
      </c>
      <c r="J26" s="16">
        <v>1000</v>
      </c>
      <c r="K26" s="16">
        <v>1000</v>
      </c>
      <c r="L26" s="15"/>
      <c r="M26" s="48"/>
      <c r="N26" s="60"/>
      <c r="P26" s="60"/>
    </row>
    <row r="27" spans="1:16" x14ac:dyDescent="0.25">
      <c r="A27" s="27">
        <v>-329</v>
      </c>
      <c r="B27" s="65" t="s">
        <v>19</v>
      </c>
      <c r="C27" s="65"/>
      <c r="D27" s="65"/>
      <c r="E27" s="65"/>
      <c r="F27" s="65"/>
      <c r="G27" s="65"/>
      <c r="H27" s="30" t="s">
        <v>6</v>
      </c>
      <c r="I27" s="6">
        <v>11</v>
      </c>
      <c r="J27" s="16">
        <v>4284000</v>
      </c>
      <c r="K27" s="16">
        <v>4054120</v>
      </c>
      <c r="L27" s="15"/>
      <c r="M27" s="48"/>
      <c r="N27" s="60"/>
      <c r="P27" s="60"/>
    </row>
    <row r="28" spans="1:16" x14ac:dyDescent="0.25">
      <c r="A28" s="29">
        <v>-34</v>
      </c>
      <c r="B28" s="66" t="s">
        <v>20</v>
      </c>
      <c r="C28" s="66"/>
      <c r="D28" s="66"/>
      <c r="E28" s="66"/>
      <c r="F28" s="66"/>
      <c r="G28" s="66"/>
      <c r="H28" s="31" t="s">
        <v>6</v>
      </c>
      <c r="I28" s="5">
        <v>11</v>
      </c>
      <c r="J28" s="24">
        <f>J29</f>
        <v>65000</v>
      </c>
      <c r="K28" s="24">
        <f>K29</f>
        <v>20000</v>
      </c>
      <c r="L28" s="14">
        <v>65000</v>
      </c>
      <c r="M28" s="41">
        <v>65000</v>
      </c>
      <c r="N28" s="60"/>
      <c r="P28" s="60"/>
    </row>
    <row r="29" spans="1:16" x14ac:dyDescent="0.25">
      <c r="A29" s="27">
        <v>-343</v>
      </c>
      <c r="B29" s="65" t="s">
        <v>21</v>
      </c>
      <c r="C29" s="65"/>
      <c r="D29" s="65"/>
      <c r="E29" s="65"/>
      <c r="F29" s="65"/>
      <c r="G29" s="65"/>
      <c r="H29" s="30" t="s">
        <v>6</v>
      </c>
      <c r="I29" s="6">
        <v>11</v>
      </c>
      <c r="J29" s="16">
        <v>65000</v>
      </c>
      <c r="K29" s="16">
        <v>20000</v>
      </c>
      <c r="L29" s="15"/>
      <c r="M29" s="48"/>
      <c r="N29" s="60"/>
      <c r="P29" s="60"/>
    </row>
    <row r="30" spans="1:16" x14ac:dyDescent="0.25">
      <c r="A30" s="44" t="s">
        <v>22</v>
      </c>
      <c r="B30" s="69" t="s">
        <v>23</v>
      </c>
      <c r="C30" s="69"/>
      <c r="D30" s="69"/>
      <c r="E30" s="69"/>
      <c r="F30" s="69"/>
      <c r="G30" s="69"/>
      <c r="H30" s="28" t="s">
        <v>6</v>
      </c>
      <c r="I30" s="18">
        <v>11</v>
      </c>
      <c r="J30" s="22">
        <f>J31</f>
        <v>3155000</v>
      </c>
      <c r="K30" s="22">
        <f>K31</f>
        <v>3155000</v>
      </c>
      <c r="L30" s="19">
        <v>3365000</v>
      </c>
      <c r="M30" s="45">
        <v>2875000</v>
      </c>
      <c r="N30" s="60"/>
      <c r="P30" s="60"/>
    </row>
    <row r="31" spans="1:16" x14ac:dyDescent="0.25">
      <c r="A31" s="29">
        <v>-32</v>
      </c>
      <c r="B31" s="66" t="s">
        <v>7</v>
      </c>
      <c r="C31" s="66"/>
      <c r="D31" s="66"/>
      <c r="E31" s="66"/>
      <c r="F31" s="66"/>
      <c r="G31" s="66"/>
      <c r="H31" s="31" t="s">
        <v>6</v>
      </c>
      <c r="I31" s="5">
        <v>11</v>
      </c>
      <c r="J31" s="24">
        <f>J32+J33+J34</f>
        <v>3155000</v>
      </c>
      <c r="K31" s="24">
        <f>K32+K33+K34</f>
        <v>3155000</v>
      </c>
      <c r="L31" s="14">
        <v>3365000</v>
      </c>
      <c r="M31" s="41">
        <v>2875000</v>
      </c>
      <c r="N31" s="60"/>
      <c r="P31" s="60"/>
    </row>
    <row r="32" spans="1:16" x14ac:dyDescent="0.25">
      <c r="A32" s="27">
        <v>-321</v>
      </c>
      <c r="B32" s="65" t="s">
        <v>8</v>
      </c>
      <c r="C32" s="65"/>
      <c r="D32" s="65"/>
      <c r="E32" s="65"/>
      <c r="F32" s="65"/>
      <c r="G32" s="65"/>
      <c r="H32" s="30" t="s">
        <v>6</v>
      </c>
      <c r="I32" s="6">
        <v>11</v>
      </c>
      <c r="J32" s="16">
        <v>105000</v>
      </c>
      <c r="K32" s="16">
        <v>105000</v>
      </c>
      <c r="L32" s="13"/>
      <c r="M32" s="50"/>
      <c r="P32" s="60"/>
    </row>
    <row r="33" spans="1:16" x14ac:dyDescent="0.25">
      <c r="A33" s="27">
        <v>-323</v>
      </c>
      <c r="B33" s="65" t="s">
        <v>10</v>
      </c>
      <c r="C33" s="65"/>
      <c r="D33" s="65"/>
      <c r="E33" s="65"/>
      <c r="F33" s="65"/>
      <c r="G33" s="65"/>
      <c r="H33" s="30" t="s">
        <v>6</v>
      </c>
      <c r="I33" s="6">
        <v>11</v>
      </c>
      <c r="J33" s="16">
        <v>2990000</v>
      </c>
      <c r="K33" s="16">
        <v>2990000</v>
      </c>
      <c r="L33" s="13"/>
      <c r="M33" s="50"/>
      <c r="P33" s="60"/>
    </row>
    <row r="34" spans="1:16" x14ac:dyDescent="0.25">
      <c r="A34" s="27">
        <v>-329</v>
      </c>
      <c r="B34" s="65" t="s">
        <v>19</v>
      </c>
      <c r="C34" s="65"/>
      <c r="D34" s="65"/>
      <c r="E34" s="65"/>
      <c r="F34" s="65"/>
      <c r="G34" s="65"/>
      <c r="H34" s="30" t="s">
        <v>6</v>
      </c>
      <c r="I34" s="6">
        <v>11</v>
      </c>
      <c r="J34" s="16">
        <v>60000</v>
      </c>
      <c r="K34" s="16">
        <v>60000</v>
      </c>
      <c r="L34" s="13"/>
      <c r="M34" s="50"/>
      <c r="P34" s="60"/>
    </row>
    <row r="35" spans="1:16" x14ac:dyDescent="0.25">
      <c r="A35" s="44" t="s">
        <v>24</v>
      </c>
      <c r="B35" s="69" t="s">
        <v>25</v>
      </c>
      <c r="C35" s="69"/>
      <c r="D35" s="69"/>
      <c r="E35" s="69"/>
      <c r="F35" s="69"/>
      <c r="G35" s="69"/>
      <c r="H35" s="28" t="s">
        <v>6</v>
      </c>
      <c r="I35" s="18">
        <v>11</v>
      </c>
      <c r="J35" s="22">
        <f>J36+J38</f>
        <v>3700000</v>
      </c>
      <c r="K35" s="22">
        <f>K36+K38</f>
        <v>3700000</v>
      </c>
      <c r="L35" s="19">
        <v>2700000</v>
      </c>
      <c r="M35" s="45">
        <v>2700000</v>
      </c>
      <c r="P35" s="60"/>
    </row>
    <row r="36" spans="1:16" x14ac:dyDescent="0.25">
      <c r="A36" s="29">
        <v>-32</v>
      </c>
      <c r="B36" s="66" t="s">
        <v>7</v>
      </c>
      <c r="C36" s="66"/>
      <c r="D36" s="66"/>
      <c r="E36" s="66"/>
      <c r="F36" s="66"/>
      <c r="G36" s="66"/>
      <c r="H36" s="31" t="s">
        <v>6</v>
      </c>
      <c r="I36" s="5">
        <v>11</v>
      </c>
      <c r="J36" s="24">
        <f>J37</f>
        <v>1700000</v>
      </c>
      <c r="K36" s="24">
        <f>K37</f>
        <v>500000</v>
      </c>
      <c r="L36" s="14">
        <v>1700000</v>
      </c>
      <c r="M36" s="41">
        <v>1700000</v>
      </c>
      <c r="P36" s="60"/>
    </row>
    <row r="37" spans="1:16" x14ac:dyDescent="0.25">
      <c r="A37" s="27">
        <v>-323</v>
      </c>
      <c r="B37" s="65" t="s">
        <v>10</v>
      </c>
      <c r="C37" s="65"/>
      <c r="D37" s="65"/>
      <c r="E37" s="65"/>
      <c r="F37" s="65"/>
      <c r="G37" s="65"/>
      <c r="H37" s="30" t="s">
        <v>6</v>
      </c>
      <c r="I37" s="6">
        <v>11</v>
      </c>
      <c r="J37" s="16">
        <v>1700000</v>
      </c>
      <c r="K37" s="16">
        <v>500000</v>
      </c>
      <c r="L37" s="13"/>
      <c r="M37" s="50"/>
      <c r="N37" s="60"/>
      <c r="P37" s="60"/>
    </row>
    <row r="38" spans="1:16" x14ac:dyDescent="0.25">
      <c r="A38" s="29">
        <v>-42</v>
      </c>
      <c r="B38" s="66" t="s">
        <v>26</v>
      </c>
      <c r="C38" s="66"/>
      <c r="D38" s="66"/>
      <c r="E38" s="66"/>
      <c r="F38" s="66"/>
      <c r="G38" s="66"/>
      <c r="H38" s="31" t="s">
        <v>6</v>
      </c>
      <c r="I38" s="5">
        <v>11</v>
      </c>
      <c r="J38" s="24">
        <f>J39</f>
        <v>2000000</v>
      </c>
      <c r="K38" s="24">
        <f>K39</f>
        <v>3200000</v>
      </c>
      <c r="L38" s="14">
        <v>1000000</v>
      </c>
      <c r="M38" s="41">
        <v>1000000</v>
      </c>
      <c r="N38" s="60"/>
      <c r="P38" s="60"/>
    </row>
    <row r="39" spans="1:16" x14ac:dyDescent="0.25">
      <c r="A39" s="27">
        <v>-423</v>
      </c>
      <c r="B39" s="65" t="s">
        <v>27</v>
      </c>
      <c r="C39" s="65"/>
      <c r="D39" s="65"/>
      <c r="E39" s="65"/>
      <c r="F39" s="65"/>
      <c r="G39" s="65"/>
      <c r="H39" s="30" t="s">
        <v>6</v>
      </c>
      <c r="I39" s="6">
        <v>11</v>
      </c>
      <c r="J39" s="16">
        <v>2000000</v>
      </c>
      <c r="K39" s="16">
        <v>3200000</v>
      </c>
      <c r="L39" s="13"/>
      <c r="M39" s="50"/>
      <c r="N39" s="60"/>
      <c r="P39" s="60"/>
    </row>
    <row r="40" spans="1:16" x14ac:dyDescent="0.25">
      <c r="A40" s="44" t="s">
        <v>28</v>
      </c>
      <c r="B40" s="69" t="s">
        <v>29</v>
      </c>
      <c r="C40" s="69"/>
      <c r="D40" s="69"/>
      <c r="E40" s="69"/>
      <c r="F40" s="69"/>
      <c r="G40" s="69"/>
      <c r="H40" s="28" t="s">
        <v>6</v>
      </c>
      <c r="I40" s="18">
        <v>11</v>
      </c>
      <c r="J40" s="22">
        <f>J41+J43</f>
        <v>17350000</v>
      </c>
      <c r="K40" s="22">
        <f>K41+K43</f>
        <v>16250000</v>
      </c>
      <c r="L40" s="19">
        <v>22800000</v>
      </c>
      <c r="M40" s="45">
        <v>20800000</v>
      </c>
      <c r="N40" s="38"/>
      <c r="P40" s="60"/>
    </row>
    <row r="41" spans="1:16" x14ac:dyDescent="0.25">
      <c r="A41" s="29">
        <v>-32</v>
      </c>
      <c r="B41" s="66" t="s">
        <v>7</v>
      </c>
      <c r="C41" s="66"/>
      <c r="D41" s="66"/>
      <c r="E41" s="66"/>
      <c r="F41" s="66"/>
      <c r="G41" s="66"/>
      <c r="H41" s="31" t="s">
        <v>6</v>
      </c>
      <c r="I41" s="5">
        <v>11</v>
      </c>
      <c r="J41" s="24">
        <f>J42</f>
        <v>5500000</v>
      </c>
      <c r="K41" s="24">
        <f>K42</f>
        <v>7400000</v>
      </c>
      <c r="L41" s="14">
        <v>12500000</v>
      </c>
      <c r="M41" s="41">
        <v>12500000</v>
      </c>
      <c r="N41" s="60"/>
      <c r="P41" s="60"/>
    </row>
    <row r="42" spans="1:16" x14ac:dyDescent="0.25">
      <c r="A42" s="27">
        <v>-323</v>
      </c>
      <c r="B42" s="65" t="s">
        <v>10</v>
      </c>
      <c r="C42" s="65"/>
      <c r="D42" s="65"/>
      <c r="E42" s="65"/>
      <c r="F42" s="65"/>
      <c r="G42" s="65"/>
      <c r="H42" s="30" t="s">
        <v>6</v>
      </c>
      <c r="I42" s="6">
        <v>11</v>
      </c>
      <c r="J42" s="16">
        <v>5500000</v>
      </c>
      <c r="K42" s="16">
        <v>7400000</v>
      </c>
      <c r="L42" s="13"/>
      <c r="M42" s="50"/>
      <c r="N42" s="60"/>
      <c r="P42" s="60"/>
    </row>
    <row r="43" spans="1:16" x14ac:dyDescent="0.25">
      <c r="A43" s="29">
        <v>-42</v>
      </c>
      <c r="B43" s="66" t="s">
        <v>26</v>
      </c>
      <c r="C43" s="66"/>
      <c r="D43" s="66"/>
      <c r="E43" s="66"/>
      <c r="F43" s="66"/>
      <c r="G43" s="66"/>
      <c r="H43" s="51" t="s">
        <v>6</v>
      </c>
      <c r="I43" s="5">
        <v>11</v>
      </c>
      <c r="J43" s="24">
        <f>J44+J45</f>
        <v>11850000</v>
      </c>
      <c r="K43" s="24">
        <f>K44+K45</f>
        <v>8850000</v>
      </c>
      <c r="L43" s="14">
        <v>10300000</v>
      </c>
      <c r="M43" s="41">
        <v>8300000</v>
      </c>
      <c r="N43" s="60"/>
      <c r="P43" s="60"/>
    </row>
    <row r="44" spans="1:16" x14ac:dyDescent="0.25">
      <c r="A44" s="27">
        <v>-422</v>
      </c>
      <c r="B44" s="68" t="s">
        <v>30</v>
      </c>
      <c r="C44" s="68"/>
      <c r="D44" s="68"/>
      <c r="E44" s="68"/>
      <c r="F44" s="68"/>
      <c r="G44" s="68"/>
      <c r="H44" s="31" t="s">
        <v>6</v>
      </c>
      <c r="I44" s="5">
        <v>11</v>
      </c>
      <c r="J44" s="23">
        <v>3850000</v>
      </c>
      <c r="K44" s="23">
        <v>3850000</v>
      </c>
      <c r="L44" s="24"/>
      <c r="M44" s="42"/>
      <c r="N44" s="60"/>
      <c r="P44" s="60"/>
    </row>
    <row r="45" spans="1:16" x14ac:dyDescent="0.25">
      <c r="A45" s="27">
        <v>-426</v>
      </c>
      <c r="B45" s="65" t="s">
        <v>31</v>
      </c>
      <c r="C45" s="65"/>
      <c r="D45" s="65"/>
      <c r="E45" s="65"/>
      <c r="F45" s="65"/>
      <c r="G45" s="65"/>
      <c r="H45" s="30" t="s">
        <v>6</v>
      </c>
      <c r="I45" s="6">
        <v>11</v>
      </c>
      <c r="J45" s="16">
        <v>8000000</v>
      </c>
      <c r="K45" s="16">
        <v>5000000</v>
      </c>
      <c r="L45" s="13"/>
      <c r="M45" s="50"/>
      <c r="N45" s="60"/>
      <c r="P45" s="60"/>
    </row>
    <row r="46" spans="1:16" x14ac:dyDescent="0.25">
      <c r="A46" s="44" t="s">
        <v>32</v>
      </c>
      <c r="B46" s="69" t="s">
        <v>33</v>
      </c>
      <c r="C46" s="69"/>
      <c r="D46" s="69"/>
      <c r="E46" s="69"/>
      <c r="F46" s="69"/>
      <c r="G46" s="69"/>
      <c r="H46" s="28" t="s">
        <v>6</v>
      </c>
      <c r="I46" s="18">
        <v>11</v>
      </c>
      <c r="J46" s="22">
        <f>J47</f>
        <v>575411</v>
      </c>
      <c r="K46" s="22">
        <f>K47</f>
        <v>435411</v>
      </c>
      <c r="L46" s="19">
        <v>950000</v>
      </c>
      <c r="M46" s="45">
        <v>600000</v>
      </c>
      <c r="N46" s="60"/>
      <c r="P46" s="60"/>
    </row>
    <row r="47" spans="1:16" x14ac:dyDescent="0.25">
      <c r="A47" s="29">
        <v>-42</v>
      </c>
      <c r="B47" s="66" t="s">
        <v>26</v>
      </c>
      <c r="C47" s="66"/>
      <c r="D47" s="66"/>
      <c r="E47" s="66"/>
      <c r="F47" s="66"/>
      <c r="G47" s="66"/>
      <c r="H47" s="31" t="s">
        <v>6</v>
      </c>
      <c r="I47" s="5">
        <v>11</v>
      </c>
      <c r="J47" s="24">
        <f>J48</f>
        <v>575411</v>
      </c>
      <c r="K47" s="24">
        <f>K48</f>
        <v>435411</v>
      </c>
      <c r="L47" s="14">
        <v>950000</v>
      </c>
      <c r="M47" s="41">
        <v>600000</v>
      </c>
      <c r="N47" s="60"/>
      <c r="P47" s="60"/>
    </row>
    <row r="48" spans="1:16" x14ac:dyDescent="0.25">
      <c r="A48" s="27">
        <v>-422</v>
      </c>
      <c r="B48" s="65" t="s">
        <v>30</v>
      </c>
      <c r="C48" s="65"/>
      <c r="D48" s="65"/>
      <c r="E48" s="65"/>
      <c r="F48" s="65"/>
      <c r="G48" s="65"/>
      <c r="H48" s="30" t="s">
        <v>6</v>
      </c>
      <c r="I48" s="6">
        <v>11</v>
      </c>
      <c r="J48" s="16">
        <v>575411</v>
      </c>
      <c r="K48" s="16">
        <v>435411</v>
      </c>
      <c r="L48" s="17"/>
      <c r="M48" s="40"/>
      <c r="N48" s="60"/>
      <c r="P48" s="60"/>
    </row>
    <row r="49" spans="1:16" x14ac:dyDescent="0.25">
      <c r="A49" s="44" t="s">
        <v>34</v>
      </c>
      <c r="B49" s="69" t="s">
        <v>35</v>
      </c>
      <c r="C49" s="69"/>
      <c r="D49" s="69"/>
      <c r="E49" s="69"/>
      <c r="F49" s="69"/>
      <c r="G49" s="69"/>
      <c r="H49" s="28" t="s">
        <v>6</v>
      </c>
      <c r="I49" s="18">
        <v>51</v>
      </c>
      <c r="J49" s="22">
        <f>J50</f>
        <v>75000</v>
      </c>
      <c r="K49" s="22">
        <f>K50</f>
        <v>75000</v>
      </c>
      <c r="L49" s="19">
        <v>75000</v>
      </c>
      <c r="M49" s="45">
        <v>75000</v>
      </c>
      <c r="N49" s="60"/>
      <c r="P49" s="60"/>
    </row>
    <row r="50" spans="1:16" x14ac:dyDescent="0.25">
      <c r="A50" s="29">
        <v>-32</v>
      </c>
      <c r="B50" s="66" t="s">
        <v>7</v>
      </c>
      <c r="C50" s="66"/>
      <c r="D50" s="66"/>
      <c r="E50" s="66"/>
      <c r="F50" s="66"/>
      <c r="G50" s="66"/>
      <c r="H50" s="31" t="s">
        <v>6</v>
      </c>
      <c r="I50" s="5">
        <v>51</v>
      </c>
      <c r="J50" s="24">
        <f>J51+J52</f>
        <v>75000</v>
      </c>
      <c r="K50" s="24">
        <f>K51+K52</f>
        <v>75000</v>
      </c>
      <c r="L50" s="14">
        <v>75000</v>
      </c>
      <c r="M50" s="41">
        <v>75000</v>
      </c>
      <c r="P50" s="60"/>
    </row>
    <row r="51" spans="1:16" x14ac:dyDescent="0.25">
      <c r="A51" s="27">
        <v>-321</v>
      </c>
      <c r="B51" s="65" t="s">
        <v>8</v>
      </c>
      <c r="C51" s="65"/>
      <c r="D51" s="65"/>
      <c r="E51" s="65"/>
      <c r="F51" s="65"/>
      <c r="G51" s="65"/>
      <c r="H51" s="30" t="s">
        <v>6</v>
      </c>
      <c r="I51" s="6">
        <v>51</v>
      </c>
      <c r="J51" s="16">
        <v>50000</v>
      </c>
      <c r="K51" s="16">
        <v>50000</v>
      </c>
      <c r="L51" s="15"/>
      <c r="M51" s="48"/>
      <c r="P51" s="60"/>
    </row>
    <row r="52" spans="1:16" x14ac:dyDescent="0.25">
      <c r="A52" s="37">
        <v>-323</v>
      </c>
      <c r="B52" s="84" t="s">
        <v>10</v>
      </c>
      <c r="C52" s="84"/>
      <c r="D52" s="84"/>
      <c r="E52" s="84"/>
      <c r="F52" s="84"/>
      <c r="G52" s="85"/>
      <c r="H52" s="35" t="s">
        <v>6</v>
      </c>
      <c r="I52" s="36">
        <v>51</v>
      </c>
      <c r="J52" s="26">
        <v>25000</v>
      </c>
      <c r="K52" s="26">
        <v>25000</v>
      </c>
      <c r="L52" s="15"/>
      <c r="M52" s="48"/>
      <c r="P52" s="60"/>
    </row>
    <row r="53" spans="1:16" x14ac:dyDescent="0.25">
      <c r="A53" s="44" t="s">
        <v>36</v>
      </c>
      <c r="B53" s="69" t="s">
        <v>37</v>
      </c>
      <c r="C53" s="69"/>
      <c r="D53" s="69"/>
      <c r="E53" s="69"/>
      <c r="F53" s="69"/>
      <c r="G53" s="69"/>
      <c r="H53" s="28" t="s">
        <v>6</v>
      </c>
      <c r="I53" s="18">
        <v>559</v>
      </c>
      <c r="J53" s="22">
        <f>J59</f>
        <v>80000</v>
      </c>
      <c r="K53" s="22">
        <f>K59</f>
        <v>19100</v>
      </c>
      <c r="L53" s="19">
        <f t="shared" ref="L53:M53" si="1">L59</f>
        <v>80000</v>
      </c>
      <c r="M53" s="45">
        <f t="shared" si="1"/>
        <v>70000</v>
      </c>
      <c r="P53" s="60"/>
    </row>
    <row r="54" spans="1:16" x14ac:dyDescent="0.25">
      <c r="A54" s="44" t="s">
        <v>36</v>
      </c>
      <c r="B54" s="69" t="s">
        <v>37</v>
      </c>
      <c r="C54" s="69"/>
      <c r="D54" s="69"/>
      <c r="E54" s="69"/>
      <c r="F54" s="69"/>
      <c r="G54" s="69"/>
      <c r="H54" s="28" t="s">
        <v>6</v>
      </c>
      <c r="I54" s="18">
        <v>52</v>
      </c>
      <c r="J54" s="22">
        <f>J55</f>
        <v>79951</v>
      </c>
      <c r="K54" s="22">
        <f>K55</f>
        <v>79951</v>
      </c>
      <c r="L54" s="19">
        <v>72000</v>
      </c>
      <c r="M54" s="45">
        <v>50000</v>
      </c>
      <c r="P54" s="60"/>
    </row>
    <row r="55" spans="1:16" x14ac:dyDescent="0.25">
      <c r="A55" s="29">
        <v>-32</v>
      </c>
      <c r="B55" s="66" t="s">
        <v>7</v>
      </c>
      <c r="C55" s="66"/>
      <c r="D55" s="66"/>
      <c r="E55" s="66"/>
      <c r="F55" s="66"/>
      <c r="G55" s="66"/>
      <c r="H55" s="31" t="s">
        <v>6</v>
      </c>
      <c r="I55" s="5">
        <v>52</v>
      </c>
      <c r="J55" s="24">
        <f>J56</f>
        <v>79951</v>
      </c>
      <c r="K55" s="24">
        <f>K56</f>
        <v>79951</v>
      </c>
      <c r="L55" s="14">
        <v>72000</v>
      </c>
      <c r="M55" s="41">
        <v>50000</v>
      </c>
      <c r="P55" s="60"/>
    </row>
    <row r="56" spans="1:16" x14ac:dyDescent="0.25">
      <c r="A56" s="27">
        <v>-321</v>
      </c>
      <c r="B56" s="65" t="s">
        <v>8</v>
      </c>
      <c r="C56" s="65"/>
      <c r="D56" s="65"/>
      <c r="E56" s="65"/>
      <c r="F56" s="65"/>
      <c r="G56" s="65"/>
      <c r="H56" s="30" t="s">
        <v>6</v>
      </c>
      <c r="I56" s="6">
        <v>52</v>
      </c>
      <c r="J56" s="16">
        <v>79951</v>
      </c>
      <c r="K56" s="16">
        <v>79951</v>
      </c>
      <c r="L56" s="13"/>
      <c r="M56" s="50"/>
    </row>
    <row r="57" spans="1:16" x14ac:dyDescent="0.25">
      <c r="A57" s="27">
        <v>-323</v>
      </c>
      <c r="B57" s="65" t="s">
        <v>10</v>
      </c>
      <c r="C57" s="65"/>
      <c r="D57" s="65"/>
      <c r="E57" s="65"/>
      <c r="F57" s="65"/>
      <c r="G57" s="65"/>
      <c r="H57" s="30" t="s">
        <v>6</v>
      </c>
      <c r="I57" s="6">
        <v>52</v>
      </c>
      <c r="J57" s="16">
        <v>0</v>
      </c>
      <c r="K57" s="16">
        <v>0</v>
      </c>
      <c r="L57" s="13"/>
      <c r="M57" s="50"/>
      <c r="N57" s="60"/>
    </row>
    <row r="58" spans="1:16" x14ac:dyDescent="0.25">
      <c r="A58" s="27">
        <v>-329</v>
      </c>
      <c r="B58" s="65" t="s">
        <v>19</v>
      </c>
      <c r="C58" s="65"/>
      <c r="D58" s="65"/>
      <c r="E58" s="65"/>
      <c r="F58" s="65"/>
      <c r="G58" s="65"/>
      <c r="H58" s="30" t="s">
        <v>6</v>
      </c>
      <c r="I58" s="6">
        <v>52</v>
      </c>
      <c r="J58" s="16">
        <v>0</v>
      </c>
      <c r="K58" s="16">
        <v>0</v>
      </c>
      <c r="L58" s="13"/>
      <c r="M58" s="50"/>
      <c r="N58" s="60"/>
    </row>
    <row r="59" spans="1:16" x14ac:dyDescent="0.25">
      <c r="A59" s="29">
        <v>-32</v>
      </c>
      <c r="B59" s="66" t="s">
        <v>7</v>
      </c>
      <c r="C59" s="66"/>
      <c r="D59" s="66"/>
      <c r="E59" s="66"/>
      <c r="F59" s="66"/>
      <c r="G59" s="66"/>
      <c r="H59" s="31" t="s">
        <v>6</v>
      </c>
      <c r="I59" s="5">
        <v>559</v>
      </c>
      <c r="J59" s="24">
        <f>J60+J61</f>
        <v>80000</v>
      </c>
      <c r="K59" s="24">
        <f>K60+K61</f>
        <v>19100</v>
      </c>
      <c r="L59" s="14">
        <v>80000</v>
      </c>
      <c r="M59" s="41">
        <v>70000</v>
      </c>
      <c r="N59" s="60"/>
    </row>
    <row r="60" spans="1:16" x14ac:dyDescent="0.25">
      <c r="A60" s="27">
        <v>-323</v>
      </c>
      <c r="B60" s="65" t="s">
        <v>10</v>
      </c>
      <c r="C60" s="65"/>
      <c r="D60" s="65"/>
      <c r="E60" s="65"/>
      <c r="F60" s="65"/>
      <c r="G60" s="65"/>
      <c r="H60" s="30" t="s">
        <v>6</v>
      </c>
      <c r="I60" s="6">
        <v>559</v>
      </c>
      <c r="J60" s="16">
        <v>45000</v>
      </c>
      <c r="K60" s="16">
        <v>15500</v>
      </c>
      <c r="L60" s="17"/>
      <c r="M60" s="40"/>
      <c r="N60" s="60"/>
    </row>
    <row r="61" spans="1:16" x14ac:dyDescent="0.25">
      <c r="A61" s="27">
        <v>-329</v>
      </c>
      <c r="B61" s="65" t="s">
        <v>19</v>
      </c>
      <c r="C61" s="65"/>
      <c r="D61" s="65"/>
      <c r="E61" s="65"/>
      <c r="F61" s="65"/>
      <c r="G61" s="65"/>
      <c r="H61" s="30" t="s">
        <v>6</v>
      </c>
      <c r="I61" s="6">
        <v>559</v>
      </c>
      <c r="J61" s="16">
        <v>35000</v>
      </c>
      <c r="K61" s="16">
        <v>3600</v>
      </c>
      <c r="L61" s="13"/>
      <c r="M61" s="50"/>
      <c r="N61" s="60"/>
    </row>
    <row r="62" spans="1:16" x14ac:dyDescent="0.25">
      <c r="A62" s="44" t="s">
        <v>39</v>
      </c>
      <c r="B62" s="69" t="s">
        <v>40</v>
      </c>
      <c r="C62" s="69"/>
      <c r="D62" s="69"/>
      <c r="E62" s="69"/>
      <c r="F62" s="69"/>
      <c r="G62" s="69"/>
      <c r="H62" s="20" t="s">
        <v>6</v>
      </c>
      <c r="I62" s="21">
        <v>11</v>
      </c>
      <c r="J62" s="22">
        <f>J64+J69</f>
        <v>11750000</v>
      </c>
      <c r="K62" s="22">
        <f>K64+K69</f>
        <v>13364880</v>
      </c>
      <c r="L62" s="22">
        <v>3680000</v>
      </c>
      <c r="M62" s="46">
        <v>3680000</v>
      </c>
      <c r="N62" s="60"/>
    </row>
    <row r="63" spans="1:16" x14ac:dyDescent="0.25">
      <c r="A63" s="44" t="s">
        <v>39</v>
      </c>
      <c r="B63" s="69" t="s">
        <v>40</v>
      </c>
      <c r="C63" s="69"/>
      <c r="D63" s="69"/>
      <c r="E63" s="69"/>
      <c r="F63" s="69"/>
      <c r="G63" s="69"/>
      <c r="H63" s="20" t="s">
        <v>6</v>
      </c>
      <c r="I63" s="21">
        <v>43</v>
      </c>
      <c r="J63" s="22">
        <f>J73+J75</f>
        <v>58894410</v>
      </c>
      <c r="K63" s="22">
        <f>K73+K75</f>
        <v>58894410</v>
      </c>
      <c r="L63" s="22">
        <v>54924440</v>
      </c>
      <c r="M63" s="46">
        <v>53314440</v>
      </c>
      <c r="N63" s="60"/>
    </row>
    <row r="64" spans="1:16" x14ac:dyDescent="0.25">
      <c r="A64" s="29">
        <v>-32</v>
      </c>
      <c r="B64" s="66" t="s">
        <v>7</v>
      </c>
      <c r="C64" s="66"/>
      <c r="D64" s="66"/>
      <c r="E64" s="66"/>
      <c r="F64" s="66"/>
      <c r="G64" s="66"/>
      <c r="H64" s="10" t="s">
        <v>6</v>
      </c>
      <c r="I64" s="11">
        <v>11</v>
      </c>
      <c r="J64" s="17">
        <f>J65+J66+J67+J68</f>
        <v>10900000</v>
      </c>
      <c r="K64" s="17">
        <f>K65+K66+K67+K68</f>
        <v>12764880</v>
      </c>
      <c r="L64" s="17">
        <v>3280000</v>
      </c>
      <c r="M64" s="40">
        <v>3280000</v>
      </c>
      <c r="N64" s="60"/>
    </row>
    <row r="65" spans="1:16" x14ac:dyDescent="0.25">
      <c r="A65" s="27">
        <v>-321</v>
      </c>
      <c r="B65" s="65" t="s">
        <v>8</v>
      </c>
      <c r="C65" s="65"/>
      <c r="D65" s="65"/>
      <c r="E65" s="65"/>
      <c r="F65" s="65"/>
      <c r="G65" s="65"/>
      <c r="H65" s="10" t="s">
        <v>6</v>
      </c>
      <c r="I65" s="11">
        <v>11</v>
      </c>
      <c r="J65" s="16">
        <v>220000</v>
      </c>
      <c r="K65" s="16">
        <v>120000</v>
      </c>
      <c r="L65" s="17"/>
      <c r="M65" s="40"/>
      <c r="N65" s="60"/>
      <c r="P65" s="60"/>
    </row>
    <row r="66" spans="1:16" x14ac:dyDescent="0.25">
      <c r="A66" s="27">
        <v>-322</v>
      </c>
      <c r="B66" s="65" t="s">
        <v>9</v>
      </c>
      <c r="C66" s="65"/>
      <c r="D66" s="65"/>
      <c r="E66" s="65"/>
      <c r="F66" s="65"/>
      <c r="G66" s="65"/>
      <c r="H66" s="10" t="s">
        <v>6</v>
      </c>
      <c r="I66" s="11">
        <v>11</v>
      </c>
      <c r="J66" s="16">
        <v>100000</v>
      </c>
      <c r="K66" s="16">
        <v>100000</v>
      </c>
      <c r="L66" s="17"/>
      <c r="M66" s="40"/>
      <c r="N66" s="60"/>
    </row>
    <row r="67" spans="1:16" x14ac:dyDescent="0.25">
      <c r="A67" s="27">
        <v>-323</v>
      </c>
      <c r="B67" s="65" t="s">
        <v>10</v>
      </c>
      <c r="C67" s="65"/>
      <c r="D67" s="65"/>
      <c r="E67" s="65"/>
      <c r="F67" s="65"/>
      <c r="G67" s="65"/>
      <c r="H67" s="10" t="s">
        <v>6</v>
      </c>
      <c r="I67" s="11">
        <v>11</v>
      </c>
      <c r="J67" s="16">
        <v>10480000</v>
      </c>
      <c r="K67" s="16">
        <v>12444880</v>
      </c>
      <c r="L67" s="17"/>
      <c r="M67" s="40"/>
      <c r="N67" s="60"/>
    </row>
    <row r="68" spans="1:16" x14ac:dyDescent="0.25">
      <c r="A68" s="61">
        <v>-329</v>
      </c>
      <c r="B68" s="65" t="s">
        <v>19</v>
      </c>
      <c r="C68" s="65"/>
      <c r="D68" s="65"/>
      <c r="E68" s="65"/>
      <c r="F68" s="65"/>
      <c r="G68" s="65"/>
      <c r="H68" s="10" t="s">
        <v>6</v>
      </c>
      <c r="I68" s="11">
        <v>11</v>
      </c>
      <c r="J68" s="16">
        <v>100000</v>
      </c>
      <c r="K68" s="16">
        <v>100000</v>
      </c>
      <c r="L68" s="17"/>
      <c r="M68" s="62"/>
      <c r="N68" s="60"/>
    </row>
    <row r="69" spans="1:16" x14ac:dyDescent="0.25">
      <c r="A69" s="29">
        <v>-42</v>
      </c>
      <c r="B69" s="66" t="s">
        <v>26</v>
      </c>
      <c r="C69" s="66"/>
      <c r="D69" s="66"/>
      <c r="E69" s="66"/>
      <c r="F69" s="66"/>
      <c r="G69" s="66"/>
      <c r="H69" s="10" t="s">
        <v>6</v>
      </c>
      <c r="I69" s="11">
        <v>11</v>
      </c>
      <c r="J69" s="17">
        <f>J70+J71+J72</f>
        <v>850000</v>
      </c>
      <c r="K69" s="17">
        <f>K70+K71+K72</f>
        <v>600000</v>
      </c>
      <c r="L69" s="17">
        <v>400000</v>
      </c>
      <c r="M69" s="40">
        <v>400000</v>
      </c>
      <c r="N69" s="60"/>
    </row>
    <row r="70" spans="1:16" x14ac:dyDescent="0.25">
      <c r="A70" s="27">
        <v>-422</v>
      </c>
      <c r="B70" s="68" t="s">
        <v>30</v>
      </c>
      <c r="C70" s="68"/>
      <c r="D70" s="68"/>
      <c r="E70" s="68"/>
      <c r="F70" s="68"/>
      <c r="G70" s="68"/>
      <c r="H70" s="10" t="s">
        <v>6</v>
      </c>
      <c r="I70" s="11">
        <v>11</v>
      </c>
      <c r="J70" s="16">
        <v>250000</v>
      </c>
      <c r="K70" s="16">
        <v>100000</v>
      </c>
      <c r="L70" s="17"/>
      <c r="M70" s="40"/>
      <c r="N70" s="60"/>
    </row>
    <row r="71" spans="1:16" x14ac:dyDescent="0.25">
      <c r="A71" s="27">
        <v>-423</v>
      </c>
      <c r="B71" s="65" t="s">
        <v>27</v>
      </c>
      <c r="C71" s="65"/>
      <c r="D71" s="65"/>
      <c r="E71" s="65"/>
      <c r="F71" s="65"/>
      <c r="G71" s="65"/>
      <c r="H71" s="10" t="s">
        <v>6</v>
      </c>
      <c r="I71" s="11">
        <v>11</v>
      </c>
      <c r="J71" s="16">
        <v>350000</v>
      </c>
      <c r="K71" s="16">
        <v>350000</v>
      </c>
      <c r="L71" s="17"/>
      <c r="M71" s="40"/>
      <c r="N71" s="60"/>
    </row>
    <row r="72" spans="1:16" x14ac:dyDescent="0.25">
      <c r="A72" s="27">
        <v>-426</v>
      </c>
      <c r="B72" s="65" t="s">
        <v>31</v>
      </c>
      <c r="C72" s="65"/>
      <c r="D72" s="65"/>
      <c r="E72" s="65"/>
      <c r="F72" s="65"/>
      <c r="G72" s="65"/>
      <c r="H72" s="10" t="s">
        <v>6</v>
      </c>
      <c r="I72" s="11">
        <v>11</v>
      </c>
      <c r="J72" s="16">
        <v>250000</v>
      </c>
      <c r="K72" s="16">
        <v>150000</v>
      </c>
      <c r="L72" s="17"/>
      <c r="M72" s="40"/>
      <c r="N72" s="60"/>
    </row>
    <row r="73" spans="1:16" x14ac:dyDescent="0.25">
      <c r="A73" s="29">
        <v>-32</v>
      </c>
      <c r="B73" s="66" t="s">
        <v>7</v>
      </c>
      <c r="C73" s="66"/>
      <c r="D73" s="66"/>
      <c r="E73" s="66"/>
      <c r="F73" s="66"/>
      <c r="G73" s="66"/>
      <c r="H73" s="10" t="s">
        <v>6</v>
      </c>
      <c r="I73" s="11">
        <v>43</v>
      </c>
      <c r="J73" s="17">
        <f>J74</f>
        <v>57084410</v>
      </c>
      <c r="K73" s="17">
        <f>K74</f>
        <v>58834410</v>
      </c>
      <c r="L73" s="17">
        <v>53284440</v>
      </c>
      <c r="M73" s="40">
        <v>51684440</v>
      </c>
      <c r="N73" s="60"/>
    </row>
    <row r="74" spans="1:16" x14ac:dyDescent="0.25">
      <c r="A74" s="27">
        <v>-323</v>
      </c>
      <c r="B74" s="65" t="s">
        <v>10</v>
      </c>
      <c r="C74" s="65"/>
      <c r="D74" s="65"/>
      <c r="E74" s="65"/>
      <c r="F74" s="65"/>
      <c r="G74" s="65"/>
      <c r="H74" s="10" t="s">
        <v>6</v>
      </c>
      <c r="I74" s="11">
        <v>43</v>
      </c>
      <c r="J74" s="16">
        <v>57084410</v>
      </c>
      <c r="K74" s="16">
        <v>58834410</v>
      </c>
      <c r="L74" s="17"/>
      <c r="M74" s="40"/>
    </row>
    <row r="75" spans="1:16" x14ac:dyDescent="0.25">
      <c r="A75" s="29">
        <v>-42</v>
      </c>
      <c r="B75" s="66" t="s">
        <v>26</v>
      </c>
      <c r="C75" s="66"/>
      <c r="D75" s="66"/>
      <c r="E75" s="66"/>
      <c r="F75" s="66"/>
      <c r="G75" s="66"/>
      <c r="H75" s="10" t="s">
        <v>6</v>
      </c>
      <c r="I75" s="11">
        <v>43</v>
      </c>
      <c r="J75" s="17">
        <f>J76</f>
        <v>1810000</v>
      </c>
      <c r="K75" s="17">
        <f>K76</f>
        <v>60000</v>
      </c>
      <c r="L75" s="17">
        <v>1640000</v>
      </c>
      <c r="M75" s="40">
        <v>1630000</v>
      </c>
    </row>
    <row r="76" spans="1:16" ht="15.75" thickBot="1" x14ac:dyDescent="0.3">
      <c r="A76" s="52">
        <v>-422</v>
      </c>
      <c r="B76" s="67" t="s">
        <v>30</v>
      </c>
      <c r="C76" s="67"/>
      <c r="D76" s="67"/>
      <c r="E76" s="67"/>
      <c r="F76" s="67"/>
      <c r="G76" s="67"/>
      <c r="H76" s="53" t="s">
        <v>6</v>
      </c>
      <c r="I76" s="54">
        <v>43</v>
      </c>
      <c r="J76" s="59">
        <v>1810000</v>
      </c>
      <c r="K76" s="64">
        <v>60000</v>
      </c>
      <c r="L76" s="55"/>
      <c r="M76" s="56"/>
    </row>
  </sheetData>
  <autoFilter ref="A1:M76" xr:uid="{00000000-0009-0000-0000-000000000000}">
    <filterColumn colId="0" showButton="0"/>
    <filterColumn colId="2" showButton="0"/>
    <filterColumn colId="3" showButton="0"/>
    <filterColumn colId="4" showButton="0"/>
    <filterColumn colId="5" showButton="0"/>
  </autoFilter>
  <mergeCells count="72">
    <mergeCell ref="B16:G16"/>
    <mergeCell ref="B13:G13"/>
    <mergeCell ref="B52:G52"/>
    <mergeCell ref="B19:G19"/>
    <mergeCell ref="B17:G17"/>
    <mergeCell ref="B18:G18"/>
    <mergeCell ref="B15:G15"/>
    <mergeCell ref="B23:G23"/>
    <mergeCell ref="B22:G22"/>
    <mergeCell ref="B21:G21"/>
    <mergeCell ref="B20:G20"/>
    <mergeCell ref="B25:G25"/>
    <mergeCell ref="B24:G24"/>
    <mergeCell ref="B26:G26"/>
    <mergeCell ref="B29:G29"/>
    <mergeCell ref="B28:G28"/>
    <mergeCell ref="A1:B1"/>
    <mergeCell ref="C1:G1"/>
    <mergeCell ref="B14:G14"/>
    <mergeCell ref="B10:G10"/>
    <mergeCell ref="B12:G12"/>
    <mergeCell ref="A9:H9"/>
    <mergeCell ref="B2:H2"/>
    <mergeCell ref="A3:H8"/>
    <mergeCell ref="B11:G11"/>
    <mergeCell ref="B27:G27"/>
    <mergeCell ref="B33:G33"/>
    <mergeCell ref="B32:G32"/>
    <mergeCell ref="B30:G30"/>
    <mergeCell ref="B31:G31"/>
    <mergeCell ref="B38:G38"/>
    <mergeCell ref="B36:G36"/>
    <mergeCell ref="B37:G37"/>
    <mergeCell ref="B35:G35"/>
    <mergeCell ref="B34:G34"/>
    <mergeCell ref="B39:G39"/>
    <mergeCell ref="B49:G49"/>
    <mergeCell ref="B48:G48"/>
    <mergeCell ref="B46:G46"/>
    <mergeCell ref="B47:G47"/>
    <mergeCell ref="B45:G45"/>
    <mergeCell ref="B43:G43"/>
    <mergeCell ref="B44:G44"/>
    <mergeCell ref="B42:G42"/>
    <mergeCell ref="B40:G40"/>
    <mergeCell ref="B41:G41"/>
    <mergeCell ref="B54:G54"/>
    <mergeCell ref="B55:G55"/>
    <mergeCell ref="B53:G53"/>
    <mergeCell ref="B50:G50"/>
    <mergeCell ref="B51:G51"/>
    <mergeCell ref="B61:G61"/>
    <mergeCell ref="B56:G56"/>
    <mergeCell ref="B57:G57"/>
    <mergeCell ref="B59:G59"/>
    <mergeCell ref="B60:G60"/>
    <mergeCell ref="B58:G58"/>
    <mergeCell ref="B62:G62"/>
    <mergeCell ref="B63:G63"/>
    <mergeCell ref="B65:G65"/>
    <mergeCell ref="B66:G66"/>
    <mergeCell ref="B67:G67"/>
    <mergeCell ref="B71:G71"/>
    <mergeCell ref="B72:G72"/>
    <mergeCell ref="B73:G73"/>
    <mergeCell ref="B76:G76"/>
    <mergeCell ref="B64:G64"/>
    <mergeCell ref="B74:G74"/>
    <mergeCell ref="B75:G75"/>
    <mergeCell ref="B69:G69"/>
    <mergeCell ref="B70:G70"/>
    <mergeCell ref="B68:G6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H10:H34 I18 H35:H49 H50:H69 H70:H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DIRH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Vrpka</dc:creator>
  <cp:lastModifiedBy>Josipa Veger</cp:lastModifiedBy>
  <cp:lastPrinted>2021-12-30T13:41:03Z</cp:lastPrinted>
  <dcterms:created xsi:type="dcterms:W3CDTF">2021-01-21T07:47:03Z</dcterms:created>
  <dcterms:modified xsi:type="dcterms:W3CDTF">2025-04-01T07:19:13Z</dcterms:modified>
</cp:coreProperties>
</file>