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.mfin.hr\Privatno\SviDokumenti\jelena.markovic\Documents\Financijski planovi MFIN, Porezne uprave\"/>
    </mc:Choice>
  </mc:AlternateContent>
  <xr:revisionPtr revIDLastSave="0" documentId="8_{C1E80D02-FDB3-435A-A3F1-3FB469E9D2A5}" xr6:coauthVersionLast="47" xr6:coauthVersionMax="47" xr10:uidLastSave="{00000000-0000-0000-0000-000000000000}"/>
  <bookViews>
    <workbookView xWindow="-120" yWindow="-120" windowWidth="29040" windowHeight="15840" xr2:uid="{4172D074-1256-4ACA-B177-D99CEBE4097D}"/>
  </bookViews>
  <sheets>
    <sheet name="2025-2027" sheetId="1" r:id="rId1"/>
  </sheets>
  <definedNames>
    <definedName name="_xlnm.Print_Area" localSheetId="0">'2025-2027'!$A$1:$F$137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1" l="1"/>
  <c r="E124" i="1"/>
  <c r="E123" i="1"/>
  <c r="E122" i="1"/>
  <c r="E121" i="1"/>
  <c r="E120" i="1"/>
  <c r="D125" i="1"/>
  <c r="D124" i="1"/>
  <c r="D123" i="1"/>
  <c r="D122" i="1"/>
  <c r="D121" i="1"/>
  <c r="D120" i="1"/>
  <c r="D56" i="1"/>
  <c r="D54" i="1"/>
  <c r="D52" i="1"/>
  <c r="D87" i="1"/>
  <c r="E87" i="1"/>
  <c r="F87" i="1"/>
  <c r="F126" i="1" l="1"/>
  <c r="E126" i="1"/>
  <c r="D126" i="1"/>
  <c r="E52" i="1" l="1"/>
  <c r="E54" i="1"/>
  <c r="E133" i="1"/>
  <c r="E119" i="1"/>
  <c r="E18" i="1" s="1"/>
  <c r="E115" i="1"/>
  <c r="E114" i="1" s="1"/>
  <c r="E17" i="1" s="1"/>
  <c r="E109" i="1"/>
  <c r="E16" i="1" s="1"/>
  <c r="E101" i="1"/>
  <c r="E97" i="1"/>
  <c r="E93" i="1"/>
  <c r="E91" i="1"/>
  <c r="E83" i="1"/>
  <c r="E82" i="1" s="1"/>
  <c r="E13" i="1" s="1"/>
  <c r="E78" i="1"/>
  <c r="E77" i="1" s="1"/>
  <c r="E12" i="1" s="1"/>
  <c r="E70" i="1"/>
  <c r="E64" i="1"/>
  <c r="E60" i="1"/>
  <c r="E56" i="1"/>
  <c r="E19" i="1"/>
  <c r="D133" i="1"/>
  <c r="D119" i="1"/>
  <c r="D18" i="1" s="1"/>
  <c r="D115" i="1"/>
  <c r="D114" i="1" s="1"/>
  <c r="D17" i="1" s="1"/>
  <c r="D109" i="1"/>
  <c r="D108" i="1" s="1"/>
  <c r="D101" i="1"/>
  <c r="D97" i="1"/>
  <c r="D93" i="1"/>
  <c r="D91" i="1"/>
  <c r="D83" i="1"/>
  <c r="D82" i="1" s="1"/>
  <c r="D13" i="1" s="1"/>
  <c r="D78" i="1"/>
  <c r="D77" i="1" s="1"/>
  <c r="D12" i="1" s="1"/>
  <c r="D70" i="1"/>
  <c r="D64" i="1"/>
  <c r="D60" i="1"/>
  <c r="D19" i="1"/>
  <c r="F52" i="1"/>
  <c r="F133" i="1"/>
  <c r="F119" i="1"/>
  <c r="F18" i="1" s="1"/>
  <c r="F115" i="1"/>
  <c r="F114" i="1" s="1"/>
  <c r="F17" i="1" s="1"/>
  <c r="F109" i="1"/>
  <c r="F108" i="1" s="1"/>
  <c r="F101" i="1"/>
  <c r="F97" i="1"/>
  <c r="F93" i="1"/>
  <c r="F91" i="1"/>
  <c r="F83" i="1"/>
  <c r="F82" i="1" s="1"/>
  <c r="F13" i="1" s="1"/>
  <c r="F78" i="1"/>
  <c r="F77" i="1" s="1"/>
  <c r="F12" i="1" s="1"/>
  <c r="F70" i="1"/>
  <c r="F64" i="1"/>
  <c r="F60" i="1"/>
  <c r="F56" i="1"/>
  <c r="F54" i="1"/>
  <c r="F19" i="1"/>
  <c r="E108" i="1" l="1"/>
  <c r="D16" i="1"/>
  <c r="E86" i="1"/>
  <c r="E14" i="1" s="1"/>
  <c r="D86" i="1"/>
  <c r="D14" i="1" s="1"/>
  <c r="E11" i="1"/>
  <c r="E10" i="1" s="1"/>
  <c r="D11" i="1"/>
  <c r="D10" i="1" s="1"/>
  <c r="E15" i="1"/>
  <c r="D15" i="1"/>
  <c r="F86" i="1"/>
  <c r="F14" i="1" s="1"/>
  <c r="F16" i="1"/>
  <c r="F15" i="1" s="1"/>
  <c r="F11" i="1"/>
  <c r="F10" i="1" s="1"/>
  <c r="E9" i="1" l="1"/>
  <c r="D9" i="1"/>
  <c r="F9" i="1"/>
</calcChain>
</file>

<file path=xl/sharedStrings.xml><?xml version="1.0" encoding="utf-8"?>
<sst xmlns="http://schemas.openxmlformats.org/spreadsheetml/2006/main" count="149" uniqueCount="91">
  <si>
    <t>Ulaganja u računalne programa</t>
  </si>
  <si>
    <t>Računalne usluge</t>
  </si>
  <si>
    <t>Intelektualne i osobne usluge</t>
  </si>
  <si>
    <t>Usluge promidžbe i informiranja</t>
  </si>
  <si>
    <t>Doprinosi za obvezno zdravstveno osiguranje</t>
  </si>
  <si>
    <t>Plaće za redovan rad</t>
  </si>
  <si>
    <t>C2.3. R3-I14 Implementacija sustava bezgotovinskog plaćanja u gospodarstvu putem eRačuna s integriranom e-arhivom i aktivnim poreznim knjigovodstvom</t>
  </si>
  <si>
    <t>K541046.002</t>
  </si>
  <si>
    <t>Komunikacijska oprema</t>
  </si>
  <si>
    <t>Uredska oprema i namještaj</t>
  </si>
  <si>
    <t>C2.3. R3-I13 Digitalna transformacija Porezne uprave</t>
  </si>
  <si>
    <t>K541046.001</t>
  </si>
  <si>
    <t>DIGITALNA TRANSFORMACIJA - NPOO</t>
  </si>
  <si>
    <t>K541046</t>
  </si>
  <si>
    <t>Uspostava platforme i arhitekture za hibridni pristup radnom mjestu – „smartworking“ u Poreznoj upravi</t>
  </si>
  <si>
    <t>K541047.001</t>
  </si>
  <si>
    <t>Operativni program Učinkoviti ljudski potencijali 2021.-2027.</t>
  </si>
  <si>
    <t>K541047</t>
  </si>
  <si>
    <t>Reprezentacija</t>
  </si>
  <si>
    <t>Uredski materijal i ostali materijalni rashodi</t>
  </si>
  <si>
    <t>Stručno usavršavanje</t>
  </si>
  <si>
    <t>Službena putovonja</t>
  </si>
  <si>
    <t>FISCALIS</t>
  </si>
  <si>
    <t>A541024</t>
  </si>
  <si>
    <t>POMOĆI</t>
  </si>
  <si>
    <t>Ulaganja u računalne programe</t>
  </si>
  <si>
    <t>Ostala prava</t>
  </si>
  <si>
    <t>Licence</t>
  </si>
  <si>
    <t>Zakupnine i najamnine</t>
  </si>
  <si>
    <t>INFORMATIZACIJA POREZNE UPRAVE</t>
  </si>
  <si>
    <t>K270160</t>
  </si>
  <si>
    <t>Oprema za održavanje i zaštitu</t>
  </si>
  <si>
    <t>OPREMANJE</t>
  </si>
  <si>
    <t>K270151</t>
  </si>
  <si>
    <t>Dodatna ulaganja na građevinskim objektima</t>
  </si>
  <si>
    <t>Poslovni objekti</t>
  </si>
  <si>
    <t>OBJEKTI ZA POTREBE POREZNE UPRAVE</t>
  </si>
  <si>
    <t>K270143</t>
  </si>
  <si>
    <t>Tekuće donacije u novcu</t>
  </si>
  <si>
    <t>HUMANITARNE POMOĆI</t>
  </si>
  <si>
    <t>A541015</t>
  </si>
  <si>
    <t>Zatezne kamate</t>
  </si>
  <si>
    <t>Naknade troškova osobama izvan radnog odnosa</t>
  </si>
  <si>
    <t>ADMINISTRACIJA I UPRAVLJANJE POREZNE UPRAVE</t>
  </si>
  <si>
    <t>A541000</t>
  </si>
  <si>
    <t>Prihodi za posebne namjene</t>
  </si>
  <si>
    <t>Komunalne usluge</t>
  </si>
  <si>
    <t>Energija</t>
  </si>
  <si>
    <t>Vlastiti prihodi</t>
  </si>
  <si>
    <t>Prijevozna sredstva</t>
  </si>
  <si>
    <t>Usluge tekućeg i investicijskog održavanja</t>
  </si>
  <si>
    <t>Materijal i dijelovi za tekuće i investicijsko održavanje</t>
  </si>
  <si>
    <t>Sitni inventar i auto gume</t>
  </si>
  <si>
    <t>K541007</t>
  </si>
  <si>
    <t>Dodatne ulaganja u građevinske objekte</t>
  </si>
  <si>
    <t>Troškovi sudskih postupaka</t>
  </si>
  <si>
    <t>ISPLATA OVRHA PO SUDSKIM PRESUDAMA</t>
  </si>
  <si>
    <t>A541023</t>
  </si>
  <si>
    <t>ostale usluge</t>
  </si>
  <si>
    <t>TROŠKOVI STEČAJNOG POSTUPKA</t>
  </si>
  <si>
    <t>A541018</t>
  </si>
  <si>
    <t>Ostale kazne</t>
  </si>
  <si>
    <t>Stipendije, školarine</t>
  </si>
  <si>
    <t>Ostali nespomenuti financijski rashodi</t>
  </si>
  <si>
    <t>Negativne tečajne razlike</t>
  </si>
  <si>
    <t>Bankarsku usluge i usluge platnog prometa</t>
  </si>
  <si>
    <t>Ostali nespomenuti rashodi poslovanja</t>
  </si>
  <si>
    <t>Pristojbe i naknade</t>
  </si>
  <si>
    <t>Članarine</t>
  </si>
  <si>
    <t>Premije osiguranja</t>
  </si>
  <si>
    <t>Nakanade troškova osobama</t>
  </si>
  <si>
    <t>Ostale usluge</t>
  </si>
  <si>
    <t>Zdravstvene i veterinarske usluge</t>
  </si>
  <si>
    <t>Usluge telefona, pošte i prijevoza</t>
  </si>
  <si>
    <t>Službena, radna i zaštitna odjeća i obuća</t>
  </si>
  <si>
    <t xml:space="preserve">Sitni inventar </t>
  </si>
  <si>
    <t>Naknade za prijevoz, za rad na terenu</t>
  </si>
  <si>
    <t>Službena putovanja</t>
  </si>
  <si>
    <t>Ostali rashodi za zaposlene</t>
  </si>
  <si>
    <t>Plaće za prekovremeni rad</t>
  </si>
  <si>
    <t>SVI</t>
  </si>
  <si>
    <t>POREZNA UPRAVA</t>
  </si>
  <si>
    <t>`02515</t>
  </si>
  <si>
    <t>Izvor</t>
  </si>
  <si>
    <t>Naziv</t>
  </si>
  <si>
    <t>Program</t>
  </si>
  <si>
    <t xml:space="preserve"> PRORAČUN MINISTARSTVA FINANCIJA, POREZNE UPRAVE ZA 2025. - 2027.</t>
  </si>
  <si>
    <t>Naknade građanima i kućanstvima u novcu</t>
  </si>
  <si>
    <t xml:space="preserve"> PLAN 2025</t>
  </si>
  <si>
    <t xml:space="preserve"> PLAN 2026</t>
  </si>
  <si>
    <t xml:space="preserve"> PLAN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</si>
</sst>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4" fontId="6" fillId="6" borderId="3" applyNumberFormat="0" applyProtection="0">
      <alignment horizontal="right" vertical="center"/>
    </xf>
  </cellStyleXfs>
  <cellXfs count="36">
    <xf numFmtId="0" fontId="0" fillId="0" borderId="0" xfId="0"/>
    <xf numFmtId="4" fontId="1" fillId="2" borderId="1" xfId="0" applyNumberFormat="1" applyFont="1" applyFill="1" applyBorder="1"/>
    <xf numFmtId="3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/>
    </xf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/>
    <xf numFmtId="4" fontId="1" fillId="5" borderId="1" xfId="0" applyNumberFormat="1" applyFont="1" applyFill="1" applyBorder="1"/>
    <xf numFmtId="0" fontId="1" fillId="5" borderId="1" xfId="0" applyFont="1" applyFill="1" applyBorder="1"/>
    <xf numFmtId="4" fontId="1" fillId="0" borderId="2" xfId="0" applyNumberFormat="1" applyFont="1" applyBorder="1"/>
    <xf numFmtId="0" fontId="1" fillId="5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2" fillId="0" borderId="1" xfId="0" applyNumberFormat="1" applyFont="1" applyFill="1" applyBorder="1"/>
    <xf numFmtId="0" fontId="5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2">
    <cellStyle name="Normalno" xfId="0" builtinId="0"/>
    <cellStyle name="SAPBEXstdData" xfId="1" xr:uid="{D8FB698A-3F8B-49DA-A257-A407C0022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83</xdr:row>
      <xdr:rowOff>0</xdr:rowOff>
    </xdr:from>
    <xdr:to>
      <xdr:col>0</xdr:col>
      <xdr:colOff>704850</xdr:colOff>
      <xdr:row>83</xdr:row>
      <xdr:rowOff>123825</xdr:rowOff>
    </xdr:to>
    <xdr:pic>
      <xdr:nvPicPr>
        <xdr:cNvPr id="2" name="BEx8ZJSY3T67MQP8E0Y4IYKPM906" descr="Expanded">
          <a:extLst>
            <a:ext uri="{FF2B5EF4-FFF2-40B4-BE49-F238E27FC236}">
              <a16:creationId xmlns:a16="http://schemas.microsoft.com/office/drawing/2014/main" id="{8C911713-EF2C-4334-A33D-B03476463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6002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86</xdr:row>
      <xdr:rowOff>0</xdr:rowOff>
    </xdr:from>
    <xdr:to>
      <xdr:col>0</xdr:col>
      <xdr:colOff>590550</xdr:colOff>
      <xdr:row>86</xdr:row>
      <xdr:rowOff>123825</xdr:rowOff>
    </xdr:to>
    <xdr:pic>
      <xdr:nvPicPr>
        <xdr:cNvPr id="3" name="BExF4FOS5HKHRQSJVALNNUA1VDP2" descr="Expanded">
          <a:extLst>
            <a:ext uri="{FF2B5EF4-FFF2-40B4-BE49-F238E27FC236}">
              <a16:creationId xmlns:a16="http://schemas.microsoft.com/office/drawing/2014/main" id="{ABBFAC26-C738-4F62-816F-349A5780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6573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92</xdr:row>
      <xdr:rowOff>0</xdr:rowOff>
    </xdr:from>
    <xdr:to>
      <xdr:col>0</xdr:col>
      <xdr:colOff>704850</xdr:colOff>
      <xdr:row>92</xdr:row>
      <xdr:rowOff>123825</xdr:rowOff>
    </xdr:to>
    <xdr:pic>
      <xdr:nvPicPr>
        <xdr:cNvPr id="4" name="BEx5PME4HYOYG85I99TIPB56S7PV" descr="Expanded">
          <a:extLst>
            <a:ext uri="{FF2B5EF4-FFF2-40B4-BE49-F238E27FC236}">
              <a16:creationId xmlns:a16="http://schemas.microsoft.com/office/drawing/2014/main" id="{427111D0-E461-4ABD-B798-BE56BA8E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7526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90</xdr:row>
      <xdr:rowOff>0</xdr:rowOff>
    </xdr:from>
    <xdr:to>
      <xdr:col>0</xdr:col>
      <xdr:colOff>704850</xdr:colOff>
      <xdr:row>90</xdr:row>
      <xdr:rowOff>123825</xdr:rowOff>
    </xdr:to>
    <xdr:pic>
      <xdr:nvPicPr>
        <xdr:cNvPr id="5" name="BEx5PME4HYOYG85I99TIPB56S7PV" descr="Expanded">
          <a:extLst>
            <a:ext uri="{FF2B5EF4-FFF2-40B4-BE49-F238E27FC236}">
              <a16:creationId xmlns:a16="http://schemas.microsoft.com/office/drawing/2014/main" id="{D167D66D-080E-43ED-B37D-073A221D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7145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87</xdr:row>
      <xdr:rowOff>0</xdr:rowOff>
    </xdr:from>
    <xdr:to>
      <xdr:col>0</xdr:col>
      <xdr:colOff>704850</xdr:colOff>
      <xdr:row>87</xdr:row>
      <xdr:rowOff>123825</xdr:rowOff>
    </xdr:to>
    <xdr:pic>
      <xdr:nvPicPr>
        <xdr:cNvPr id="6" name="BEx5PME4HYOYG85I99TIPB56S7PV" descr="Expanded">
          <a:extLst>
            <a:ext uri="{FF2B5EF4-FFF2-40B4-BE49-F238E27FC236}">
              <a16:creationId xmlns:a16="http://schemas.microsoft.com/office/drawing/2014/main" id="{0488B510-2D64-4664-965D-F8C95F26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6764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85</xdr:row>
      <xdr:rowOff>0</xdr:rowOff>
    </xdr:from>
    <xdr:to>
      <xdr:col>0</xdr:col>
      <xdr:colOff>590550</xdr:colOff>
      <xdr:row>85</xdr:row>
      <xdr:rowOff>123825</xdr:rowOff>
    </xdr:to>
    <xdr:pic>
      <xdr:nvPicPr>
        <xdr:cNvPr id="7" name="BExF4FOS5HKHRQSJVALNNUA1VDP2" descr="Expanded">
          <a:extLst>
            <a:ext uri="{FF2B5EF4-FFF2-40B4-BE49-F238E27FC236}">
              <a16:creationId xmlns:a16="http://schemas.microsoft.com/office/drawing/2014/main" id="{26280810-2D33-469F-9BC5-CF515A0DD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6383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86</xdr:row>
      <xdr:rowOff>0</xdr:rowOff>
    </xdr:from>
    <xdr:to>
      <xdr:col>0</xdr:col>
      <xdr:colOff>704850</xdr:colOff>
      <xdr:row>86</xdr:row>
      <xdr:rowOff>123825</xdr:rowOff>
    </xdr:to>
    <xdr:pic>
      <xdr:nvPicPr>
        <xdr:cNvPr id="8" name="BEx5PME4HYOYG85I99TIPB56S7PV" descr="Expanded">
          <a:extLst>
            <a:ext uri="{FF2B5EF4-FFF2-40B4-BE49-F238E27FC236}">
              <a16:creationId xmlns:a16="http://schemas.microsoft.com/office/drawing/2014/main" id="{BAA74FE1-C277-44F6-8EC0-80BF9AB69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65735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90</xdr:row>
      <xdr:rowOff>0</xdr:rowOff>
    </xdr:from>
    <xdr:to>
      <xdr:col>0</xdr:col>
      <xdr:colOff>704850</xdr:colOff>
      <xdr:row>90</xdr:row>
      <xdr:rowOff>66675</xdr:rowOff>
    </xdr:to>
    <xdr:pic>
      <xdr:nvPicPr>
        <xdr:cNvPr id="9" name="BExKQNSNMNM7OO58GB9P42XYTZRH" descr="Expanded">
          <a:extLst>
            <a:ext uri="{FF2B5EF4-FFF2-40B4-BE49-F238E27FC236}">
              <a16:creationId xmlns:a16="http://schemas.microsoft.com/office/drawing/2014/main" id="{C529699C-C963-41D2-9B93-1471537C7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7145000"/>
          <a:ext cx="28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92</xdr:row>
      <xdr:rowOff>0</xdr:rowOff>
    </xdr:from>
    <xdr:to>
      <xdr:col>0</xdr:col>
      <xdr:colOff>704850</xdr:colOff>
      <xdr:row>92</xdr:row>
      <xdr:rowOff>123825</xdr:rowOff>
    </xdr:to>
    <xdr:pic>
      <xdr:nvPicPr>
        <xdr:cNvPr id="10" name="BEx7DG48BXPL9H7IO8USYTMY7BM5" descr="Expanded">
          <a:extLst>
            <a:ext uri="{FF2B5EF4-FFF2-40B4-BE49-F238E27FC236}">
              <a16:creationId xmlns:a16="http://schemas.microsoft.com/office/drawing/2014/main" id="{94061978-3B65-4F37-952B-A585F999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7526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96</xdr:row>
      <xdr:rowOff>0</xdr:rowOff>
    </xdr:from>
    <xdr:to>
      <xdr:col>0</xdr:col>
      <xdr:colOff>704850</xdr:colOff>
      <xdr:row>96</xdr:row>
      <xdr:rowOff>66675</xdr:rowOff>
    </xdr:to>
    <xdr:pic>
      <xdr:nvPicPr>
        <xdr:cNvPr id="11" name="BExZYMUP6NZMXNQQN75XXDS09U4V" descr="Expanded">
          <a:extLst>
            <a:ext uri="{FF2B5EF4-FFF2-40B4-BE49-F238E27FC236}">
              <a16:creationId xmlns:a16="http://schemas.microsoft.com/office/drawing/2014/main" id="{B8557F36-31F1-4B26-9F8A-68F8FE035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8288000"/>
          <a:ext cx="28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100</xdr:row>
      <xdr:rowOff>0</xdr:rowOff>
    </xdr:from>
    <xdr:to>
      <xdr:col>0</xdr:col>
      <xdr:colOff>704850</xdr:colOff>
      <xdr:row>100</xdr:row>
      <xdr:rowOff>123825</xdr:rowOff>
    </xdr:to>
    <xdr:pic>
      <xdr:nvPicPr>
        <xdr:cNvPr id="12" name="BEx8ZJSY3T67MQP8E0Y4IYKPM906" descr="Expanded">
          <a:extLst>
            <a:ext uri="{FF2B5EF4-FFF2-40B4-BE49-F238E27FC236}">
              <a16:creationId xmlns:a16="http://schemas.microsoft.com/office/drawing/2014/main" id="{3DC14009-CBBB-494C-8F24-F592D990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9050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107</xdr:row>
      <xdr:rowOff>0</xdr:rowOff>
    </xdr:from>
    <xdr:to>
      <xdr:col>0</xdr:col>
      <xdr:colOff>590550</xdr:colOff>
      <xdr:row>107</xdr:row>
      <xdr:rowOff>123825</xdr:rowOff>
    </xdr:to>
    <xdr:pic>
      <xdr:nvPicPr>
        <xdr:cNvPr id="13" name="BExF4FOS5HKHRQSJVALNNUA1VDP2" descr="Expanded">
          <a:extLst>
            <a:ext uri="{FF2B5EF4-FFF2-40B4-BE49-F238E27FC236}">
              <a16:creationId xmlns:a16="http://schemas.microsoft.com/office/drawing/2014/main" id="{48FE6090-887F-4B80-A319-77899C83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03835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108</xdr:row>
      <xdr:rowOff>0</xdr:rowOff>
    </xdr:from>
    <xdr:to>
      <xdr:col>0</xdr:col>
      <xdr:colOff>704850</xdr:colOff>
      <xdr:row>108</xdr:row>
      <xdr:rowOff>123825</xdr:rowOff>
    </xdr:to>
    <xdr:pic>
      <xdr:nvPicPr>
        <xdr:cNvPr id="14" name="BEx5PME4HYOYG85I99TIPB56S7PV" descr="Expanded">
          <a:extLst>
            <a:ext uri="{FF2B5EF4-FFF2-40B4-BE49-F238E27FC236}">
              <a16:creationId xmlns:a16="http://schemas.microsoft.com/office/drawing/2014/main" id="{7EB1D6AB-DC95-4DA6-88EA-AA4141FC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0574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81</xdr:row>
      <xdr:rowOff>0</xdr:rowOff>
    </xdr:from>
    <xdr:to>
      <xdr:col>0</xdr:col>
      <xdr:colOff>590550</xdr:colOff>
      <xdr:row>81</xdr:row>
      <xdr:rowOff>123825</xdr:rowOff>
    </xdr:to>
    <xdr:pic>
      <xdr:nvPicPr>
        <xdr:cNvPr id="16" name="BExF4FOS5HKHRQSJVALNNUA1VDP2" descr="Expanded">
          <a:extLst>
            <a:ext uri="{FF2B5EF4-FFF2-40B4-BE49-F238E27FC236}">
              <a16:creationId xmlns:a16="http://schemas.microsoft.com/office/drawing/2014/main" id="{E1DC7247-13B0-4A36-A91F-DCF8CC1B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621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76</xdr:row>
      <xdr:rowOff>0</xdr:rowOff>
    </xdr:from>
    <xdr:to>
      <xdr:col>0</xdr:col>
      <xdr:colOff>704850</xdr:colOff>
      <xdr:row>76</xdr:row>
      <xdr:rowOff>123825</xdr:rowOff>
    </xdr:to>
    <xdr:pic>
      <xdr:nvPicPr>
        <xdr:cNvPr id="17" name="BEx5PME4HYOYG85I99TIPB56S7PV" descr="Expanded">
          <a:extLst>
            <a:ext uri="{FF2B5EF4-FFF2-40B4-BE49-F238E27FC236}">
              <a16:creationId xmlns:a16="http://schemas.microsoft.com/office/drawing/2014/main" id="{73EF31D8-6E63-41C2-91D2-280A01EB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46685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125</xdr:row>
      <xdr:rowOff>0</xdr:rowOff>
    </xdr:from>
    <xdr:to>
      <xdr:col>0</xdr:col>
      <xdr:colOff>704850</xdr:colOff>
      <xdr:row>125</xdr:row>
      <xdr:rowOff>123825</xdr:rowOff>
    </xdr:to>
    <xdr:pic>
      <xdr:nvPicPr>
        <xdr:cNvPr id="18" name="BEx5PME4HYOYG85I99TIPB56S7PV" descr="Expanded">
          <a:extLst>
            <a:ext uri="{FF2B5EF4-FFF2-40B4-BE49-F238E27FC236}">
              <a16:creationId xmlns:a16="http://schemas.microsoft.com/office/drawing/2014/main" id="{1B5C2100-1260-4D11-8E3B-0F7866A6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41935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132</xdr:row>
      <xdr:rowOff>0</xdr:rowOff>
    </xdr:from>
    <xdr:to>
      <xdr:col>0</xdr:col>
      <xdr:colOff>704850</xdr:colOff>
      <xdr:row>132</xdr:row>
      <xdr:rowOff>123825</xdr:rowOff>
    </xdr:to>
    <xdr:pic>
      <xdr:nvPicPr>
        <xdr:cNvPr id="19" name="BEx5PME4HYOYG85I99TIPB56S7PV" descr="Expanded">
          <a:extLst>
            <a:ext uri="{FF2B5EF4-FFF2-40B4-BE49-F238E27FC236}">
              <a16:creationId xmlns:a16="http://schemas.microsoft.com/office/drawing/2014/main" id="{4AC3E5DB-6778-458C-9CF2-0F5570BE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5908000"/>
          <a:ext cx="285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101C-5985-4BC6-92B5-17731DDB30CC}">
  <sheetPr codeName="List1">
    <tabColor rgb="FF00B050"/>
    <pageSetUpPr fitToPage="1"/>
  </sheetPr>
  <dimension ref="A4:F13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6" sqref="K16"/>
    </sheetView>
  </sheetViews>
  <sheetFormatPr defaultRowHeight="15" x14ac:dyDescent="0.25"/>
  <cols>
    <col min="1" max="1" width="12.5703125" bestFit="1" customWidth="1"/>
    <col min="2" max="2" width="49.5703125" customWidth="1"/>
    <col min="3" max="3" width="19.85546875" customWidth="1"/>
    <col min="4" max="5" width="23.42578125" customWidth="1"/>
    <col min="6" max="6" width="23.42578125" bestFit="1" customWidth="1"/>
  </cols>
  <sheetData>
    <row r="4" spans="1:6" ht="15" customHeight="1" x14ac:dyDescent="0.25">
      <c r="A4" s="35" t="s">
        <v>86</v>
      </c>
      <c r="B4" s="35"/>
      <c r="C4" s="35"/>
      <c r="D4" s="35"/>
      <c r="E4" s="35"/>
      <c r="F4" s="35"/>
    </row>
    <row r="5" spans="1:6" ht="15" customHeight="1" x14ac:dyDescent="0.25">
      <c r="A5" s="35"/>
      <c r="B5" s="35"/>
      <c r="C5" s="35"/>
      <c r="D5" s="35"/>
      <c r="E5" s="35"/>
      <c r="F5" s="35"/>
    </row>
    <row r="6" spans="1:6" ht="15" customHeight="1" x14ac:dyDescent="0.25">
      <c r="A6" s="35"/>
      <c r="B6" s="35"/>
      <c r="C6" s="35"/>
      <c r="D6" s="35"/>
      <c r="E6" s="35"/>
      <c r="F6" s="35"/>
    </row>
    <row r="7" spans="1:6" x14ac:dyDescent="0.25">
      <c r="E7" s="30"/>
    </row>
    <row r="8" spans="1:6" ht="31.5" customHeight="1" x14ac:dyDescent="0.25">
      <c r="A8" s="26" t="s">
        <v>85</v>
      </c>
      <c r="B8" s="26" t="s">
        <v>84</v>
      </c>
      <c r="C8" s="26" t="s">
        <v>83</v>
      </c>
      <c r="D8" s="25" t="s">
        <v>88</v>
      </c>
      <c r="E8" s="25" t="s">
        <v>89</v>
      </c>
      <c r="F8" s="25" t="s">
        <v>90</v>
      </c>
    </row>
    <row r="9" spans="1:6" ht="18" x14ac:dyDescent="0.25">
      <c r="A9" s="19" t="s">
        <v>82</v>
      </c>
      <c r="B9" s="19" t="s">
        <v>81</v>
      </c>
      <c r="C9" s="19" t="s">
        <v>80</v>
      </c>
      <c r="D9" s="18">
        <f t="shared" ref="D9" si="0">D10+D13+D14+D15</f>
        <v>211291158</v>
      </c>
      <c r="E9" s="18">
        <f t="shared" ref="E9" si="1">E10+E13+E14+E15</f>
        <v>203607073</v>
      </c>
      <c r="F9" s="18">
        <f t="shared" ref="F9" si="2">F10+F13+F14+F15</f>
        <v>182226633</v>
      </c>
    </row>
    <row r="10" spans="1:6" ht="18" x14ac:dyDescent="0.25">
      <c r="A10" s="19"/>
      <c r="B10" s="19"/>
      <c r="C10" s="19">
        <v>1</v>
      </c>
      <c r="D10" s="18">
        <f t="shared" ref="D10" si="3">D11+D12</f>
        <v>182117031</v>
      </c>
      <c r="E10" s="18">
        <f t="shared" ref="E10" si="4">E11+E12</f>
        <v>186173086</v>
      </c>
      <c r="F10" s="18">
        <f t="shared" ref="F10" si="5">F11+F12</f>
        <v>179429169</v>
      </c>
    </row>
    <row r="11" spans="1:6" ht="18" x14ac:dyDescent="0.25">
      <c r="A11" s="19"/>
      <c r="B11" s="19"/>
      <c r="C11" s="19">
        <v>11</v>
      </c>
      <c r="D11" s="18">
        <f t="shared" ref="D11:F11" si="6">D19+D52+D54+D56+D60+D64+D70</f>
        <v>182117031</v>
      </c>
      <c r="E11" s="18">
        <f t="shared" si="6"/>
        <v>186173086</v>
      </c>
      <c r="F11" s="18">
        <f t="shared" si="6"/>
        <v>179429169</v>
      </c>
    </row>
    <row r="12" spans="1:6" ht="18" x14ac:dyDescent="0.25">
      <c r="A12" s="19"/>
      <c r="B12" s="19"/>
      <c r="C12" s="19">
        <v>12</v>
      </c>
      <c r="D12" s="18">
        <f t="shared" ref="D12" si="7">D77</f>
        <v>0</v>
      </c>
      <c r="E12" s="18">
        <f t="shared" ref="E12" si="8">E77</f>
        <v>0</v>
      </c>
      <c r="F12" s="18">
        <f t="shared" ref="F12" si="9">F77</f>
        <v>0</v>
      </c>
    </row>
    <row r="13" spans="1:6" ht="18" x14ac:dyDescent="0.25">
      <c r="A13" s="19"/>
      <c r="B13" s="19"/>
      <c r="C13" s="19">
        <v>31</v>
      </c>
      <c r="D13" s="18">
        <f t="shared" ref="D13" si="10">D82</f>
        <v>200000</v>
      </c>
      <c r="E13" s="18">
        <f t="shared" ref="E13" si="11">E82</f>
        <v>200000</v>
      </c>
      <c r="F13" s="18">
        <f t="shared" ref="F13" si="12">F82</f>
        <v>200000</v>
      </c>
    </row>
    <row r="14" spans="1:6" ht="18" x14ac:dyDescent="0.25">
      <c r="A14" s="19"/>
      <c r="B14" s="19"/>
      <c r="C14" s="19">
        <v>43</v>
      </c>
      <c r="D14" s="18">
        <f t="shared" ref="D14" si="13">D86</f>
        <v>2440464</v>
      </c>
      <c r="E14" s="18">
        <f t="shared" ref="E14" si="14">E86</f>
        <v>2440464</v>
      </c>
      <c r="F14" s="18">
        <f t="shared" ref="F14" si="15">F86</f>
        <v>2440464</v>
      </c>
    </row>
    <row r="15" spans="1:6" ht="18" x14ac:dyDescent="0.25">
      <c r="A15" s="19"/>
      <c r="B15" s="19"/>
      <c r="C15" s="19">
        <v>5</v>
      </c>
      <c r="D15" s="18">
        <f t="shared" ref="D15" si="16">D16+D17+D18</f>
        <v>26533663</v>
      </c>
      <c r="E15" s="18">
        <f t="shared" ref="E15" si="17">E16+E17+E18</f>
        <v>14793523</v>
      </c>
      <c r="F15" s="18">
        <f>F16+F17+F18</f>
        <v>157000</v>
      </c>
    </row>
    <row r="16" spans="1:6" ht="18" x14ac:dyDescent="0.25">
      <c r="A16" s="19"/>
      <c r="B16" s="19"/>
      <c r="C16" s="19">
        <v>51</v>
      </c>
      <c r="D16" s="18">
        <f t="shared" ref="D16" si="18">D109</f>
        <v>157000</v>
      </c>
      <c r="E16" s="18">
        <f t="shared" ref="E16" si="19">E109</f>
        <v>157000</v>
      </c>
      <c r="F16" s="18">
        <f t="shared" ref="F16" si="20">F109</f>
        <v>157000</v>
      </c>
    </row>
    <row r="17" spans="1:6" ht="18" x14ac:dyDescent="0.25">
      <c r="A17" s="19"/>
      <c r="B17" s="19"/>
      <c r="C17" s="19">
        <v>561</v>
      </c>
      <c r="D17" s="18">
        <f t="shared" ref="D17" si="21">D114</f>
        <v>0</v>
      </c>
      <c r="E17" s="18">
        <f t="shared" ref="E17" si="22">E114</f>
        <v>0</v>
      </c>
      <c r="F17" s="18">
        <f t="shared" ref="F17" si="23">F114</f>
        <v>0</v>
      </c>
    </row>
    <row r="18" spans="1:6" ht="18" x14ac:dyDescent="0.25">
      <c r="A18" s="19"/>
      <c r="B18" s="19"/>
      <c r="C18" s="19">
        <v>581</v>
      </c>
      <c r="D18" s="18">
        <f t="shared" ref="D18" si="24">D119</f>
        <v>26376663</v>
      </c>
      <c r="E18" s="18">
        <f t="shared" ref="E18" si="25">E119</f>
        <v>14636523</v>
      </c>
      <c r="F18" s="18">
        <f t="shared" ref="F18" si="26">F119</f>
        <v>0</v>
      </c>
    </row>
    <row r="19" spans="1:6" ht="36" x14ac:dyDescent="0.25">
      <c r="A19" s="17" t="s">
        <v>44</v>
      </c>
      <c r="B19" s="12" t="s">
        <v>43</v>
      </c>
      <c r="C19" s="17">
        <v>11</v>
      </c>
      <c r="D19" s="8">
        <f t="shared" ref="D19:F19" si="27">SUM(D20:D51)</f>
        <v>140892031</v>
      </c>
      <c r="E19" s="8">
        <f t="shared" si="27"/>
        <v>144948086</v>
      </c>
      <c r="F19" s="8">
        <f t="shared" si="27"/>
        <v>138204169</v>
      </c>
    </row>
    <row r="20" spans="1:6" ht="18" x14ac:dyDescent="0.25">
      <c r="A20" s="3">
        <v>3111</v>
      </c>
      <c r="B20" s="3" t="s">
        <v>5</v>
      </c>
      <c r="C20" s="3">
        <v>11</v>
      </c>
      <c r="D20" s="27">
        <v>95760000</v>
      </c>
      <c r="E20" s="27">
        <v>98513086</v>
      </c>
      <c r="F20" s="27">
        <v>93319169</v>
      </c>
    </row>
    <row r="21" spans="1:6" ht="18" x14ac:dyDescent="0.25">
      <c r="A21" s="3">
        <v>3113</v>
      </c>
      <c r="B21" s="3" t="s">
        <v>79</v>
      </c>
      <c r="C21" s="3">
        <v>11</v>
      </c>
      <c r="D21" s="28">
        <v>2000000</v>
      </c>
      <c r="E21" s="28">
        <v>2000000</v>
      </c>
      <c r="F21" s="28">
        <v>1400000</v>
      </c>
    </row>
    <row r="22" spans="1:6" ht="18" x14ac:dyDescent="0.25">
      <c r="A22" s="3">
        <v>3121</v>
      </c>
      <c r="B22" s="3" t="s">
        <v>78</v>
      </c>
      <c r="C22" s="3">
        <v>11</v>
      </c>
      <c r="D22" s="28">
        <v>5400000</v>
      </c>
      <c r="E22" s="28">
        <v>6000000</v>
      </c>
      <c r="F22" s="28">
        <v>6000000</v>
      </c>
    </row>
    <row r="23" spans="1:6" ht="36" x14ac:dyDescent="0.25">
      <c r="A23" s="3">
        <v>3132</v>
      </c>
      <c r="B23" s="4" t="s">
        <v>4</v>
      </c>
      <c r="C23" s="3">
        <v>11</v>
      </c>
      <c r="D23" s="28">
        <v>15747031</v>
      </c>
      <c r="E23" s="28">
        <v>16450000</v>
      </c>
      <c r="F23" s="28">
        <v>15500000</v>
      </c>
    </row>
    <row r="24" spans="1:6" ht="18" x14ac:dyDescent="0.25">
      <c r="A24" s="3">
        <v>3211</v>
      </c>
      <c r="B24" s="3" t="s">
        <v>77</v>
      </c>
      <c r="C24" s="3">
        <v>11</v>
      </c>
      <c r="D24" s="29">
        <v>700000</v>
      </c>
      <c r="E24" s="29">
        <v>700000</v>
      </c>
      <c r="F24" s="29">
        <v>700000</v>
      </c>
    </row>
    <row r="25" spans="1:6" ht="18" x14ac:dyDescent="0.25">
      <c r="A25" s="3">
        <v>3212</v>
      </c>
      <c r="B25" s="4" t="s">
        <v>76</v>
      </c>
      <c r="C25" s="3">
        <v>11</v>
      </c>
      <c r="D25" s="28">
        <v>2800000</v>
      </c>
      <c r="E25" s="28">
        <v>2800000</v>
      </c>
      <c r="F25" s="28">
        <v>2800000</v>
      </c>
    </row>
    <row r="26" spans="1:6" ht="18" x14ac:dyDescent="0.25">
      <c r="A26" s="3">
        <v>3213</v>
      </c>
      <c r="B26" s="4" t="s">
        <v>20</v>
      </c>
      <c r="C26" s="3">
        <v>11</v>
      </c>
      <c r="D26" s="28">
        <v>200000</v>
      </c>
      <c r="E26" s="28">
        <v>200000</v>
      </c>
      <c r="F26" s="28">
        <v>200000</v>
      </c>
    </row>
    <row r="27" spans="1:6" ht="36" x14ac:dyDescent="0.25">
      <c r="A27" s="3">
        <v>3221</v>
      </c>
      <c r="B27" s="4" t="s">
        <v>19</v>
      </c>
      <c r="C27" s="3">
        <v>11</v>
      </c>
      <c r="D27" s="28">
        <v>2300000</v>
      </c>
      <c r="E27" s="28">
        <v>2300000</v>
      </c>
      <c r="F27" s="28">
        <v>2300000</v>
      </c>
    </row>
    <row r="28" spans="1:6" ht="18" x14ac:dyDescent="0.25">
      <c r="A28" s="3">
        <v>3223</v>
      </c>
      <c r="B28" s="3" t="s">
        <v>47</v>
      </c>
      <c r="C28" s="3">
        <v>11</v>
      </c>
      <c r="D28" s="28">
        <v>1600000</v>
      </c>
      <c r="E28" s="28">
        <v>1600000</v>
      </c>
      <c r="F28" s="28">
        <v>1600000</v>
      </c>
    </row>
    <row r="29" spans="1:6" ht="18" x14ac:dyDescent="0.25">
      <c r="A29" s="3">
        <v>3224</v>
      </c>
      <c r="B29" s="3" t="s">
        <v>51</v>
      </c>
      <c r="C29" s="3">
        <v>11</v>
      </c>
      <c r="D29" s="28">
        <v>20000</v>
      </c>
      <c r="E29" s="28">
        <v>20000</v>
      </c>
      <c r="F29" s="28">
        <v>20000</v>
      </c>
    </row>
    <row r="30" spans="1:6" ht="18" x14ac:dyDescent="0.25">
      <c r="A30" s="3">
        <v>3225</v>
      </c>
      <c r="B30" s="3" t="s">
        <v>75</v>
      </c>
      <c r="C30" s="3">
        <v>11</v>
      </c>
      <c r="D30" s="28">
        <v>10000</v>
      </c>
      <c r="E30" s="28">
        <v>10000</v>
      </c>
      <c r="F30" s="28">
        <v>10000</v>
      </c>
    </row>
    <row r="31" spans="1:6" ht="36" x14ac:dyDescent="0.25">
      <c r="A31" s="3">
        <v>3227</v>
      </c>
      <c r="B31" s="4" t="s">
        <v>74</v>
      </c>
      <c r="C31" s="3">
        <v>11</v>
      </c>
      <c r="D31" s="28">
        <v>6000</v>
      </c>
      <c r="E31" s="28">
        <v>6000</v>
      </c>
      <c r="F31" s="28">
        <v>6000</v>
      </c>
    </row>
    <row r="32" spans="1:6" ht="18" x14ac:dyDescent="0.25">
      <c r="A32" s="3">
        <v>3231</v>
      </c>
      <c r="B32" s="4" t="s">
        <v>73</v>
      </c>
      <c r="C32" s="3">
        <v>11</v>
      </c>
      <c r="D32" s="28">
        <v>7000000</v>
      </c>
      <c r="E32" s="28">
        <v>7000000</v>
      </c>
      <c r="F32" s="28">
        <v>7000000</v>
      </c>
    </row>
    <row r="33" spans="1:6" ht="36" x14ac:dyDescent="0.25">
      <c r="A33" s="3">
        <v>3232</v>
      </c>
      <c r="B33" s="4" t="s">
        <v>50</v>
      </c>
      <c r="C33" s="3">
        <v>11</v>
      </c>
      <c r="D33" s="28">
        <v>1700000</v>
      </c>
      <c r="E33" s="28">
        <v>1700000</v>
      </c>
      <c r="F33" s="28">
        <v>1700000</v>
      </c>
    </row>
    <row r="34" spans="1:6" ht="18" x14ac:dyDescent="0.25">
      <c r="A34" s="3">
        <v>3233</v>
      </c>
      <c r="B34" s="4" t="s">
        <v>3</v>
      </c>
      <c r="C34" s="3">
        <v>11</v>
      </c>
      <c r="D34" s="28">
        <v>70000</v>
      </c>
      <c r="E34" s="28">
        <v>70000</v>
      </c>
      <c r="F34" s="28">
        <v>70000</v>
      </c>
    </row>
    <row r="35" spans="1:6" ht="18" x14ac:dyDescent="0.25">
      <c r="A35" s="3">
        <v>3234</v>
      </c>
      <c r="B35" s="4" t="s">
        <v>46</v>
      </c>
      <c r="C35" s="3">
        <v>11</v>
      </c>
      <c r="D35" s="28">
        <v>650000</v>
      </c>
      <c r="E35" s="28">
        <v>650000</v>
      </c>
      <c r="F35" s="28">
        <v>650000</v>
      </c>
    </row>
    <row r="36" spans="1:6" ht="18" x14ac:dyDescent="0.25">
      <c r="A36" s="3">
        <v>3235</v>
      </c>
      <c r="B36" s="4" t="s">
        <v>28</v>
      </c>
      <c r="C36" s="3">
        <v>11</v>
      </c>
      <c r="D36" s="6">
        <v>1200000</v>
      </c>
      <c r="E36" s="6">
        <v>1200000</v>
      </c>
      <c r="F36" s="6">
        <v>1200000</v>
      </c>
    </row>
    <row r="37" spans="1:6" ht="18" x14ac:dyDescent="0.25">
      <c r="A37" s="3">
        <v>3236</v>
      </c>
      <c r="B37" s="24" t="s">
        <v>72</v>
      </c>
      <c r="C37" s="23">
        <v>11</v>
      </c>
      <c r="D37" s="7">
        <v>300000</v>
      </c>
      <c r="E37" s="7">
        <v>300000</v>
      </c>
      <c r="F37" s="7">
        <v>300000</v>
      </c>
    </row>
    <row r="38" spans="1:6" ht="18" x14ac:dyDescent="0.25">
      <c r="A38" s="3">
        <v>3237</v>
      </c>
      <c r="B38" s="4" t="s">
        <v>2</v>
      </c>
      <c r="C38" s="3">
        <v>11</v>
      </c>
      <c r="D38" s="29">
        <v>150000</v>
      </c>
      <c r="E38" s="29">
        <v>150000</v>
      </c>
      <c r="F38" s="29">
        <v>150000</v>
      </c>
    </row>
    <row r="39" spans="1:6" ht="18" x14ac:dyDescent="0.25">
      <c r="A39" s="3">
        <v>3239</v>
      </c>
      <c r="B39" s="3" t="s">
        <v>71</v>
      </c>
      <c r="C39" s="3">
        <v>11</v>
      </c>
      <c r="D39" s="6">
        <v>3000000</v>
      </c>
      <c r="E39" s="6">
        <v>3000000</v>
      </c>
      <c r="F39" s="6">
        <v>3000000</v>
      </c>
    </row>
    <row r="40" spans="1:6" ht="18" x14ac:dyDescent="0.25">
      <c r="A40" s="3">
        <v>3241</v>
      </c>
      <c r="B40" s="3" t="s">
        <v>70</v>
      </c>
      <c r="C40" s="3">
        <v>11</v>
      </c>
      <c r="D40" s="28">
        <v>10000</v>
      </c>
      <c r="E40" s="28">
        <v>10000</v>
      </c>
      <c r="F40" s="28">
        <v>10000</v>
      </c>
    </row>
    <row r="41" spans="1:6" ht="18" x14ac:dyDescent="0.25">
      <c r="A41" s="3">
        <v>3292</v>
      </c>
      <c r="B41" s="3" t="s">
        <v>69</v>
      </c>
      <c r="C41" s="3">
        <v>11</v>
      </c>
      <c r="D41" s="28">
        <v>10000</v>
      </c>
      <c r="E41" s="28">
        <v>10000</v>
      </c>
      <c r="F41" s="28">
        <v>10000</v>
      </c>
    </row>
    <row r="42" spans="1:6" ht="18" x14ac:dyDescent="0.25">
      <c r="A42" s="3">
        <v>3293</v>
      </c>
      <c r="B42" s="3" t="s">
        <v>18</v>
      </c>
      <c r="C42" s="3">
        <v>11</v>
      </c>
      <c r="D42" s="28">
        <v>15000</v>
      </c>
      <c r="E42" s="28">
        <v>15000</v>
      </c>
      <c r="F42" s="28">
        <v>15000</v>
      </c>
    </row>
    <row r="43" spans="1:6" ht="18" x14ac:dyDescent="0.25">
      <c r="A43" s="3">
        <v>3294</v>
      </c>
      <c r="B43" s="3" t="s">
        <v>68</v>
      </c>
      <c r="C43" s="3">
        <v>11</v>
      </c>
      <c r="D43" s="6">
        <v>110000</v>
      </c>
      <c r="E43" s="6">
        <v>110000</v>
      </c>
      <c r="F43" s="6">
        <v>110000</v>
      </c>
    </row>
    <row r="44" spans="1:6" ht="18" x14ac:dyDescent="0.25">
      <c r="A44" s="3">
        <v>3295</v>
      </c>
      <c r="B44" s="3" t="s">
        <v>67</v>
      </c>
      <c r="C44" s="3">
        <v>11</v>
      </c>
      <c r="D44" s="6">
        <v>80000</v>
      </c>
      <c r="E44" s="6">
        <v>80000</v>
      </c>
      <c r="F44" s="6">
        <v>80000</v>
      </c>
    </row>
    <row r="45" spans="1:6" ht="18" x14ac:dyDescent="0.25">
      <c r="A45" s="3">
        <v>3299</v>
      </c>
      <c r="B45" s="4" t="s">
        <v>66</v>
      </c>
      <c r="C45" s="3">
        <v>11</v>
      </c>
      <c r="D45" s="28">
        <v>10000</v>
      </c>
      <c r="E45" s="28">
        <v>10000</v>
      </c>
      <c r="F45" s="28">
        <v>10000</v>
      </c>
    </row>
    <row r="46" spans="1:6" ht="36" x14ac:dyDescent="0.25">
      <c r="A46" s="3">
        <v>3431</v>
      </c>
      <c r="B46" s="4" t="s">
        <v>65</v>
      </c>
      <c r="C46" s="3">
        <v>11</v>
      </c>
      <c r="D46" s="28">
        <v>1000</v>
      </c>
      <c r="E46" s="28">
        <v>1000</v>
      </c>
      <c r="F46" s="28">
        <v>1000</v>
      </c>
    </row>
    <row r="47" spans="1:6" ht="18" x14ac:dyDescent="0.25">
      <c r="A47" s="3">
        <v>3432</v>
      </c>
      <c r="B47" s="4" t="s">
        <v>64</v>
      </c>
      <c r="C47" s="3">
        <v>11</v>
      </c>
      <c r="D47" s="6">
        <v>500</v>
      </c>
      <c r="E47" s="6">
        <v>500</v>
      </c>
      <c r="F47" s="6">
        <v>500</v>
      </c>
    </row>
    <row r="48" spans="1:6" ht="18" x14ac:dyDescent="0.25">
      <c r="A48" s="3">
        <v>3433</v>
      </c>
      <c r="B48" s="4" t="s">
        <v>41</v>
      </c>
      <c r="C48" s="3">
        <v>11</v>
      </c>
      <c r="D48" s="28">
        <v>10000</v>
      </c>
      <c r="E48" s="28">
        <v>10000</v>
      </c>
      <c r="F48" s="28">
        <v>10000</v>
      </c>
    </row>
    <row r="49" spans="1:6" ht="18" x14ac:dyDescent="0.25">
      <c r="A49" s="3">
        <v>3434</v>
      </c>
      <c r="B49" s="4" t="s">
        <v>63</v>
      </c>
      <c r="C49" s="3">
        <v>11</v>
      </c>
      <c r="D49" s="6">
        <v>2000</v>
      </c>
      <c r="E49" s="6">
        <v>2000</v>
      </c>
      <c r="F49" s="6">
        <v>2000</v>
      </c>
    </row>
    <row r="50" spans="1:6" ht="18" x14ac:dyDescent="0.25">
      <c r="A50" s="3">
        <v>3721</v>
      </c>
      <c r="B50" s="4" t="s">
        <v>62</v>
      </c>
      <c r="C50" s="3">
        <v>11</v>
      </c>
      <c r="D50" s="28">
        <v>30000</v>
      </c>
      <c r="E50" s="28">
        <v>30000</v>
      </c>
      <c r="F50" s="28">
        <v>30000</v>
      </c>
    </row>
    <row r="51" spans="1:6" ht="18" x14ac:dyDescent="0.25">
      <c r="A51" s="3">
        <v>3835</v>
      </c>
      <c r="B51" s="4" t="s">
        <v>61</v>
      </c>
      <c r="C51" s="3">
        <v>11</v>
      </c>
      <c r="D51" s="6">
        <v>500</v>
      </c>
      <c r="E51" s="6">
        <v>500</v>
      </c>
      <c r="F51" s="6">
        <v>500</v>
      </c>
    </row>
    <row r="52" spans="1:6" ht="36" x14ac:dyDescent="0.25">
      <c r="A52" s="17" t="s">
        <v>60</v>
      </c>
      <c r="B52" s="12" t="s">
        <v>59</v>
      </c>
      <c r="C52" s="17">
        <v>11</v>
      </c>
      <c r="D52" s="8">
        <f t="shared" ref="D52:F52" si="28">SUM(D53)</f>
        <v>800000</v>
      </c>
      <c r="E52" s="8">
        <f t="shared" si="28"/>
        <v>800000</v>
      </c>
      <c r="F52" s="8">
        <f t="shared" si="28"/>
        <v>800000</v>
      </c>
    </row>
    <row r="53" spans="1:6" ht="18" x14ac:dyDescent="0.25">
      <c r="A53" s="23">
        <v>3239</v>
      </c>
      <c r="B53" s="23" t="s">
        <v>58</v>
      </c>
      <c r="C53" s="23">
        <v>11</v>
      </c>
      <c r="D53" s="7">
        <v>800000</v>
      </c>
      <c r="E53" s="7">
        <v>800000</v>
      </c>
      <c r="F53" s="7">
        <v>800000</v>
      </c>
    </row>
    <row r="54" spans="1:6" ht="36" x14ac:dyDescent="0.25">
      <c r="A54" s="17" t="s">
        <v>57</v>
      </c>
      <c r="B54" s="12" t="s">
        <v>56</v>
      </c>
      <c r="C54" s="17">
        <v>11</v>
      </c>
      <c r="D54" s="8">
        <f t="shared" ref="D54:F54" si="29">SUM(D55)</f>
        <v>800000</v>
      </c>
      <c r="E54" s="8">
        <f t="shared" si="29"/>
        <v>800000</v>
      </c>
      <c r="F54" s="8">
        <f t="shared" si="29"/>
        <v>800000</v>
      </c>
    </row>
    <row r="55" spans="1:6" ht="18" x14ac:dyDescent="0.25">
      <c r="A55" s="23">
        <v>3296</v>
      </c>
      <c r="B55" s="23" t="s">
        <v>55</v>
      </c>
      <c r="C55" s="23">
        <v>11</v>
      </c>
      <c r="D55" s="7">
        <v>800000</v>
      </c>
      <c r="E55" s="7">
        <v>800000</v>
      </c>
      <c r="F55" s="7">
        <v>800000</v>
      </c>
    </row>
    <row r="56" spans="1:6" ht="36" x14ac:dyDescent="0.25">
      <c r="A56" s="9" t="s">
        <v>37</v>
      </c>
      <c r="B56" s="22" t="s">
        <v>36</v>
      </c>
      <c r="C56" s="9">
        <v>11</v>
      </c>
      <c r="D56" s="8">
        <f t="shared" ref="D56" si="30">SUM(D57:D59)</f>
        <v>2100000</v>
      </c>
      <c r="E56" s="8">
        <f t="shared" ref="E56" si="31">SUM(E57:E59)</f>
        <v>2100000</v>
      </c>
      <c r="F56" s="8">
        <f t="shared" ref="F56" si="32">SUM(F57:F59)</f>
        <v>2100000</v>
      </c>
    </row>
    <row r="57" spans="1:6" ht="18" x14ac:dyDescent="0.25">
      <c r="A57" s="3">
        <v>4124</v>
      </c>
      <c r="B57" s="3" t="s">
        <v>26</v>
      </c>
      <c r="C57" s="3">
        <v>11</v>
      </c>
      <c r="D57" s="28">
        <v>1000000</v>
      </c>
      <c r="E57" s="28">
        <v>1000000</v>
      </c>
      <c r="F57" s="28">
        <v>1000000</v>
      </c>
    </row>
    <row r="58" spans="1:6" ht="18" x14ac:dyDescent="0.25">
      <c r="A58" s="3">
        <v>4212</v>
      </c>
      <c r="B58" s="3" t="s">
        <v>35</v>
      </c>
      <c r="C58" s="3">
        <v>11</v>
      </c>
      <c r="D58" s="28">
        <v>100000</v>
      </c>
      <c r="E58" s="28">
        <v>100000</v>
      </c>
      <c r="F58" s="28">
        <v>100000</v>
      </c>
    </row>
    <row r="59" spans="1:6" s="34" customFormat="1" ht="20.25" customHeight="1" x14ac:dyDescent="0.25">
      <c r="A59" s="31">
        <v>4511</v>
      </c>
      <c r="B59" s="32" t="s">
        <v>54</v>
      </c>
      <c r="C59" s="31">
        <v>11</v>
      </c>
      <c r="D59" s="33">
        <v>1000000</v>
      </c>
      <c r="E59" s="33">
        <v>1000000</v>
      </c>
      <c r="F59" s="33">
        <v>1000000</v>
      </c>
    </row>
    <row r="60" spans="1:6" ht="18" x14ac:dyDescent="0.25">
      <c r="A60" s="17" t="s">
        <v>33</v>
      </c>
      <c r="B60" s="17" t="s">
        <v>32</v>
      </c>
      <c r="C60" s="17">
        <v>11</v>
      </c>
      <c r="D60" s="8">
        <f t="shared" ref="D60" si="33">SUM(D61:D63)</f>
        <v>515000</v>
      </c>
      <c r="E60" s="8">
        <f t="shared" ref="E60" si="34">SUM(E61:E63)</f>
        <v>515000</v>
      </c>
      <c r="F60" s="8">
        <f t="shared" ref="F60" si="35">SUM(F61:F63)</f>
        <v>515000</v>
      </c>
    </row>
    <row r="61" spans="1:6" ht="18" x14ac:dyDescent="0.25">
      <c r="A61" s="3">
        <v>4221</v>
      </c>
      <c r="B61" s="3" t="s">
        <v>9</v>
      </c>
      <c r="C61" s="3">
        <v>11</v>
      </c>
      <c r="D61" s="6">
        <v>300000</v>
      </c>
      <c r="E61" s="6">
        <v>300000</v>
      </c>
      <c r="F61" s="6">
        <v>300000</v>
      </c>
    </row>
    <row r="62" spans="1:6" ht="18" x14ac:dyDescent="0.25">
      <c r="A62" s="3">
        <v>4222</v>
      </c>
      <c r="B62" s="3" t="s">
        <v>8</v>
      </c>
      <c r="C62" s="3">
        <v>11</v>
      </c>
      <c r="D62" s="6">
        <v>115000</v>
      </c>
      <c r="E62" s="6">
        <v>115000</v>
      </c>
      <c r="F62" s="6">
        <v>115000</v>
      </c>
    </row>
    <row r="63" spans="1:6" ht="18" x14ac:dyDescent="0.25">
      <c r="A63" s="3">
        <v>4223</v>
      </c>
      <c r="B63" s="3" t="s">
        <v>31</v>
      </c>
      <c r="C63" s="2">
        <v>11</v>
      </c>
      <c r="D63" s="6">
        <v>100000</v>
      </c>
      <c r="E63" s="6">
        <v>100000</v>
      </c>
      <c r="F63" s="6">
        <v>100000</v>
      </c>
    </row>
    <row r="64" spans="1:6" ht="36" x14ac:dyDescent="0.25">
      <c r="A64" s="17" t="s">
        <v>30</v>
      </c>
      <c r="B64" s="12" t="s">
        <v>29</v>
      </c>
      <c r="C64" s="9">
        <v>11</v>
      </c>
      <c r="D64" s="8">
        <f t="shared" ref="D64" si="36">SUM(D65:D69)</f>
        <v>36750000</v>
      </c>
      <c r="E64" s="8">
        <f t="shared" ref="E64" si="37">SUM(E65:E69)</f>
        <v>36750000</v>
      </c>
      <c r="F64" s="8">
        <f t="shared" ref="F64" si="38">SUM(F65:F69)</f>
        <v>36750000</v>
      </c>
    </row>
    <row r="65" spans="1:6" ht="18" x14ac:dyDescent="0.25">
      <c r="A65" s="3">
        <v>3235</v>
      </c>
      <c r="B65" s="3" t="s">
        <v>28</v>
      </c>
      <c r="C65" s="2">
        <v>11</v>
      </c>
      <c r="D65" s="6">
        <v>1900000</v>
      </c>
      <c r="E65" s="6">
        <v>1900000</v>
      </c>
      <c r="F65" s="6">
        <v>1900000</v>
      </c>
    </row>
    <row r="66" spans="1:6" ht="18" x14ac:dyDescent="0.25">
      <c r="A66" s="3">
        <v>3238</v>
      </c>
      <c r="B66" s="3" t="s">
        <v>1</v>
      </c>
      <c r="C66" s="2">
        <v>11</v>
      </c>
      <c r="D66" s="28">
        <v>27000000</v>
      </c>
      <c r="E66" s="28">
        <v>27000000</v>
      </c>
      <c r="F66" s="28">
        <v>27000000</v>
      </c>
    </row>
    <row r="67" spans="1:6" ht="18" x14ac:dyDescent="0.25">
      <c r="A67" s="3">
        <v>4123</v>
      </c>
      <c r="B67" s="3" t="s">
        <v>27</v>
      </c>
      <c r="C67" s="2">
        <v>11</v>
      </c>
      <c r="D67" s="6">
        <v>50000</v>
      </c>
      <c r="E67" s="6">
        <v>50000</v>
      </c>
      <c r="F67" s="6">
        <v>50000</v>
      </c>
    </row>
    <row r="68" spans="1:6" ht="18" x14ac:dyDescent="0.25">
      <c r="A68" s="3">
        <v>4221</v>
      </c>
      <c r="B68" s="3" t="s">
        <v>9</v>
      </c>
      <c r="C68" s="2">
        <v>11</v>
      </c>
      <c r="D68" s="6">
        <v>1800000</v>
      </c>
      <c r="E68" s="6">
        <v>1800000</v>
      </c>
      <c r="F68" s="6">
        <v>1800000</v>
      </c>
    </row>
    <row r="69" spans="1:6" ht="18" x14ac:dyDescent="0.25">
      <c r="A69" s="3">
        <v>4262</v>
      </c>
      <c r="B69" s="3" t="s">
        <v>0</v>
      </c>
      <c r="C69" s="2">
        <v>11</v>
      </c>
      <c r="D69" s="28">
        <v>6000000</v>
      </c>
      <c r="E69" s="28">
        <v>6000000</v>
      </c>
      <c r="F69" s="28">
        <v>6000000</v>
      </c>
    </row>
    <row r="70" spans="1:6" ht="18" x14ac:dyDescent="0.25">
      <c r="A70" s="17" t="s">
        <v>53</v>
      </c>
      <c r="B70" s="12"/>
      <c r="C70" s="9">
        <v>11</v>
      </c>
      <c r="D70" s="8">
        <f t="shared" ref="D70" si="39">SUM(D71:D76)</f>
        <v>260000</v>
      </c>
      <c r="E70" s="8">
        <f t="shared" ref="E70" si="40">SUM(E71:E76)</f>
        <v>260000</v>
      </c>
      <c r="F70" s="8">
        <f t="shared" ref="F70" si="41">SUM(F71:F76)</f>
        <v>260000</v>
      </c>
    </row>
    <row r="71" spans="1:6" ht="18" x14ac:dyDescent="0.25">
      <c r="A71" s="3">
        <v>3225</v>
      </c>
      <c r="B71" s="3" t="s">
        <v>52</v>
      </c>
      <c r="C71" s="2">
        <v>11</v>
      </c>
      <c r="D71" s="6">
        <v>10000</v>
      </c>
      <c r="E71" s="6">
        <v>10000</v>
      </c>
      <c r="F71" s="6">
        <v>10000</v>
      </c>
    </row>
    <row r="72" spans="1:6" ht="18" x14ac:dyDescent="0.25">
      <c r="A72" s="3">
        <v>3224</v>
      </c>
      <c r="B72" s="3" t="s">
        <v>51</v>
      </c>
      <c r="C72" s="2">
        <v>11</v>
      </c>
      <c r="D72" s="6">
        <v>10000</v>
      </c>
      <c r="E72" s="6">
        <v>10000</v>
      </c>
      <c r="F72" s="6">
        <v>10000</v>
      </c>
    </row>
    <row r="73" spans="1:6" ht="36" x14ac:dyDescent="0.25">
      <c r="A73" s="3">
        <v>3232</v>
      </c>
      <c r="B73" s="4" t="s">
        <v>50</v>
      </c>
      <c r="C73" s="2">
        <v>11</v>
      </c>
      <c r="D73" s="6">
        <v>30000</v>
      </c>
      <c r="E73" s="6">
        <v>30000</v>
      </c>
      <c r="F73" s="6">
        <v>30000</v>
      </c>
    </row>
    <row r="74" spans="1:6" ht="18" x14ac:dyDescent="0.25">
      <c r="A74" s="3">
        <v>3292</v>
      </c>
      <c r="B74" s="3" t="s">
        <v>69</v>
      </c>
      <c r="C74" s="3">
        <v>11</v>
      </c>
      <c r="D74" s="6">
        <v>30000</v>
      </c>
      <c r="E74" s="6">
        <v>30000</v>
      </c>
      <c r="F74" s="6">
        <v>30000</v>
      </c>
    </row>
    <row r="75" spans="1:6" ht="18" x14ac:dyDescent="0.25">
      <c r="A75" s="3">
        <v>3235</v>
      </c>
      <c r="B75" s="3" t="s">
        <v>28</v>
      </c>
      <c r="C75" s="2">
        <v>11</v>
      </c>
      <c r="D75" s="6">
        <v>30000</v>
      </c>
      <c r="E75" s="6">
        <v>30000</v>
      </c>
      <c r="F75" s="6">
        <v>30000</v>
      </c>
    </row>
    <row r="76" spans="1:6" ht="18" x14ac:dyDescent="0.25">
      <c r="A76" s="3">
        <v>4231</v>
      </c>
      <c r="B76" s="3" t="s">
        <v>49</v>
      </c>
      <c r="C76" s="2">
        <v>11</v>
      </c>
      <c r="D76" s="6">
        <v>150000</v>
      </c>
      <c r="E76" s="6">
        <v>150000</v>
      </c>
      <c r="F76" s="6">
        <v>150000</v>
      </c>
    </row>
    <row r="77" spans="1:6" ht="36" x14ac:dyDescent="0.25">
      <c r="A77" s="13" t="s">
        <v>17</v>
      </c>
      <c r="B77" s="12" t="s">
        <v>16</v>
      </c>
      <c r="C77" s="9">
        <v>12</v>
      </c>
      <c r="D77" s="8">
        <f t="shared" ref="D77:F77" si="42">D78</f>
        <v>0</v>
      </c>
      <c r="E77" s="8">
        <f t="shared" si="42"/>
        <v>0</v>
      </c>
      <c r="F77" s="8">
        <f t="shared" si="42"/>
        <v>0</v>
      </c>
    </row>
    <row r="78" spans="1:6" ht="54" x14ac:dyDescent="0.25">
      <c r="A78" s="11" t="s">
        <v>15</v>
      </c>
      <c r="B78" s="10" t="s">
        <v>14</v>
      </c>
      <c r="C78" s="9">
        <v>12</v>
      </c>
      <c r="D78" s="8">
        <f t="shared" ref="D78" si="43">SUM(D79:D81)</f>
        <v>0</v>
      </c>
      <c r="E78" s="8">
        <f t="shared" ref="E78" si="44">SUM(E79:E81)</f>
        <v>0</v>
      </c>
      <c r="F78" s="8">
        <f t="shared" ref="F78" si="45">SUM(F79:F81)</f>
        <v>0</v>
      </c>
    </row>
    <row r="79" spans="1:6" ht="18" x14ac:dyDescent="0.25">
      <c r="A79" s="3">
        <v>3238</v>
      </c>
      <c r="B79" s="3" t="s">
        <v>1</v>
      </c>
      <c r="C79" s="2">
        <v>12</v>
      </c>
      <c r="D79" s="1"/>
      <c r="E79" s="1"/>
      <c r="F79" s="1"/>
    </row>
    <row r="80" spans="1:6" ht="18" x14ac:dyDescent="0.25">
      <c r="A80" s="14">
        <v>4221</v>
      </c>
      <c r="B80" s="4" t="s">
        <v>9</v>
      </c>
      <c r="C80" s="2">
        <v>12</v>
      </c>
      <c r="D80" s="1"/>
      <c r="E80" s="1"/>
      <c r="F80" s="1"/>
    </row>
    <row r="81" spans="1:6" ht="18" x14ac:dyDescent="0.25">
      <c r="A81" s="14">
        <v>4262</v>
      </c>
      <c r="B81" s="3" t="s">
        <v>0</v>
      </c>
      <c r="C81" s="2">
        <v>12</v>
      </c>
      <c r="D81" s="1"/>
      <c r="E81" s="1"/>
      <c r="F81" s="1"/>
    </row>
    <row r="82" spans="1:6" ht="18" x14ac:dyDescent="0.25">
      <c r="A82" s="21">
        <v>3</v>
      </c>
      <c r="B82" s="21" t="s">
        <v>48</v>
      </c>
      <c r="C82" s="19">
        <v>31</v>
      </c>
      <c r="D82" s="18">
        <f t="shared" ref="D82:F82" si="46">D83</f>
        <v>200000</v>
      </c>
      <c r="E82" s="18">
        <f t="shared" si="46"/>
        <v>200000</v>
      </c>
      <c r="F82" s="18">
        <f t="shared" si="46"/>
        <v>200000</v>
      </c>
    </row>
    <row r="83" spans="1:6" ht="36" x14ac:dyDescent="0.25">
      <c r="A83" s="17" t="s">
        <v>44</v>
      </c>
      <c r="B83" s="12" t="s">
        <v>43</v>
      </c>
      <c r="C83" s="9">
        <v>31</v>
      </c>
      <c r="D83" s="8">
        <f t="shared" ref="D83" si="47">D84+D85</f>
        <v>200000</v>
      </c>
      <c r="E83" s="8">
        <f t="shared" ref="E83" si="48">E84+E85</f>
        <v>200000</v>
      </c>
      <c r="F83" s="8">
        <f t="shared" ref="F83" si="49">F84+F85</f>
        <v>200000</v>
      </c>
    </row>
    <row r="84" spans="1:6" ht="18" x14ac:dyDescent="0.25">
      <c r="A84" s="15">
        <v>3223</v>
      </c>
      <c r="B84" s="15" t="s">
        <v>47</v>
      </c>
      <c r="C84" s="2">
        <v>31</v>
      </c>
      <c r="D84" s="28">
        <v>190000</v>
      </c>
      <c r="E84" s="28">
        <v>190000</v>
      </c>
      <c r="F84" s="28">
        <v>190000</v>
      </c>
    </row>
    <row r="85" spans="1:6" ht="18" x14ac:dyDescent="0.25">
      <c r="A85" s="15">
        <v>3234</v>
      </c>
      <c r="B85" s="4" t="s">
        <v>46</v>
      </c>
      <c r="C85" s="2">
        <v>31</v>
      </c>
      <c r="D85" s="28">
        <v>10000</v>
      </c>
      <c r="E85" s="28">
        <v>10000</v>
      </c>
      <c r="F85" s="28">
        <v>10000</v>
      </c>
    </row>
    <row r="86" spans="1:6" ht="18" x14ac:dyDescent="0.25">
      <c r="A86" s="19">
        <v>4</v>
      </c>
      <c r="B86" s="19" t="s">
        <v>45</v>
      </c>
      <c r="C86" s="19">
        <v>43</v>
      </c>
      <c r="D86" s="18">
        <f t="shared" ref="D86" si="50">D87+D91+D93+D97+D101</f>
        <v>2440464</v>
      </c>
      <c r="E86" s="18">
        <f t="shared" ref="E86" si="51">E87+E91+E93+E97+E101</f>
        <v>2440464</v>
      </c>
      <c r="F86" s="18">
        <f t="shared" ref="F86" si="52">F87+F91+F93+F97+F101</f>
        <v>2440464</v>
      </c>
    </row>
    <row r="87" spans="1:6" ht="36" x14ac:dyDescent="0.25">
      <c r="A87" s="17" t="s">
        <v>44</v>
      </c>
      <c r="B87" s="12" t="s">
        <v>43</v>
      </c>
      <c r="C87" s="9">
        <v>43</v>
      </c>
      <c r="D87" s="8">
        <f t="shared" ref="D87:F87" si="53">D88+D89+D90</f>
        <v>250000</v>
      </c>
      <c r="E87" s="8">
        <f t="shared" si="53"/>
        <v>250000</v>
      </c>
      <c r="F87" s="8">
        <f t="shared" si="53"/>
        <v>250000</v>
      </c>
    </row>
    <row r="88" spans="1:6" ht="36" x14ac:dyDescent="0.25">
      <c r="A88" s="3">
        <v>3241</v>
      </c>
      <c r="B88" s="4" t="s">
        <v>42</v>
      </c>
      <c r="C88" s="2">
        <v>43</v>
      </c>
      <c r="D88" s="6">
        <v>50000</v>
      </c>
      <c r="E88" s="6">
        <v>50000</v>
      </c>
      <c r="F88" s="6">
        <v>50000</v>
      </c>
    </row>
    <row r="89" spans="1:6" ht="18" x14ac:dyDescent="0.25">
      <c r="A89" s="5">
        <v>3433</v>
      </c>
      <c r="B89" s="4" t="s">
        <v>41</v>
      </c>
      <c r="C89" s="2">
        <v>43</v>
      </c>
      <c r="D89" s="6">
        <v>100000</v>
      </c>
      <c r="E89" s="6">
        <v>100000</v>
      </c>
      <c r="F89" s="6">
        <v>100000</v>
      </c>
    </row>
    <row r="90" spans="1:6" ht="36" x14ac:dyDescent="0.25">
      <c r="A90" s="5">
        <v>3721</v>
      </c>
      <c r="B90" s="4" t="s">
        <v>87</v>
      </c>
      <c r="C90" s="2">
        <v>43</v>
      </c>
      <c r="D90" s="6">
        <v>100000</v>
      </c>
      <c r="E90" s="6">
        <v>100000</v>
      </c>
      <c r="F90" s="6">
        <v>100000</v>
      </c>
    </row>
    <row r="91" spans="1:6" ht="18" x14ac:dyDescent="0.25">
      <c r="A91" s="17" t="s">
        <v>40</v>
      </c>
      <c r="B91" s="12" t="s">
        <v>39</v>
      </c>
      <c r="C91" s="9">
        <v>43</v>
      </c>
      <c r="D91" s="8">
        <f t="shared" ref="D91:F91" si="54">D92</f>
        <v>5000</v>
      </c>
      <c r="E91" s="8">
        <f t="shared" si="54"/>
        <v>5000</v>
      </c>
      <c r="F91" s="8">
        <f t="shared" si="54"/>
        <v>5000</v>
      </c>
    </row>
    <row r="92" spans="1:6" ht="18" x14ac:dyDescent="0.25">
      <c r="A92" s="3">
        <v>3811</v>
      </c>
      <c r="B92" s="4" t="s">
        <v>38</v>
      </c>
      <c r="C92" s="2">
        <v>43</v>
      </c>
      <c r="D92" s="28">
        <v>5000</v>
      </c>
      <c r="E92" s="28">
        <v>5000</v>
      </c>
      <c r="F92" s="28">
        <v>5000</v>
      </c>
    </row>
    <row r="93" spans="1:6" ht="36" x14ac:dyDescent="0.25">
      <c r="A93" s="17" t="s">
        <v>37</v>
      </c>
      <c r="B93" s="12" t="s">
        <v>36</v>
      </c>
      <c r="C93" s="9">
        <v>43</v>
      </c>
      <c r="D93" s="8">
        <f t="shared" ref="D93" si="55">D94+D95+D96</f>
        <v>1805000</v>
      </c>
      <c r="E93" s="8">
        <f t="shared" ref="E93" si="56">E94+E95+E96</f>
        <v>1805000</v>
      </c>
      <c r="F93" s="8">
        <f t="shared" ref="F93" si="57">F94+F95+F96</f>
        <v>1805000</v>
      </c>
    </row>
    <row r="94" spans="1:6" ht="18" x14ac:dyDescent="0.25">
      <c r="A94" s="3">
        <v>4124</v>
      </c>
      <c r="B94" s="4" t="s">
        <v>26</v>
      </c>
      <c r="C94" s="2">
        <v>43</v>
      </c>
      <c r="D94" s="6">
        <v>850000</v>
      </c>
      <c r="E94" s="6">
        <v>850000</v>
      </c>
      <c r="F94" s="6">
        <v>850000</v>
      </c>
    </row>
    <row r="95" spans="1:6" ht="18" x14ac:dyDescent="0.25">
      <c r="A95" s="3">
        <v>4212</v>
      </c>
      <c r="B95" s="4" t="s">
        <v>35</v>
      </c>
      <c r="C95" s="2">
        <v>43</v>
      </c>
      <c r="D95" s="6">
        <v>50000</v>
      </c>
      <c r="E95" s="6">
        <v>50000</v>
      </c>
      <c r="F95" s="6">
        <v>50000</v>
      </c>
    </row>
    <row r="96" spans="1:6" ht="36" x14ac:dyDescent="0.25">
      <c r="A96" s="3">
        <v>4511</v>
      </c>
      <c r="B96" s="4" t="s">
        <v>34</v>
      </c>
      <c r="C96" s="2">
        <v>43</v>
      </c>
      <c r="D96" s="6">
        <v>905000</v>
      </c>
      <c r="E96" s="6">
        <v>905000</v>
      </c>
      <c r="F96" s="6">
        <v>905000</v>
      </c>
    </row>
    <row r="97" spans="1:6" ht="18" x14ac:dyDescent="0.25">
      <c r="A97" s="17" t="s">
        <v>33</v>
      </c>
      <c r="B97" s="12" t="s">
        <v>32</v>
      </c>
      <c r="C97" s="9">
        <v>43</v>
      </c>
      <c r="D97" s="8">
        <f t="shared" ref="D97" si="58">D98+D99+D100</f>
        <v>68192</v>
      </c>
      <c r="E97" s="8">
        <f t="shared" ref="E97" si="59">E98+E99+E100</f>
        <v>68192</v>
      </c>
      <c r="F97" s="8">
        <f t="shared" ref="F97" si="60">F98+F99+F100</f>
        <v>68192</v>
      </c>
    </row>
    <row r="98" spans="1:6" ht="18" x14ac:dyDescent="0.25">
      <c r="A98" s="3">
        <v>4221</v>
      </c>
      <c r="B98" s="4" t="s">
        <v>9</v>
      </c>
      <c r="C98" s="2">
        <v>43</v>
      </c>
      <c r="D98" s="6">
        <v>35000</v>
      </c>
      <c r="E98" s="6">
        <v>35000</v>
      </c>
      <c r="F98" s="6">
        <v>35000</v>
      </c>
    </row>
    <row r="99" spans="1:6" ht="18" x14ac:dyDescent="0.25">
      <c r="A99" s="3">
        <v>4222</v>
      </c>
      <c r="B99" s="4" t="s">
        <v>8</v>
      </c>
      <c r="C99" s="2">
        <v>43</v>
      </c>
      <c r="D99" s="6">
        <v>7000</v>
      </c>
      <c r="E99" s="6">
        <v>7000</v>
      </c>
      <c r="F99" s="6">
        <v>7000</v>
      </c>
    </row>
    <row r="100" spans="1:6" ht="18" x14ac:dyDescent="0.25">
      <c r="A100" s="3">
        <v>4223</v>
      </c>
      <c r="B100" s="4" t="s">
        <v>31</v>
      </c>
      <c r="C100" s="2">
        <v>43</v>
      </c>
      <c r="D100" s="6">
        <v>26192</v>
      </c>
      <c r="E100" s="6">
        <v>26192</v>
      </c>
      <c r="F100" s="6">
        <v>26192</v>
      </c>
    </row>
    <row r="101" spans="1:6" ht="36" x14ac:dyDescent="0.25">
      <c r="A101" s="17" t="s">
        <v>30</v>
      </c>
      <c r="B101" s="12" t="s">
        <v>29</v>
      </c>
      <c r="C101" s="9">
        <v>43</v>
      </c>
      <c r="D101" s="8">
        <f t="shared" ref="D101" si="61">D102+D103+D104+D105+D106+D107</f>
        <v>312272</v>
      </c>
      <c r="E101" s="8">
        <f t="shared" ref="E101" si="62">E102+E103+E104+E105+E106+E107</f>
        <v>312272</v>
      </c>
      <c r="F101" s="8">
        <f t="shared" ref="F101" si="63">F102+F103+F104+F105+F106+F107</f>
        <v>312272</v>
      </c>
    </row>
    <row r="102" spans="1:6" ht="18" x14ac:dyDescent="0.25">
      <c r="A102" s="3">
        <v>3235</v>
      </c>
      <c r="B102" s="4" t="s">
        <v>28</v>
      </c>
      <c r="C102" s="2">
        <v>43</v>
      </c>
      <c r="D102" s="6">
        <v>34000</v>
      </c>
      <c r="E102" s="6">
        <v>34000</v>
      </c>
      <c r="F102" s="6">
        <v>34000</v>
      </c>
    </row>
    <row r="103" spans="1:6" ht="18" x14ac:dyDescent="0.25">
      <c r="A103" s="3">
        <v>3238</v>
      </c>
      <c r="B103" s="4" t="s">
        <v>1</v>
      </c>
      <c r="C103" s="2">
        <v>43</v>
      </c>
      <c r="D103" s="6">
        <v>100000</v>
      </c>
      <c r="E103" s="6">
        <v>100000</v>
      </c>
      <c r="F103" s="6">
        <v>100000</v>
      </c>
    </row>
    <row r="104" spans="1:6" ht="18" x14ac:dyDescent="0.25">
      <c r="A104" s="3">
        <v>4123</v>
      </c>
      <c r="B104" s="4" t="s">
        <v>27</v>
      </c>
      <c r="C104" s="2">
        <v>43</v>
      </c>
      <c r="D104" s="6">
        <v>5000</v>
      </c>
      <c r="E104" s="6">
        <v>5000</v>
      </c>
      <c r="F104" s="6">
        <v>5000</v>
      </c>
    </row>
    <row r="105" spans="1:6" ht="18" x14ac:dyDescent="0.25">
      <c r="A105" s="3">
        <v>4124</v>
      </c>
      <c r="B105" s="4" t="s">
        <v>26</v>
      </c>
      <c r="C105" s="2">
        <v>43</v>
      </c>
      <c r="D105" s="6">
        <v>13272</v>
      </c>
      <c r="E105" s="6">
        <v>13272</v>
      </c>
      <c r="F105" s="6">
        <v>13272</v>
      </c>
    </row>
    <row r="106" spans="1:6" ht="18" x14ac:dyDescent="0.25">
      <c r="A106" s="3">
        <v>4221</v>
      </c>
      <c r="B106" s="4" t="s">
        <v>9</v>
      </c>
      <c r="C106" s="2">
        <v>43</v>
      </c>
      <c r="D106" s="20">
        <v>130000</v>
      </c>
      <c r="E106" s="20">
        <v>130000</v>
      </c>
      <c r="F106" s="20">
        <v>130000</v>
      </c>
    </row>
    <row r="107" spans="1:6" ht="18" x14ac:dyDescent="0.25">
      <c r="A107" s="3">
        <v>4262</v>
      </c>
      <c r="B107" s="4" t="s">
        <v>25</v>
      </c>
      <c r="C107" s="2">
        <v>43</v>
      </c>
      <c r="D107" s="6">
        <v>30000</v>
      </c>
      <c r="E107" s="6">
        <v>30000</v>
      </c>
      <c r="F107" s="6">
        <v>30000</v>
      </c>
    </row>
    <row r="108" spans="1:6" ht="18" x14ac:dyDescent="0.25">
      <c r="A108" s="19">
        <v>5</v>
      </c>
      <c r="B108" s="19" t="s">
        <v>24</v>
      </c>
      <c r="C108" s="19">
        <v>5</v>
      </c>
      <c r="D108" s="18">
        <f t="shared" ref="D108:F108" si="64">D109</f>
        <v>157000</v>
      </c>
      <c r="E108" s="18">
        <f t="shared" si="64"/>
        <v>157000</v>
      </c>
      <c r="F108" s="18">
        <f t="shared" si="64"/>
        <v>157000</v>
      </c>
    </row>
    <row r="109" spans="1:6" ht="18" x14ac:dyDescent="0.25">
      <c r="A109" s="17" t="s">
        <v>23</v>
      </c>
      <c r="B109" s="12" t="s">
        <v>22</v>
      </c>
      <c r="C109" s="9">
        <v>51</v>
      </c>
      <c r="D109" s="8">
        <f t="shared" ref="D109" si="65">SUM(D110:D113)</f>
        <v>157000</v>
      </c>
      <c r="E109" s="8">
        <f t="shared" ref="E109" si="66">SUM(E110:E113)</f>
        <v>157000</v>
      </c>
      <c r="F109" s="8">
        <f t="shared" ref="F109" si="67">SUM(F110:F113)</f>
        <v>157000</v>
      </c>
    </row>
    <row r="110" spans="1:6" ht="18" x14ac:dyDescent="0.25">
      <c r="A110" s="15">
        <v>3211</v>
      </c>
      <c r="B110" s="4" t="s">
        <v>21</v>
      </c>
      <c r="C110" s="2">
        <v>51</v>
      </c>
      <c r="D110" s="28">
        <v>150000</v>
      </c>
      <c r="E110" s="28">
        <v>150000</v>
      </c>
      <c r="F110" s="28">
        <v>150000</v>
      </c>
    </row>
    <row r="111" spans="1:6" ht="18" x14ac:dyDescent="0.25">
      <c r="A111" s="15">
        <v>3213</v>
      </c>
      <c r="B111" s="4" t="s">
        <v>20</v>
      </c>
      <c r="C111" s="2">
        <v>51</v>
      </c>
      <c r="D111" s="28">
        <v>1000</v>
      </c>
      <c r="E111" s="28">
        <v>1000</v>
      </c>
      <c r="F111" s="28">
        <v>1000</v>
      </c>
    </row>
    <row r="112" spans="1:6" ht="36" x14ac:dyDescent="0.25">
      <c r="A112" s="15">
        <v>3221</v>
      </c>
      <c r="B112" s="16" t="s">
        <v>19</v>
      </c>
      <c r="C112" s="2">
        <v>51</v>
      </c>
      <c r="D112" s="28">
        <v>1000</v>
      </c>
      <c r="E112" s="28">
        <v>1000</v>
      </c>
      <c r="F112" s="28">
        <v>1000</v>
      </c>
    </row>
    <row r="113" spans="1:6" ht="18" x14ac:dyDescent="0.25">
      <c r="A113" s="15">
        <v>3293</v>
      </c>
      <c r="B113" s="4" t="s">
        <v>18</v>
      </c>
      <c r="C113" s="2">
        <v>51</v>
      </c>
      <c r="D113" s="28">
        <v>5000</v>
      </c>
      <c r="E113" s="28">
        <v>5000</v>
      </c>
      <c r="F113" s="28">
        <v>5000</v>
      </c>
    </row>
    <row r="114" spans="1:6" ht="36" x14ac:dyDescent="0.25">
      <c r="A114" s="13" t="s">
        <v>17</v>
      </c>
      <c r="B114" s="12" t="s">
        <v>16</v>
      </c>
      <c r="C114" s="9">
        <v>561</v>
      </c>
      <c r="D114" s="8">
        <f t="shared" ref="D114:F114" si="68">D115</f>
        <v>0</v>
      </c>
      <c r="E114" s="8">
        <f t="shared" si="68"/>
        <v>0</v>
      </c>
      <c r="F114" s="8">
        <f t="shared" si="68"/>
        <v>0</v>
      </c>
    </row>
    <row r="115" spans="1:6" ht="54" x14ac:dyDescent="0.25">
      <c r="A115" s="11" t="s">
        <v>15</v>
      </c>
      <c r="B115" s="10" t="s">
        <v>14</v>
      </c>
      <c r="C115" s="9">
        <v>561</v>
      </c>
      <c r="D115" s="8">
        <f t="shared" ref="D115" si="69">SUM(D116:D118)</f>
        <v>0</v>
      </c>
      <c r="E115" s="8">
        <f t="shared" ref="E115" si="70">SUM(E116:E118)</f>
        <v>0</v>
      </c>
      <c r="F115" s="8">
        <f t="shared" ref="F115" si="71">SUM(F116:F118)</f>
        <v>0</v>
      </c>
    </row>
    <row r="116" spans="1:6" ht="18" x14ac:dyDescent="0.25">
      <c r="A116" s="3">
        <v>3238</v>
      </c>
      <c r="B116" s="3" t="s">
        <v>1</v>
      </c>
      <c r="C116" s="2">
        <v>561</v>
      </c>
      <c r="D116" s="1"/>
      <c r="E116" s="1"/>
      <c r="F116" s="1"/>
    </row>
    <row r="117" spans="1:6" ht="18" x14ac:dyDescent="0.25">
      <c r="A117" s="14">
        <v>4221</v>
      </c>
      <c r="B117" s="4" t="s">
        <v>9</v>
      </c>
      <c r="C117" s="2">
        <v>561</v>
      </c>
      <c r="D117" s="1"/>
      <c r="E117" s="1"/>
      <c r="F117" s="1"/>
    </row>
    <row r="118" spans="1:6" ht="18" x14ac:dyDescent="0.25">
      <c r="A118" s="14">
        <v>4262</v>
      </c>
      <c r="B118" s="3" t="s">
        <v>0</v>
      </c>
      <c r="C118" s="2">
        <v>561</v>
      </c>
      <c r="D118" s="1"/>
      <c r="E118" s="1"/>
      <c r="F118" s="1"/>
    </row>
    <row r="119" spans="1:6" ht="36" x14ac:dyDescent="0.25">
      <c r="A119" s="13" t="s">
        <v>13</v>
      </c>
      <c r="B119" s="12" t="s">
        <v>12</v>
      </c>
      <c r="C119" s="9">
        <v>581</v>
      </c>
      <c r="D119" s="8">
        <f t="shared" ref="D119" si="72">SUM(D120:D125)</f>
        <v>26376663</v>
      </c>
      <c r="E119" s="8">
        <f t="shared" ref="E119" si="73">SUM(E120:E125)</f>
        <v>14636523</v>
      </c>
      <c r="F119" s="8">
        <f t="shared" ref="F119" si="74">SUM(F120:F125)</f>
        <v>0</v>
      </c>
    </row>
    <row r="120" spans="1:6" ht="18" x14ac:dyDescent="0.25">
      <c r="A120" s="5">
        <v>3233</v>
      </c>
      <c r="B120" s="3" t="s">
        <v>3</v>
      </c>
      <c r="C120" s="2">
        <v>581</v>
      </c>
      <c r="D120" s="6">
        <f t="shared" ref="D120:D122" si="75">D127+D134</f>
        <v>133015</v>
      </c>
      <c r="E120" s="6">
        <f>E127+E134</f>
        <v>0</v>
      </c>
      <c r="F120" s="1"/>
    </row>
    <row r="121" spans="1:6" ht="18" x14ac:dyDescent="0.25">
      <c r="A121" s="5">
        <v>3237</v>
      </c>
      <c r="B121" s="4" t="s">
        <v>2</v>
      </c>
      <c r="C121" s="2">
        <v>581</v>
      </c>
      <c r="D121" s="6">
        <f t="shared" si="75"/>
        <v>235000</v>
      </c>
      <c r="E121" s="6">
        <f>E128+E135</f>
        <v>0</v>
      </c>
      <c r="F121" s="1"/>
    </row>
    <row r="122" spans="1:6" ht="18" x14ac:dyDescent="0.25">
      <c r="A122" s="5">
        <v>3238</v>
      </c>
      <c r="B122" s="4" t="s">
        <v>1</v>
      </c>
      <c r="C122" s="2">
        <v>581</v>
      </c>
      <c r="D122" s="6">
        <f t="shared" si="75"/>
        <v>13002269</v>
      </c>
      <c r="E122" s="6">
        <f>E129+E136</f>
        <v>7318262</v>
      </c>
      <c r="F122" s="1"/>
    </row>
    <row r="123" spans="1:6" ht="18" x14ac:dyDescent="0.25">
      <c r="A123" s="5">
        <v>4221</v>
      </c>
      <c r="B123" s="4" t="s">
        <v>9</v>
      </c>
      <c r="C123" s="2">
        <v>581</v>
      </c>
      <c r="D123" s="6">
        <f>D130</f>
        <v>2500000</v>
      </c>
      <c r="E123" s="6">
        <f>E130</f>
        <v>0</v>
      </c>
      <c r="F123" s="1"/>
    </row>
    <row r="124" spans="1:6" ht="18" x14ac:dyDescent="0.25">
      <c r="A124" s="5">
        <v>4222</v>
      </c>
      <c r="B124" s="4" t="s">
        <v>8</v>
      </c>
      <c r="C124" s="2">
        <v>581</v>
      </c>
      <c r="D124" s="6">
        <f>D131+D138</f>
        <v>376562</v>
      </c>
      <c r="E124" s="6">
        <f>E131+E138</f>
        <v>0</v>
      </c>
      <c r="F124" s="1"/>
    </row>
    <row r="125" spans="1:6" ht="18" x14ac:dyDescent="0.25">
      <c r="A125" s="5">
        <v>4262</v>
      </c>
      <c r="B125" s="3" t="s">
        <v>0</v>
      </c>
      <c r="C125" s="2">
        <v>581</v>
      </c>
      <c r="D125" s="7">
        <f>D132+D137</f>
        <v>10129817</v>
      </c>
      <c r="E125" s="7">
        <f>E132+E137</f>
        <v>7318261</v>
      </c>
      <c r="F125" s="1"/>
    </row>
    <row r="126" spans="1:6" ht="36" x14ac:dyDescent="0.25">
      <c r="A126" s="11" t="s">
        <v>11</v>
      </c>
      <c r="B126" s="10" t="s">
        <v>10</v>
      </c>
      <c r="C126" s="9">
        <v>581</v>
      </c>
      <c r="D126" s="8">
        <f t="shared" ref="D126:F126" si="76">SUM(D127:D132)</f>
        <v>17158083</v>
      </c>
      <c r="E126" s="8">
        <f t="shared" si="76"/>
        <v>14636523</v>
      </c>
      <c r="F126" s="8">
        <f t="shared" si="76"/>
        <v>0</v>
      </c>
    </row>
    <row r="127" spans="1:6" ht="18" x14ac:dyDescent="0.25">
      <c r="A127" s="5">
        <v>3233</v>
      </c>
      <c r="B127" s="3" t="s">
        <v>3</v>
      </c>
      <c r="C127" s="2">
        <v>581</v>
      </c>
      <c r="D127" s="6">
        <v>100000</v>
      </c>
      <c r="E127" s="1"/>
      <c r="F127" s="1"/>
    </row>
    <row r="128" spans="1:6" ht="18" x14ac:dyDescent="0.25">
      <c r="A128" s="5">
        <v>3237</v>
      </c>
      <c r="B128" s="4" t="s">
        <v>2</v>
      </c>
      <c r="C128" s="2">
        <v>581</v>
      </c>
      <c r="D128" s="6">
        <v>100000</v>
      </c>
      <c r="E128" s="1"/>
      <c r="F128" s="1"/>
    </row>
    <row r="129" spans="1:6" ht="18" x14ac:dyDescent="0.25">
      <c r="A129" s="5">
        <v>3238</v>
      </c>
      <c r="B129" s="4" t="s">
        <v>1</v>
      </c>
      <c r="C129" s="2">
        <v>581</v>
      </c>
      <c r="D129" s="6">
        <v>8876562</v>
      </c>
      <c r="E129" s="6">
        <v>7318262</v>
      </c>
      <c r="F129" s="1"/>
    </row>
    <row r="130" spans="1:6" ht="18" x14ac:dyDescent="0.25">
      <c r="A130" s="5">
        <v>4221</v>
      </c>
      <c r="B130" s="4" t="s">
        <v>9</v>
      </c>
      <c r="C130" s="2">
        <v>581</v>
      </c>
      <c r="D130" s="6">
        <v>2500000</v>
      </c>
      <c r="E130" s="1"/>
      <c r="F130" s="1"/>
    </row>
    <row r="131" spans="1:6" ht="18" x14ac:dyDescent="0.25">
      <c r="A131" s="5">
        <v>4222</v>
      </c>
      <c r="B131" s="4" t="s">
        <v>8</v>
      </c>
      <c r="C131" s="2">
        <v>581</v>
      </c>
      <c r="D131" s="6">
        <v>376562</v>
      </c>
      <c r="E131" s="1"/>
      <c r="F131" s="1"/>
    </row>
    <row r="132" spans="1:6" ht="18" x14ac:dyDescent="0.25">
      <c r="A132" s="5">
        <v>4262</v>
      </c>
      <c r="B132" s="3" t="s">
        <v>0</v>
      </c>
      <c r="C132" s="2">
        <v>581</v>
      </c>
      <c r="D132" s="6">
        <v>5204959</v>
      </c>
      <c r="E132" s="6">
        <v>7318261</v>
      </c>
      <c r="F132" s="1"/>
    </row>
    <row r="133" spans="1:6" ht="90" x14ac:dyDescent="0.25">
      <c r="A133" s="11" t="s">
        <v>7</v>
      </c>
      <c r="B133" s="10" t="s">
        <v>6</v>
      </c>
      <c r="C133" s="9">
        <v>581</v>
      </c>
      <c r="D133" s="8">
        <f>SUM(D134:D137)</f>
        <v>9218580</v>
      </c>
      <c r="E133" s="8">
        <f>SUM(E134:E137)</f>
        <v>0</v>
      </c>
      <c r="F133" s="8">
        <f t="shared" ref="F133" si="77">SUM(F134:F137)</f>
        <v>0</v>
      </c>
    </row>
    <row r="134" spans="1:6" ht="18" x14ac:dyDescent="0.25">
      <c r="A134" s="5">
        <v>3233</v>
      </c>
      <c r="B134" s="3" t="s">
        <v>3</v>
      </c>
      <c r="C134" s="2">
        <v>581</v>
      </c>
      <c r="D134" s="28">
        <v>33015</v>
      </c>
      <c r="E134" s="1"/>
      <c r="F134" s="1"/>
    </row>
    <row r="135" spans="1:6" ht="18" x14ac:dyDescent="0.25">
      <c r="A135" s="5">
        <v>3237</v>
      </c>
      <c r="B135" s="4" t="s">
        <v>2</v>
      </c>
      <c r="C135" s="2">
        <v>581</v>
      </c>
      <c r="D135" s="6">
        <v>135000</v>
      </c>
      <c r="E135" s="1"/>
      <c r="F135" s="1"/>
    </row>
    <row r="136" spans="1:6" ht="18" x14ac:dyDescent="0.25">
      <c r="A136" s="5">
        <v>3238</v>
      </c>
      <c r="B136" s="4" t="s">
        <v>1</v>
      </c>
      <c r="C136" s="2">
        <v>581</v>
      </c>
      <c r="D136" s="6">
        <v>4125707</v>
      </c>
      <c r="E136" s="1"/>
      <c r="F136" s="1"/>
    </row>
    <row r="137" spans="1:6" ht="18" x14ac:dyDescent="0.25">
      <c r="A137" s="3">
        <v>4262</v>
      </c>
      <c r="B137" s="3" t="s">
        <v>0</v>
      </c>
      <c r="C137" s="2">
        <v>581</v>
      </c>
      <c r="D137" s="6">
        <v>4924858</v>
      </c>
      <c r="E137" s="1"/>
      <c r="F137" s="1"/>
    </row>
  </sheetData>
  <mergeCells count="1">
    <mergeCell ref="A4:F6"/>
  </mergeCells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rowBreaks count="1" manualBreakCount="1">
    <brk id="8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ublishing_x0020_image xmlns="c6189f9f-f216-41ea-a0e6-0e6fafde7f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A63FE9021A9C48A6B3EF6465CCE64F" ma:contentTypeVersion="4" ma:contentTypeDescription="Stvaranje novog dokumenta." ma:contentTypeScope="" ma:versionID="13decce6261f6a5fe7bf8f5d2af13f66">
  <xsd:schema xmlns:xsd="http://www.w3.org/2001/XMLSchema" xmlns:xs="http://www.w3.org/2001/XMLSchema" xmlns:p="http://schemas.microsoft.com/office/2006/metadata/properties" xmlns:ns1="http://schemas.microsoft.com/sharepoint/v3" xmlns:ns2="c6189f9f-f216-41ea-a0e6-0e6fafde7f10" targetNamespace="http://schemas.microsoft.com/office/2006/metadata/properties" ma:root="true" ma:fieldsID="96a8f2737ee0827abec5359ecbb385cf" ns1:_="" ns2:_="">
    <xsd:import namespace="http://schemas.microsoft.com/sharepoint/v3"/>
    <xsd:import namespace="c6189f9f-f216-41ea-a0e6-0e6fafde7f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ublishing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iranje datuma početka" ma:internalName="PublishingStartDate">
      <xsd:simpleType>
        <xsd:restriction base="dms:Unknown"/>
      </xsd:simpleType>
    </xsd:element>
    <xsd:element name="PublishingExpirationDate" ma:index="9" nillable="true" ma:displayName="Planiranje datuma završetk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89f9f-f216-41ea-a0e6-0e6fafde7f10" elementFormDefault="qualified">
    <xsd:import namespace="http://schemas.microsoft.com/office/2006/documentManagement/types"/>
    <xsd:import namespace="http://schemas.microsoft.com/office/infopath/2007/PartnerControls"/>
    <xsd:element name="Publishing_x0020_image" ma:index="10" nillable="true" ma:displayName="Publishing image" ma:internalName="Publishing_x0020_imag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C41CE-EEBE-4E97-92B5-AFEDF86B9C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6189f9f-f216-41ea-a0e6-0e6fafde7f10"/>
  </ds:schemaRefs>
</ds:datastoreItem>
</file>

<file path=customXml/itemProps2.xml><?xml version="1.0" encoding="utf-8"?>
<ds:datastoreItem xmlns:ds="http://schemas.openxmlformats.org/officeDocument/2006/customXml" ds:itemID="{EF7758A9-D6ED-478B-B502-504BBE8D6B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2F64D4-F8D2-40DA-A2FD-D6F8F4D57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189f9f-f216-41ea-a0e6-0e6fafde7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2025-2027</vt:lpstr>
      <vt:lpstr>'2025-2027'!Podrucje_ispisa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Nikica Jerković</dc:creator>
  <cp:lastModifiedBy>Jelena Marković</cp:lastModifiedBy>
  <cp:lastPrinted>2022-12-21T11:24:16Z</cp:lastPrinted>
  <dcterms:created xsi:type="dcterms:W3CDTF">2022-05-27T07:10:30Z</dcterms:created>
  <dcterms:modified xsi:type="dcterms:W3CDTF">2025-07-01T11:20:19Z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0x01010070A63FE9021A9C48A6B3EF6465CCE64F</vt:lpwstr>
  </property>
</Properties>
</file>