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a Arh Fućak\Desktop\OBJAVE 2023\"/>
    </mc:Choice>
  </mc:AlternateContent>
  <xr:revisionPtr revIDLastSave="0" documentId="13_ncr:1_{A2AC8E32-8E6C-4A56-9C69-3F55F4AF60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List1!$A$1:$J$90</definedName>
  </definedNames>
  <calcPr calcId="191029"/>
</workbook>
</file>

<file path=xl/calcChain.xml><?xml version="1.0" encoding="utf-8"?>
<calcChain xmlns="http://schemas.openxmlformats.org/spreadsheetml/2006/main">
  <c r="I64" i="1" l="1"/>
  <c r="D53" i="1"/>
  <c r="D48" i="1"/>
  <c r="D34" i="1"/>
  <c r="C78" i="1" l="1"/>
  <c r="J64" i="1"/>
  <c r="H64" i="1"/>
  <c r="G64" i="1"/>
  <c r="F64" i="1"/>
  <c r="E64" i="1"/>
  <c r="D56" i="1"/>
  <c r="D39" i="1"/>
  <c r="D57" i="1" l="1"/>
  <c r="E57" i="1"/>
  <c r="F57" i="1"/>
  <c r="D62" i="1"/>
  <c r="D64" i="1" s="1"/>
  <c r="B74" i="2" l="1"/>
  <c r="J64" i="2"/>
  <c r="I64" i="2"/>
  <c r="H64" i="2"/>
  <c r="G64" i="2"/>
  <c r="D61" i="2"/>
  <c r="D58" i="2"/>
  <c r="F53" i="2"/>
  <c r="E53" i="2"/>
  <c r="D53" i="2"/>
  <c r="D52" i="2"/>
  <c r="D50" i="2"/>
  <c r="E42" i="2"/>
  <c r="D42" i="2"/>
  <c r="F31" i="2"/>
  <c r="E31" i="2"/>
  <c r="D31" i="2"/>
  <c r="F27" i="2"/>
  <c r="D27" i="2"/>
  <c r="F64" i="2" l="1"/>
  <c r="E64" i="2"/>
  <c r="D64" i="2"/>
</calcChain>
</file>

<file path=xl/sharedStrings.xml><?xml version="1.0" encoding="utf-8"?>
<sst xmlns="http://schemas.openxmlformats.org/spreadsheetml/2006/main" count="196" uniqueCount="142">
  <si>
    <t>POZ. U PRORA-ČUNU</t>
  </si>
  <si>
    <t>NAZIV PROGRAMA</t>
  </si>
  <si>
    <t>OPIS PROGRAMA</t>
  </si>
  <si>
    <t>PLANIRANA SREDSTVA</t>
  </si>
  <si>
    <t>IZVORI         FINANCIRANJA</t>
  </si>
  <si>
    <t>Namjenska-</t>
  </si>
  <si>
    <t>Komunalna naknada</t>
  </si>
  <si>
    <t>Namjenska -</t>
  </si>
  <si>
    <t xml:space="preserve">Šumski doprinos </t>
  </si>
  <si>
    <t>Pomoć</t>
  </si>
  <si>
    <t>I.ODRŽAVANJE JAVNE  RASVJETE</t>
  </si>
  <si>
    <t>-utrošak električne energije javne rasvjete</t>
  </si>
  <si>
    <t>Potrošnja električne energije javne rasvjete prema mjesečnim računima.</t>
  </si>
  <si>
    <t>-održavanje javne rasvjete</t>
  </si>
  <si>
    <t xml:space="preserve">Prema dojavama s terena i mjesečnim pregledima vrši se redoviti popravak javne rasvjete. Živine svjetiljke se mijenjaju natrijevim prema zakonskim obvezama. Ugovor o održavanju javne rasvjete koji je sklopljen s Obrtom Tanja Tršće, Vrhovci, Vrhi 1.  </t>
  </si>
  <si>
    <t>-novogodišnje uređenje</t>
  </si>
  <si>
    <t>Pregled postojećih ukrasa, popravak, dobava novih, postava i skidanje novogodišnjih ukrasa u centralnim naseljima mjesnih odbora.</t>
  </si>
  <si>
    <t>II.ODRŽAVANJE NERAZVRSTANIH CESTA</t>
  </si>
  <si>
    <t>-zimsko čišćenje</t>
  </si>
  <si>
    <t>Zimsko održavanje cesta uključuje redovito čišćenje cesta i posipavanje, te po potrebi odvoz snijega s javnih površina. Radovi se izvode sukladno četverogodišnjim ugovorom za zimsko čišćenje s tvrtkom Bandag Katalinić d.o.o Gerovo.</t>
  </si>
  <si>
    <t>-sanacija i rekonstrukcija  nerazvrstanih cesta</t>
  </si>
  <si>
    <t>Krpanje udarnih rupa nerazvrstanih cesta teško je predvidjeti gdje i u kojem obimu, te se plan sanacije izradi nakon zimskog perioda (travanj) za tekuću godinu. Ukoliko se utvrdi da više nije moguće vršiti krpanje udarnih rupa, donosi se odluka gradonačelnika o asfaltiranju čitave ceste.</t>
  </si>
  <si>
    <t xml:space="preserve">Sanacija makadamskih cesta vrši se uslijed vododerina, ugradnjom novog tamponskog sloja, uređenja propusta, odvodnih kanala i bankina. </t>
  </si>
  <si>
    <t>Hitne intervencije na nerazvrstanim cestama odnose se na popravak cesta uslijed vremenskih neprilika i drugih okolnosti uzrokovanih stanjem prometnice.</t>
  </si>
  <si>
    <t>Radovi se izvode prema četverogodišnjem ugovorom s tvrtkom ZR Zidar Tršće i Pograd d.o.o. Plešce.</t>
  </si>
  <si>
    <t>-košenje i krčenje nerazvrstanih cesta</t>
  </si>
  <si>
    <r>
      <t xml:space="preserve">Poslovi na  krčenju i košenju nerazvrstanih cesta naplaćuju se po m², a </t>
    </r>
    <r>
      <rPr>
        <sz val="10"/>
        <color theme="1"/>
        <rFont val="Times New Roman"/>
        <family val="1"/>
        <charset val="238"/>
      </rPr>
      <t>ugovorno obavlja KTD Čabar d.o.o. Čabar.</t>
    </r>
  </si>
  <si>
    <t>III.ODRŽAVANJE JAVNIH POVRŠINA</t>
  </si>
  <si>
    <t>Odvoz smeća s javnih površina</t>
  </si>
  <si>
    <t>Odvoz smeća s javnih površina s mjesta održavanja tržnog dana i kanti za smeće s javnih površina u centralnim mjestima.</t>
  </si>
  <si>
    <t xml:space="preserve">-uređenje i održavanje zelenih površina </t>
  </si>
  <si>
    <t>- javne površine na kojima nije dopušten promet motornim vozilima (nogostupi, popločeni parkovi)</t>
  </si>
  <si>
    <t>Održavanje javnih površina, zelenih površina, parkova, čišćenje pijeska s ceste i nogostupa, obrezivanje grana i stabla na javnim površinama, sadnja cvijeća, ručno čišćenje snijega s javnih površina i nogostupa vrši se  sukladno ugovoru s Komunalnim trgovačkim društvom Čabar d.o.o. Čabar.</t>
  </si>
  <si>
    <t>-održavanje i dobava urbane opreme, dječjih igrala i autobusnih stajališta</t>
  </si>
  <si>
    <t>Dobava i  održavanje komunalne opreme na javnim površinama.</t>
  </si>
  <si>
    <t>Dječja igrališta potrebno je održavati zbog sigurnosti korištenja, te dotrajala igrala zamijeniti novima.</t>
  </si>
  <si>
    <t>IV.ODVODNJA ATMOSFERSKIH VODA</t>
  </si>
  <si>
    <t>-oborinska odvodnja</t>
  </si>
  <si>
    <t>Sanacija oborinske odvodnje u naseljima ( šahte, poklopci, odvodnja), čišćenje postojeće odvodnje kroz naselje.</t>
  </si>
  <si>
    <t>V.ODLAGANJE KOMUNALNOG OTPADA</t>
  </si>
  <si>
    <t>-održavanje odlagališta komunalnog otpada</t>
  </si>
  <si>
    <t>Popravak i održavanje ograde odlagališta Petrkov Laz, uređenje pristupnog puta, planiranje otpada do zatvaranja.</t>
  </si>
  <si>
    <t>-sanacija divljih deponija</t>
  </si>
  <si>
    <t>Ovisno o stanju na terenu vrši se procjena prioriteta čišćenja divljih deponija na cijelom području Grada Čabra, te se ovisno o obimu onečišćenja sanira nekoliko takvih lokacija. Lokaciju utvrdi komunalni redar ili se ona odredi prema dojavi građana. Čišćenja divljih deponija za 2022. predviđa se u Mo Prezid, MO Tršće.</t>
  </si>
  <si>
    <t>VI.ODRŽAVANJE GROBLJA</t>
  </si>
  <si>
    <t>-sanacija prilaznih puteva, stubišta, staza i potpornih zidova groblja</t>
  </si>
  <si>
    <t>Na groblju Čabar potrebno je sanirati stepenište smješteno uz novo groblje, dok je na groblju Tršće neophodno sanirati ulazno stubište na staro groblje i potporni zid na novom groblju.</t>
  </si>
  <si>
    <t>VII.ODRŽAVANJA MRTVAČNICA</t>
  </si>
  <si>
    <t>-uređenje unutrašnjosti mrtvačnice</t>
  </si>
  <si>
    <t>Uređenje odar sale (  Čabar), sanacija ili zamjena stolarije ( Tršće ).</t>
  </si>
  <si>
    <t>Bojanje lamperije, bojanje vanjskih klupa i drugi sitni inventar.</t>
  </si>
  <si>
    <t>UKUPNO ( I + II+ III + IV + V + VI + VII )</t>
  </si>
  <si>
    <t>IZVORI FINANCIRANJA</t>
  </si>
  <si>
    <t>OZNAKA SREDSTVA FINANCIRANJA (Proračun)</t>
  </si>
  <si>
    <t>Prihodi posebne namjene - Komunalna naknada</t>
  </si>
  <si>
    <t>Prihodi posebne namjene - Šumski doprinos</t>
  </si>
  <si>
    <t>Kapitalne pomoći</t>
  </si>
  <si>
    <t>UKUPNO</t>
  </si>
  <si>
    <t>Članak 3.</t>
  </si>
  <si>
    <t>Članak 5.</t>
  </si>
  <si>
    <t>Članak 2.</t>
  </si>
  <si>
    <t>Članak 1.</t>
  </si>
  <si>
    <t>održavanja komunalne infrastrukture u 2023. godini</t>
  </si>
  <si>
    <t>Opći prihodi i primici</t>
  </si>
  <si>
    <t>tekuće održavanje mrtvačnica</t>
  </si>
  <si>
    <t>legalizacija groblja</t>
  </si>
  <si>
    <t>-održavanje signalizacije</t>
  </si>
  <si>
    <t>poticajna naknada za smanjenje količine miješanog komunalnog otpada</t>
  </si>
  <si>
    <t>Nakon izrade Prometnog elaborata za nerazvrstane ceste grada Čabra pristupit će se zamjeni postojeće i ugradnji nove prometne signalizacije.</t>
  </si>
  <si>
    <t>KLASA:363-01/22-01/</t>
  </si>
  <si>
    <t>UR.BROJ:2170-3-3-10-22-1</t>
  </si>
  <si>
    <t xml:space="preserve">            </t>
  </si>
  <si>
    <t>GRADSKO VIJEĆE</t>
  </si>
  <si>
    <t>Predsjednica Ana Rendulić , dipl. uč. v.r.</t>
  </si>
  <si>
    <t>2022.</t>
  </si>
  <si>
    <t>Provođenje ovog programa u nadležnosti je Gradonačelnika Grada Čabra. Gradonačelnik je dužan Gradskom vijeću podnijeti izvješće o izvršenju ovog Programa istodobno s podnošenjem izvješća o izvršenju proračuna za 2023. godinu.</t>
  </si>
  <si>
    <t xml:space="preserve">ČABAR,                                                                </t>
  </si>
  <si>
    <t>PROGRAM</t>
  </si>
  <si>
    <t>Ovim Programom u skladu s predvidivim i raspoloživim sredstvima utvrđuje se:</t>
  </si>
  <si>
    <t>- iskaz financijskih sredstava potrebnih za ostvarivanje programa s naznakom izvora financiranja.</t>
  </si>
  <si>
    <t>Održavanje komunalne infrastrukture i visina potrebnih sredstava za obavljanje djelatnosti iz članka 2. ovog Programa utvrđuje se kako slijedi:</t>
  </si>
  <si>
    <t>Sredstva za ostvarivanje Programa planiraju se iz sljedećih izvora:</t>
  </si>
  <si>
    <r>
      <rPr>
        <sz val="10"/>
        <rFont val="Times New Roman"/>
        <family val="1"/>
        <charset val="238"/>
      </rPr>
      <t>- opis i opseg poslova održavanja komunalne infrastrukture s procjenom pojedinih troškova po djelatnostima</t>
    </r>
  </si>
  <si>
    <r>
      <rPr>
        <sz val="10"/>
        <rFont val="Times New Roman"/>
        <family val="1"/>
        <charset val="238"/>
      </rPr>
      <t>Ovaj Program obuhvaća:</t>
    </r>
  </si>
  <si>
    <r>
      <rPr>
        <b/>
        <sz val="10"/>
        <rFont val="Times New Roman"/>
        <family val="1"/>
        <charset val="238"/>
      </rPr>
      <t xml:space="preserve">1.ODRŽAVANJE  JAVNE  RASVJETE    </t>
    </r>
    <r>
      <rPr>
        <sz val="10"/>
        <rFont val="Times New Roman"/>
        <family val="1"/>
        <charset val="238"/>
      </rPr>
      <t>(upravljanje i održavanje instalacija javne rasvjete,  uključujući podmirivanje troškova električne  energije za rasvjetljavanje površina javne namjene, prigodna rasvjeta te hitne intervencije koje su uzrokovane nepredviđenim oštećenjima prirodne ili tehničke prirode).</t>
    </r>
  </si>
  <si>
    <r>
      <rPr>
        <b/>
        <sz val="10"/>
        <rFont val="Times New Roman"/>
        <family val="1"/>
        <charset val="238"/>
      </rPr>
      <t xml:space="preserve">4. ODRŽAVANJE JAVNIH POVRŠINA NA KOJIMA NIJE DOPUŠTEN PROMET MOTORNIH VOZILA </t>
    </r>
    <r>
      <rPr>
        <sz val="10"/>
        <rFont val="Times New Roman"/>
        <family val="1"/>
        <charset val="238"/>
      </rPr>
      <t>( održavanje i popravci )</t>
    </r>
  </si>
  <si>
    <r>
      <rPr>
        <b/>
        <sz val="10"/>
        <rFont val="Times New Roman"/>
        <family val="1"/>
        <charset val="238"/>
      </rPr>
      <t xml:space="preserve">5. ODVODNJA ATMOSFERSKIH VODA </t>
    </r>
    <r>
      <rPr>
        <sz val="10"/>
        <rFont val="Times New Roman"/>
        <family val="1"/>
        <charset val="238"/>
      </rPr>
      <t>(upravljanje i održavanje građevina koje služe prihvatu, odvodnji i ispuštanju oborinskih voda iz građevina i površina javne namjene u građevinskom području, hitne intervencije).</t>
    </r>
  </si>
  <si>
    <r>
      <rPr>
        <b/>
        <sz val="10"/>
        <rFont val="Times New Roman"/>
        <family val="1"/>
        <charset val="238"/>
      </rPr>
      <t xml:space="preserve">6. ODLAGANJE KOMUNALNOG OTPADA  </t>
    </r>
    <r>
      <rPr>
        <sz val="10"/>
        <rFont val="Times New Roman"/>
        <family val="1"/>
        <charset val="238"/>
      </rPr>
      <t>(održavanje deponija komunalnog otpada te čišćenja divljih deponija).</t>
    </r>
  </si>
  <si>
    <r>
      <rPr>
        <b/>
        <sz val="10"/>
        <rFont val="Times New Roman"/>
        <family val="1"/>
        <charset val="238"/>
      </rPr>
      <t xml:space="preserve">7. ODRŽAVANJE GROBLJA </t>
    </r>
    <r>
      <rPr>
        <sz val="10"/>
        <rFont val="Times New Roman"/>
        <family val="1"/>
        <charset val="238"/>
      </rPr>
      <t>(uređivanje putova, zelenih i drugih površina unutar groblja, zidova, ograda i vrata).</t>
    </r>
  </si>
  <si>
    <r>
      <rPr>
        <b/>
        <sz val="10"/>
        <rFont val="Times New Roman"/>
        <family val="1"/>
        <charset val="238"/>
      </rPr>
      <t xml:space="preserve">8. ODRŽAVANJE MRTVAČNICA </t>
    </r>
    <r>
      <rPr>
        <sz val="10"/>
        <rFont val="Times New Roman"/>
        <family val="1"/>
        <charset val="238"/>
      </rPr>
      <t>(održavanje prostora i objekata za obavljanje ispraćaja i ukopa pokojnika, zamjena stolarije, oblaganje zidova ).</t>
    </r>
  </si>
  <si>
    <r>
      <rPr>
        <b/>
        <sz val="10"/>
        <rFont val="Times New Roman"/>
        <family val="1"/>
        <charset val="238"/>
      </rPr>
      <t>Članak 4.</t>
    </r>
  </si>
  <si>
    <r>
      <rPr>
        <b/>
        <sz val="10"/>
        <rFont val="Times New Roman"/>
        <family val="1"/>
        <charset val="238"/>
      </rPr>
      <t>Članak 6.</t>
    </r>
  </si>
  <si>
    <r>
      <rPr>
        <sz val="10"/>
        <rFont val="Times New Roman"/>
        <family val="1"/>
        <charset val="238"/>
      </rPr>
      <t>Ovaj Program objavit će se u "Službenim novinama Grada Čabra", a primjenjuje se od 01.01.2022. godine.</t>
    </r>
  </si>
  <si>
    <t>Temeljem članka 72. Zakona o komunalnom gospodarstvu („Narodne novine“ broj 68/18, 110/18 i 32/20 ) i članka 35. Zakona o lokalnoj i područnoj (regionalnoj) samoupravi („Narodne novine“ broj: 33/01, 60/01, 129/05, 109/07, 125/08, 36/09, 36/09, 150/11, 144/12, 19/13, 137/15, 123/17, 98/19, 144/20) članka 38. Statuta Grada Čabra ( „Službene novine grada Čabra“ 01/21, 12/21) Gradsko vijeće Grada Čabra na sjednici                       2022. godine, donijelo je</t>
  </si>
  <si>
    <r>
      <rPr>
        <b/>
        <sz val="10"/>
        <rFont val="Times New Roman"/>
        <family val="1"/>
        <charset val="238"/>
      </rPr>
      <t>2. ODRŽAVANJE NARAZVRSTANIH CESTA</t>
    </r>
    <r>
      <rPr>
        <sz val="10"/>
        <rFont val="Times New Roman"/>
        <family val="1"/>
        <charset val="238"/>
      </rPr>
      <t xml:space="preserve">   (zimsko čišćenje, skup mjera i radnji koje se obavljaju tijekom cijele godine na nerazvrstanim cestama,uključujući i svu opremu, uređaje i instalacije sa svrhom održavanja prohodnosti i tehničke ispravnosti cesta i prometne sigurnosti na njima - redovito održavanje, kao i mjestimičnog poboljšanja elemenata ceste, osiguravanja sigurnosti i trajnosti ceste i cestovnih objekata i povećanja sigurnosti prometa izvanredno održavanje, a u skladu s propisima kojima je uređeno održavanje cesta.</t>
    </r>
  </si>
  <si>
    <r>
      <rPr>
        <b/>
        <sz val="10"/>
        <rFont val="Times New Roman"/>
        <family val="1"/>
        <charset val="238"/>
      </rPr>
      <t xml:space="preserve">3. ODRŽAVANJE JAVNIH POVRŠINA </t>
    </r>
    <r>
      <rPr>
        <sz val="10"/>
        <rFont val="Times New Roman"/>
        <family val="1"/>
        <charset val="238"/>
      </rPr>
      <t>(održavanje i popravci predmetnih površina kojima se osigurava njihova funkcionalna ispravnost, čišćenje, košnja, obrezivanje i sakupljanje biološkog otpada s javnih zelenih površina, obnova, održavanje i njega drveća, ukrasnog grmlja i drugog bilja, opreme na dječjim igralištima, urbane opreme, autobusnih stajališta).</t>
    </r>
  </si>
  <si>
    <r>
      <t xml:space="preserve">Poslovi na  krčenju i košenju nerazvrstanih cesta naplaćuju se po m², a </t>
    </r>
    <r>
      <rPr>
        <sz val="15"/>
        <color theme="1"/>
        <rFont val="Times New Roman"/>
        <family val="1"/>
        <charset val="238"/>
      </rPr>
      <t>ugovorno obavlja KTD Čabar d.o.o. Čabar.</t>
    </r>
  </si>
  <si>
    <r>
      <rPr>
        <sz val="15"/>
        <rFont val="Times New Roman"/>
        <family val="1"/>
        <charset val="238"/>
      </rPr>
      <t>- opis i opseg poslova održavanja komunalne infrastrukture s procjenom pojedinih troškova po djelatnostima</t>
    </r>
  </si>
  <si>
    <r>
      <rPr>
        <sz val="15"/>
        <rFont val="Times New Roman"/>
        <family val="1"/>
        <charset val="238"/>
      </rPr>
      <t>Ovaj Program obuhvaća:</t>
    </r>
  </si>
  <si>
    <r>
      <rPr>
        <b/>
        <sz val="15"/>
        <rFont val="Times New Roman"/>
        <family val="1"/>
        <charset val="238"/>
      </rPr>
      <t xml:space="preserve">4. ODRŽAVANJE JAVNIH POVRŠINA NA KOJIMA NIJE DOPUŠTEN PROMET MOTORNIH VOZILA </t>
    </r>
    <r>
      <rPr>
        <sz val="15"/>
        <rFont val="Times New Roman"/>
        <family val="1"/>
        <charset val="238"/>
      </rPr>
      <t>( održavanje i popravci )</t>
    </r>
  </si>
  <si>
    <r>
      <rPr>
        <b/>
        <sz val="15"/>
        <rFont val="Times New Roman"/>
        <family val="1"/>
        <charset val="238"/>
      </rPr>
      <t xml:space="preserve">6. ODLAGANJE KOMUNALNOG OTPADA  </t>
    </r>
    <r>
      <rPr>
        <sz val="15"/>
        <rFont val="Times New Roman"/>
        <family val="1"/>
        <charset val="238"/>
      </rPr>
      <t>(održavanje deponija komunalnog otpada te čišćenja divljih deponija).</t>
    </r>
  </si>
  <si>
    <r>
      <rPr>
        <b/>
        <sz val="15"/>
        <rFont val="Times New Roman"/>
        <family val="1"/>
        <charset val="238"/>
      </rPr>
      <t xml:space="preserve">7. ODRŽAVANJE GROBLJA </t>
    </r>
    <r>
      <rPr>
        <sz val="15"/>
        <rFont val="Times New Roman"/>
        <family val="1"/>
        <charset val="238"/>
      </rPr>
      <t>(uređivanje putova, zelenih i drugih površina unutar groblja, zidova, ograda i vrata).</t>
    </r>
  </si>
  <si>
    <r>
      <rPr>
        <b/>
        <sz val="15"/>
        <rFont val="Times New Roman"/>
        <family val="1"/>
        <charset val="238"/>
      </rPr>
      <t xml:space="preserve">8. ODRŽAVANJE MRTVAČNICA </t>
    </r>
    <r>
      <rPr>
        <sz val="15"/>
        <rFont val="Times New Roman"/>
        <family val="1"/>
        <charset val="238"/>
      </rPr>
      <t>(održavanje prostora i objekata za obavljanje ispraćaja i ukopa pokojnika, zamjena stolarije, oblaganje zidova ).</t>
    </r>
  </si>
  <si>
    <t xml:space="preserve">Temeljem članka 72. Zakona o komunalnom gospodarstvu ( „Narodne novine“ broj 68/18, 110/18 i 32/20 ) i članka 35. Zakona o lokalnoj i područnoj ( regionalnoj ) samoupravi ( „Narodne novine“ broj: 33/01, </t>
  </si>
  <si>
    <t>rasvjeta te hitne intervencije koje su uzrokovane nepredviđenim oštećenjima prirodne ili tehničke prirode).</t>
  </si>
  <si>
    <t>objekata i povećanja sigurnosti prometa izvanredno održavanje, a u skladu s propisima kojima je uređeno održavanje cesta.</t>
  </si>
  <si>
    <t xml:space="preserve">održavanja prohodnosti i tehničke ispravnosti cesta, prometne sigurnosti na njima - redovito održavanje, kao i mjestimičnog poboljšanja elemenata ceste, osiguravanja sigurnosti, trajnosti ceste i cestovnih </t>
  </si>
  <si>
    <r>
      <rPr>
        <b/>
        <sz val="15"/>
        <rFont val="Times New Roman"/>
        <family val="1"/>
        <charset val="238"/>
      </rPr>
      <t xml:space="preserve">3. ODRŽAVANJE JAVNIH POVRŠINA </t>
    </r>
    <r>
      <rPr>
        <sz val="15"/>
        <rFont val="Times New Roman"/>
        <family val="1"/>
        <charset val="238"/>
      </rPr>
      <t>(održavanje i popravci predmetnih površina kojima se osigurava njihova funkcionalna ispravnost, čišćenje, košnja, obrezivanje i sakupljanje biološkog otpada</t>
    </r>
  </si>
  <si>
    <t xml:space="preserve"> s javnih zelenih površina, obnova, održavanje i njega drveća, ukrasnog grmlja i drugog bilja, opreme na dječjim igralištima, urbane opreme, autobusnih stajališta).</t>
  </si>
  <si>
    <r>
      <rPr>
        <b/>
        <sz val="15"/>
        <rFont val="Times New Roman"/>
        <family val="1"/>
        <charset val="238"/>
      </rPr>
      <t xml:space="preserve">5. ODVODNJA ATMOSFERSKIH VODA </t>
    </r>
    <r>
      <rPr>
        <sz val="15"/>
        <rFont val="Times New Roman"/>
        <family val="1"/>
        <charset val="238"/>
      </rPr>
      <t xml:space="preserve">(upravljanje i održavanje građevina koje služe prihvatu, odvodnji i ispuštanju oborinskih voda iz građevina i površina javne namjene u građevinskom području, hitne </t>
    </r>
  </si>
  <si>
    <t>intervencije).</t>
  </si>
  <si>
    <t>Namjenska-kom. naknada</t>
  </si>
  <si>
    <t>Namjenska -šumski doprinos</t>
  </si>
  <si>
    <t>Članak 4.</t>
  </si>
  <si>
    <t xml:space="preserve"> proračuna za 2023. godinu.</t>
  </si>
  <si>
    <t>Provođenje ovog programa u nadležnosti je Gradonačelnika Grada Čabra. Gradonačelnik je dužan Gradskom vijeću podnijeti izvješće o izvršenju ovog Programa istodobno s podnošenjem izvješća o izvršenju</t>
  </si>
  <si>
    <r>
      <rPr>
        <b/>
        <sz val="15"/>
        <rFont val="Times New Roman"/>
        <family val="1"/>
        <charset val="238"/>
      </rPr>
      <t xml:space="preserve">1.ODRŽAVANJE  JAVNE  RASVJETE   </t>
    </r>
    <r>
      <rPr>
        <sz val="15"/>
        <rFont val="Times New Roman"/>
        <family val="1"/>
        <charset val="238"/>
      </rPr>
      <t xml:space="preserve">( upravljanje i održavanje instalacija javne rasvjete,  uključujući podmirivanje troškova električne  energije za rasvjetljavanje površina javne namjene, prigodna </t>
    </r>
  </si>
  <si>
    <t xml:space="preserve"> POZ. U PRORAČUNU</t>
  </si>
  <si>
    <t xml:space="preserve">Rješenje o plaćanju poticajne naknade za smanjenje količine komunalnog otpada Ministarstva za zaštitu okoliša i energetske učinkovitosti za 2022. godinu </t>
  </si>
  <si>
    <t>60/01, 129/05, 109/07, 125/08, 36/09, 36/09, 150/11, 144/12, 19/13, 137/15, 123/17, 98/19, 144/20),te članka 38. Statuta Grada Čabra ( „Službene novine grada Čabra“ 01/21, 12/21) Gradsko vijeće Grada</t>
  </si>
  <si>
    <r>
      <rPr>
        <b/>
        <sz val="15"/>
        <rFont val="Times New Roman"/>
        <family val="1"/>
        <charset val="238"/>
      </rPr>
      <t xml:space="preserve">2. ODRŽAVANJE NERAZVRSTANIH CESTA </t>
    </r>
    <r>
      <rPr>
        <sz val="15"/>
        <rFont val="Times New Roman"/>
        <family val="1"/>
        <charset val="238"/>
      </rPr>
      <t xml:space="preserve">(zimsko čišćenje, skup mjera i radnji koje se obavljaju tijekom cijele godine na nerazvrstanim cestama, uključujući i svu opremu, uređaje i instalacije sa svrhom </t>
    </r>
  </si>
  <si>
    <t xml:space="preserve">Prema dojavama s terena i mjesečnim pregledima vrši se redoviti popravak javne rasvjete. Ugovor o održavanju javne rasvjete koji je sklopljen s Obrtom Tanja Tršće, Vrhovci, Vrhi 1.  </t>
  </si>
  <si>
    <t>Održavanje javnih površina, zelenih površina, parkova, čišćenje pijeska s ceste i nogostupa, obrezivanje grana i stabala na javnim površinama, sadnja cvijeća, ručno čišćenje snijega s javnih površina i nogostupa vrši se  sukladno ugovoru s Komunalnim trgovačkim društvom Čabar d.o.o. Čabar.</t>
  </si>
  <si>
    <t>Uređenje i održavanje zelenih površina</t>
  </si>
  <si>
    <t xml:space="preserve">Uređenje sportskih igrališta po naseljima </t>
  </si>
  <si>
    <t>Oprema fitnes sprava za mlade na igralištima.</t>
  </si>
  <si>
    <t>KLASA:363-01/23-01/05</t>
  </si>
  <si>
    <t>UR.BROJ:2170-3-3-10-23-1</t>
  </si>
  <si>
    <t xml:space="preserve">ČABAR,  08. svibnja 2023.                                                              </t>
  </si>
  <si>
    <t xml:space="preserve"> Čabra na sjednici 08. svibnja 2023. godine, donijelo je</t>
  </si>
  <si>
    <t>VI.ODRŽAVANJA MRTVAČNICA</t>
  </si>
  <si>
    <t>UKUPNO ( I + II+ III + IV + V + VI )</t>
  </si>
  <si>
    <t>Ovisno o stanju na terenu vrši se procjena prioriteta čišćenja divljih deponija na cijelom području Grada Čabra, te se ovisno o obimu onečišćenja sanira nekoliko takvih lokacija. Lokaciju utvrdi komunalni redar ili se ona odredi prema dojavi građana. Čišćenja divljih deponija za 2023. predviđa se u Mo Prezid, MO Tršće.</t>
  </si>
  <si>
    <t>Članak 6.</t>
  </si>
  <si>
    <t>PLANIRANA SREDSTVA ( € )</t>
  </si>
  <si>
    <t>IZVORI         FINANCIRANJA (€)</t>
  </si>
  <si>
    <t>nepredviđeni radovi</t>
  </si>
  <si>
    <t>PLANIRANA SREDSTVA (€)</t>
  </si>
  <si>
    <t xml:space="preserve"> GRADSKO VIJEĆE GRADA ČABRA</t>
  </si>
  <si>
    <t>Predsjednica:</t>
  </si>
  <si>
    <t>Ovaj Program stupa na snagu osmog dana od objave u "Službenim novinama Grada Čabra".</t>
  </si>
  <si>
    <t xml:space="preserve">                                                                                 Marija Gašpar, mag.iur.,v.r.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</si>
</sst>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charset val="204"/>
    </font>
    <font>
      <sz val="10"/>
      <color theme="1"/>
      <name val="Times New Roman"/>
      <family val="1"/>
      <charset val="238"/>
    </font>
    <font>
      <sz val="10"/>
      <color rgb="FF41414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rgb="FF414141"/>
      <name val="Times New Roman"/>
      <family val="1"/>
      <charset val="238"/>
    </font>
    <font>
      <sz val="15"/>
      <name val="Times New Roman"/>
      <family val="1"/>
      <charset val="238"/>
    </font>
    <font>
      <sz val="15"/>
      <color rgb="FF000000"/>
      <name val="Times New Roman"/>
      <family val="1"/>
      <charset val="238"/>
    </font>
    <font>
      <b/>
      <sz val="15"/>
      <color rgb="FF000000"/>
      <name val="Times New Roman"/>
      <family val="1"/>
      <charset val="238"/>
    </font>
    <font>
      <b/>
      <sz val="15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7">
    <xf numFmtId="0" fontId="0" fillId="0" borderId="0" xfId="0"/>
    <xf numFmtId="0" fontId="2" fillId="3" borderId="15" xfId="0" applyFont="1" applyFill="1" applyBorder="1" applyAlignment="1">
      <alignment horizontal="justify" vertical="center" wrapText="1"/>
    </xf>
    <xf numFmtId="4" fontId="2" fillId="3" borderId="16" xfId="0" applyNumberFormat="1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4" fontId="2" fillId="3" borderId="15" xfId="0" applyNumberFormat="1" applyFont="1" applyFill="1" applyBorder="1" applyAlignment="1">
      <alignment horizontal="right" vertical="center" wrapText="1"/>
    </xf>
    <xf numFmtId="4" fontId="2" fillId="3" borderId="11" xfId="0" applyNumberFormat="1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justify" vertical="center" wrapText="1"/>
    </xf>
    <xf numFmtId="4" fontId="2" fillId="3" borderId="11" xfId="0" applyNumberFormat="1" applyFont="1" applyFill="1" applyBorder="1" applyAlignment="1">
      <alignment horizontal="right" vertical="center" wrapText="1"/>
    </xf>
    <xf numFmtId="0" fontId="2" fillId="3" borderId="42" xfId="0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0" borderId="37" xfId="0" applyFont="1" applyBorder="1" applyAlignment="1">
      <alignment horizontal="justify" vertical="center" wrapText="1"/>
    </xf>
    <xf numFmtId="4" fontId="2" fillId="0" borderId="37" xfId="0" applyNumberFormat="1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6" fillId="0" borderId="0" xfId="2" applyFont="1" applyAlignment="1">
      <alignment vertical="top"/>
    </xf>
    <xf numFmtId="4" fontId="2" fillId="4" borderId="37" xfId="0" applyNumberFormat="1" applyFont="1" applyFill="1" applyBorder="1" applyAlignment="1">
      <alignment horizontal="right" vertical="center" wrapText="1"/>
    </xf>
    <xf numFmtId="0" fontId="4" fillId="0" borderId="0" xfId="2" applyAlignment="1">
      <alignment horizontal="left" vertical="top"/>
    </xf>
    <xf numFmtId="0" fontId="4" fillId="0" borderId="0" xfId="2" applyAlignment="1">
      <alignment vertical="top"/>
    </xf>
    <xf numFmtId="0" fontId="8" fillId="0" borderId="0" xfId="1" applyFont="1" applyAlignment="1">
      <alignment horizontal="left" vertical="top"/>
    </xf>
    <xf numFmtId="0" fontId="2" fillId="0" borderId="0" xfId="0" applyFont="1"/>
    <xf numFmtId="0" fontId="9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4" fillId="0" borderId="0" xfId="1" applyFont="1" applyAlignment="1">
      <alignment horizontal="left" vertical="top"/>
    </xf>
    <xf numFmtId="0" fontId="10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4" fontId="10" fillId="2" borderId="13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center" wrapText="1"/>
    </xf>
    <xf numFmtId="4" fontId="10" fillId="2" borderId="15" xfId="0" applyNumberFormat="1" applyFont="1" applyFill="1" applyBorder="1" applyAlignment="1">
      <alignment vertical="center" wrapText="1"/>
    </xf>
    <xf numFmtId="4" fontId="10" fillId="2" borderId="16" xfId="0" applyNumberFormat="1" applyFont="1" applyFill="1" applyBorder="1" applyAlignment="1">
      <alignment horizontal="right" vertical="center" wrapText="1"/>
    </xf>
    <xf numFmtId="4" fontId="10" fillId="2" borderId="15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4" fontId="10" fillId="2" borderId="37" xfId="0" applyNumberFormat="1" applyFont="1" applyFill="1" applyBorder="1" applyAlignment="1">
      <alignment horizontal="right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justify" vertical="center" wrapText="1"/>
    </xf>
    <xf numFmtId="0" fontId="2" fillId="2" borderId="37" xfId="0" applyFont="1" applyFill="1" applyBorder="1" applyAlignment="1">
      <alignment horizontal="justify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justify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top"/>
    </xf>
    <xf numFmtId="0" fontId="2" fillId="0" borderId="9" xfId="0" applyFont="1" applyBorder="1" applyAlignment="1">
      <alignment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4" fontId="10" fillId="0" borderId="1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1" fillId="2" borderId="44" xfId="0" applyFont="1" applyFill="1" applyBorder="1" applyAlignment="1">
      <alignment horizontal="center" vertical="center"/>
    </xf>
    <xf numFmtId="4" fontId="12" fillId="3" borderId="44" xfId="0" applyNumberFormat="1" applyFont="1" applyFill="1" applyBorder="1" applyAlignment="1">
      <alignment horizontal="right" vertical="center"/>
    </xf>
    <xf numFmtId="4" fontId="12" fillId="0" borderId="44" xfId="0" applyNumberFormat="1" applyFont="1" applyBorder="1" applyAlignment="1">
      <alignment horizontal="center" vertical="center" wrapText="1"/>
    </xf>
    <xf numFmtId="0" fontId="14" fillId="0" borderId="0" xfId="2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2" fillId="0" borderId="0" xfId="0" applyFont="1"/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5" fillId="0" borderId="0" xfId="2" applyFont="1" applyAlignment="1">
      <alignment vertical="top"/>
    </xf>
    <xf numFmtId="0" fontId="12" fillId="4" borderId="0" xfId="0" applyFont="1" applyFill="1"/>
    <xf numFmtId="0" fontId="12" fillId="3" borderId="44" xfId="0" applyFont="1" applyFill="1" applyBorder="1" applyAlignment="1">
      <alignment horizontal="justify" vertical="center" wrapText="1"/>
    </xf>
    <xf numFmtId="0" fontId="18" fillId="0" borderId="0" xfId="0" applyFont="1"/>
    <xf numFmtId="0" fontId="12" fillId="4" borderId="0" xfId="0" applyFont="1" applyFill="1" applyAlignment="1">
      <alignment horizontal="left" vertical="center" wrapText="1"/>
    </xf>
    <xf numFmtId="4" fontId="11" fillId="2" borderId="45" xfId="0" applyNumberFormat="1" applyFont="1" applyFill="1" applyBorder="1" applyAlignment="1">
      <alignment horizontal="right" vertical="center" wrapText="1"/>
    </xf>
    <xf numFmtId="4" fontId="12" fillId="2" borderId="45" xfId="0" applyNumberFormat="1" applyFont="1" applyFill="1" applyBorder="1" applyAlignment="1">
      <alignment horizontal="right" vertical="center" wrapText="1"/>
    </xf>
    <xf numFmtId="4" fontId="12" fillId="2" borderId="45" xfId="0" applyNumberFormat="1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justify" vertical="center" wrapText="1"/>
    </xf>
    <xf numFmtId="4" fontId="12" fillId="0" borderId="44" xfId="0" applyNumberFormat="1" applyFont="1" applyBorder="1" applyAlignment="1">
      <alignment horizontal="right" vertical="center" wrapText="1"/>
    </xf>
    <xf numFmtId="0" fontId="12" fillId="0" borderId="44" xfId="0" applyFont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2" borderId="44" xfId="0" applyFont="1" applyFill="1" applyBorder="1" applyAlignment="1">
      <alignment horizontal="center" vertical="center" wrapText="1"/>
    </xf>
    <xf numFmtId="4" fontId="12" fillId="3" borderId="44" xfId="0" applyNumberFormat="1" applyFont="1" applyFill="1" applyBorder="1" applyAlignment="1">
      <alignment horizontal="right" vertical="center" wrapText="1"/>
    </xf>
    <xf numFmtId="0" fontId="12" fillId="3" borderId="44" xfId="0" applyFont="1" applyFill="1" applyBorder="1" applyAlignment="1">
      <alignment horizontal="center" vertical="center" wrapText="1"/>
    </xf>
    <xf numFmtId="4" fontId="12" fillId="3" borderId="44" xfId="0" applyNumberFormat="1" applyFont="1" applyFill="1" applyBorder="1" applyAlignment="1">
      <alignment horizontal="center" vertical="center" wrapText="1"/>
    </xf>
    <xf numFmtId="4" fontId="11" fillId="2" borderId="44" xfId="0" applyNumberFormat="1" applyFont="1" applyFill="1" applyBorder="1" applyAlignment="1">
      <alignment horizontal="right" vertical="center" wrapText="1"/>
    </xf>
    <xf numFmtId="49" fontId="12" fillId="3" borderId="44" xfId="0" applyNumberFormat="1" applyFont="1" applyFill="1" applyBorder="1" applyAlignment="1">
      <alignment horizontal="justify" vertical="center" wrapText="1"/>
    </xf>
    <xf numFmtId="0" fontId="12" fillId="3" borderId="44" xfId="0" applyFont="1" applyFill="1" applyBorder="1" applyAlignment="1">
      <alignment vertical="center" wrapText="1"/>
    </xf>
    <xf numFmtId="0" fontId="13" fillId="3" borderId="44" xfId="0" applyFont="1" applyFill="1" applyBorder="1" applyAlignment="1">
      <alignment vertical="center" wrapText="1"/>
    </xf>
    <xf numFmtId="4" fontId="12" fillId="3" borderId="44" xfId="0" applyNumberFormat="1" applyFont="1" applyFill="1" applyBorder="1" applyAlignment="1">
      <alignment vertical="center" wrapText="1"/>
    </xf>
    <xf numFmtId="4" fontId="11" fillId="2" borderId="44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4" fontId="11" fillId="0" borderId="37" xfId="0" applyNumberFormat="1" applyFont="1" applyBorder="1" applyAlignment="1">
      <alignment horizontal="right" vertical="center" wrapText="1"/>
    </xf>
    <xf numFmtId="0" fontId="12" fillId="3" borderId="44" xfId="0" applyFont="1" applyFill="1" applyBorder="1" applyAlignment="1">
      <alignment horizontal="justify" vertical="top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right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4" fontId="12" fillId="2" borderId="51" xfId="0" applyNumberFormat="1" applyFont="1" applyFill="1" applyBorder="1" applyAlignment="1">
      <alignment horizontal="right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/>
    <xf numFmtId="0" fontId="17" fillId="0" borderId="0" xfId="2" applyFont="1" applyAlignment="1">
      <alignment horizontal="center" vertical="center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top" wrapText="1"/>
    </xf>
    <xf numFmtId="0" fontId="11" fillId="2" borderId="5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justify" vertical="center" wrapText="1"/>
    </xf>
    <xf numFmtId="4" fontId="12" fillId="3" borderId="50" xfId="0" applyNumberFormat="1" applyFont="1" applyFill="1" applyBorder="1" applyAlignment="1">
      <alignment horizontal="right" vertical="center" wrapText="1"/>
    </xf>
    <xf numFmtId="0" fontId="12" fillId="3" borderId="50" xfId="0" applyFont="1" applyFill="1" applyBorder="1" applyAlignment="1">
      <alignment horizontal="right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4" fontId="11" fillId="2" borderId="44" xfId="0" applyNumberFormat="1" applyFont="1" applyFill="1" applyBorder="1" applyAlignment="1">
      <alignment horizontal="right" vertical="center" wrapText="1"/>
    </xf>
    <xf numFmtId="0" fontId="14" fillId="0" borderId="0" xfId="1" applyFont="1" applyAlignment="1">
      <alignment horizontal="left" vertical="top"/>
    </xf>
    <xf numFmtId="4" fontId="12" fillId="0" borderId="44" xfId="0" applyNumberFormat="1" applyFont="1" applyBorder="1" applyAlignment="1">
      <alignment horizontal="right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top"/>
    </xf>
    <xf numFmtId="0" fontId="1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wrapText="1"/>
    </xf>
    <xf numFmtId="0" fontId="11" fillId="2" borderId="44" xfId="0" applyFont="1" applyFill="1" applyBorder="1" applyAlignment="1">
      <alignment horizontal="justify" vertical="center" wrapText="1"/>
    </xf>
    <xf numFmtId="4" fontId="12" fillId="3" borderId="44" xfId="0" applyNumberFormat="1" applyFont="1" applyFill="1" applyBorder="1" applyAlignment="1">
      <alignment horizontal="right" vertical="center" wrapText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right" vertical="center" wrapText="1"/>
    </xf>
    <xf numFmtId="0" fontId="12" fillId="3" borderId="44" xfId="0" applyFont="1" applyFill="1" applyBorder="1" applyAlignment="1">
      <alignment horizontal="justify" vertical="top" wrapText="1"/>
    </xf>
    <xf numFmtId="0" fontId="11" fillId="2" borderId="0" xfId="0" applyFont="1" applyFill="1" applyAlignment="1">
      <alignment horizontal="center" vertical="center" wrapText="1"/>
    </xf>
    <xf numFmtId="0" fontId="11" fillId="2" borderId="59" xfId="0" applyFont="1" applyFill="1" applyBorder="1" applyAlignment="1">
      <alignment vertical="center" wrapText="1"/>
    </xf>
    <xf numFmtId="0" fontId="11" fillId="2" borderId="60" xfId="0" applyFont="1" applyFill="1" applyBorder="1" applyAlignment="1">
      <alignment vertical="center" wrapText="1"/>
    </xf>
    <xf numFmtId="0" fontId="11" fillId="2" borderId="61" xfId="0" applyFont="1" applyFill="1" applyBorder="1" applyAlignment="1">
      <alignment vertical="center" wrapText="1"/>
    </xf>
    <xf numFmtId="0" fontId="12" fillId="3" borderId="44" xfId="0" applyFont="1" applyFill="1" applyBorder="1" applyAlignment="1">
      <alignment horizontal="right"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left" wrapText="1"/>
    </xf>
    <xf numFmtId="4" fontId="2" fillId="2" borderId="26" xfId="0" applyNumberFormat="1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4" fontId="10" fillId="2" borderId="9" xfId="0" applyNumberFormat="1" applyFont="1" applyFill="1" applyBorder="1" applyAlignment="1">
      <alignment horizontal="right" vertical="center" wrapText="1"/>
    </xf>
    <xf numFmtId="4" fontId="10" fillId="2" borderId="14" xfId="0" applyNumberFormat="1" applyFont="1" applyFill="1" applyBorder="1" applyAlignment="1">
      <alignment horizontal="right" vertical="center" wrapText="1"/>
    </xf>
    <xf numFmtId="4" fontId="10" fillId="2" borderId="20" xfId="0" applyNumberFormat="1" applyFont="1" applyFill="1" applyBorder="1" applyAlignment="1">
      <alignment horizontal="right" vertical="center" wrapText="1"/>
    </xf>
    <xf numFmtId="4" fontId="10" fillId="2" borderId="21" xfId="0" applyNumberFormat="1" applyFont="1" applyFill="1" applyBorder="1" applyAlignment="1">
      <alignment horizontal="right" vertical="center" wrapText="1"/>
    </xf>
    <xf numFmtId="4" fontId="10" fillId="2" borderId="26" xfId="0" applyNumberFormat="1" applyFont="1" applyFill="1" applyBorder="1" applyAlignment="1">
      <alignment horizontal="right" vertical="center" wrapText="1"/>
    </xf>
    <xf numFmtId="4" fontId="10" fillId="2" borderId="27" xfId="0" applyNumberFormat="1" applyFont="1" applyFill="1" applyBorder="1" applyAlignment="1">
      <alignment horizontal="right" vertical="center" wrapText="1"/>
    </xf>
    <xf numFmtId="4" fontId="2" fillId="2" borderId="20" xfId="0" applyNumberFormat="1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4" fontId="2" fillId="2" borderId="23" xfId="0" applyNumberFormat="1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  <xf numFmtId="4" fontId="2" fillId="2" borderId="23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justify" vertical="center" wrapText="1"/>
    </xf>
    <xf numFmtId="4" fontId="2" fillId="0" borderId="37" xfId="0" applyNumberFormat="1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2" borderId="37" xfId="0" applyFont="1" applyFill="1" applyBorder="1" applyAlignment="1">
      <alignment vertical="center" wrapText="1"/>
    </xf>
    <xf numFmtId="0" fontId="10" fillId="2" borderId="37" xfId="0" applyFont="1" applyFill="1" applyBorder="1" applyAlignment="1">
      <alignment horizontal="justify" vertical="center" wrapText="1"/>
    </xf>
    <xf numFmtId="0" fontId="2" fillId="2" borderId="37" xfId="0" applyFont="1" applyFill="1" applyBorder="1" applyAlignment="1">
      <alignment horizontal="justify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14" xfId="0" applyFont="1" applyFill="1" applyBorder="1" applyAlignment="1">
      <alignment horizontal="justify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9" xfId="0" applyNumberFormat="1" applyFont="1" applyFill="1" applyBorder="1" applyAlignment="1">
      <alignment horizontal="right" vertical="center" wrapText="1"/>
    </xf>
    <xf numFmtId="4" fontId="2" fillId="3" borderId="14" xfId="0" applyNumberFormat="1" applyFont="1" applyFill="1" applyBorder="1" applyAlignment="1">
      <alignment horizontal="right" vertical="center" wrapText="1"/>
    </xf>
    <xf numFmtId="4" fontId="2" fillId="3" borderId="29" xfId="0" applyNumberFormat="1" applyFont="1" applyFill="1" applyBorder="1" applyAlignment="1">
      <alignment horizontal="right" vertical="center" wrapText="1"/>
    </xf>
    <xf numFmtId="4" fontId="2" fillId="3" borderId="20" xfId="0" applyNumberFormat="1" applyFont="1" applyFill="1" applyBorder="1" applyAlignment="1">
      <alignment horizontal="right" vertical="center" wrapText="1"/>
    </xf>
    <xf numFmtId="4" fontId="2" fillId="3" borderId="21" xfId="0" applyNumberFormat="1" applyFont="1" applyFill="1" applyBorder="1" applyAlignment="1">
      <alignment horizontal="right" vertical="center" wrapText="1"/>
    </xf>
    <xf numFmtId="4" fontId="2" fillId="3" borderId="30" xfId="0" applyNumberFormat="1" applyFont="1" applyFill="1" applyBorder="1" applyAlignment="1">
      <alignment horizontal="right" vertical="center" wrapText="1"/>
    </xf>
    <xf numFmtId="4" fontId="2" fillId="3" borderId="26" xfId="0" applyNumberFormat="1" applyFont="1" applyFill="1" applyBorder="1" applyAlignment="1">
      <alignment horizontal="right" vertical="center" wrapText="1"/>
    </xf>
    <xf numFmtId="4" fontId="2" fillId="3" borderId="27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4" fontId="2" fillId="3" borderId="31" xfId="0" applyNumberFormat="1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justify" vertical="center" wrapText="1"/>
    </xf>
    <xf numFmtId="0" fontId="2" fillId="3" borderId="23" xfId="0" applyFont="1" applyFill="1" applyBorder="1" applyAlignment="1">
      <alignment horizontal="justify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4" fontId="2" fillId="3" borderId="15" xfId="0" applyNumberFormat="1" applyFont="1" applyFill="1" applyBorder="1" applyAlignment="1">
      <alignment horizontal="right" vertical="center" wrapText="1"/>
    </xf>
    <xf numFmtId="4" fontId="2" fillId="3" borderId="11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tabSelected="1" topLeftCell="A74" zoomScale="85" zoomScaleNormal="85" zoomScaleSheetLayoutView="100" zoomScalePageLayoutView="40" workbookViewId="0">
      <selection activeCell="C90" sqref="C90:E90"/>
    </sheetView>
  </sheetViews>
  <sheetFormatPr defaultRowHeight="19.5" x14ac:dyDescent="0.3"/>
  <cols>
    <col min="1" max="1" width="22.28515625" style="109" customWidth="1"/>
    <col min="2" max="2" width="34.28515625" style="109" customWidth="1"/>
    <col min="3" max="3" width="66.42578125" style="109" customWidth="1"/>
    <col min="4" max="4" width="18.140625" style="109" customWidth="1"/>
    <col min="5" max="5" width="20" style="109" customWidth="1"/>
    <col min="6" max="6" width="17.28515625" style="109" customWidth="1"/>
    <col min="7" max="7" width="19" style="109" customWidth="1"/>
    <col min="8" max="8" width="15.5703125" style="109" customWidth="1"/>
    <col min="9" max="9" width="16.42578125" style="109" customWidth="1"/>
    <col min="10" max="10" width="16.85546875" style="109" customWidth="1"/>
    <col min="11" max="16384" width="9.140625" style="109"/>
  </cols>
  <sheetData>
    <row r="1" spans="1:18" x14ac:dyDescent="0.3">
      <c r="A1" s="190" t="s">
        <v>103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x14ac:dyDescent="0.3">
      <c r="A2" s="110" t="s">
        <v>119</v>
      </c>
    </row>
    <row r="3" spans="1:18" x14ac:dyDescent="0.3">
      <c r="A3" s="177" t="s">
        <v>129</v>
      </c>
      <c r="B3" s="177"/>
    </row>
    <row r="4" spans="1:18" s="112" customFormat="1" x14ac:dyDescent="0.25">
      <c r="A4" s="181" t="s">
        <v>77</v>
      </c>
      <c r="B4" s="181"/>
      <c r="C4" s="181"/>
      <c r="D4" s="181"/>
      <c r="E4" s="181"/>
      <c r="F4" s="181"/>
      <c r="G4" s="181"/>
      <c r="H4" s="181"/>
      <c r="I4" s="181"/>
      <c r="J4" s="181"/>
    </row>
    <row r="5" spans="1:18" s="112" customFormat="1" x14ac:dyDescent="0.25">
      <c r="A5" s="182" t="s">
        <v>62</v>
      </c>
      <c r="B5" s="182"/>
      <c r="C5" s="182"/>
      <c r="D5" s="182"/>
      <c r="E5" s="182"/>
      <c r="F5" s="182"/>
      <c r="G5" s="182"/>
      <c r="H5" s="182"/>
      <c r="I5" s="182"/>
      <c r="J5" s="182"/>
    </row>
    <row r="6" spans="1:18" s="112" customFormat="1" x14ac:dyDescent="0.25">
      <c r="A6" s="181" t="s">
        <v>61</v>
      </c>
      <c r="B6" s="181"/>
      <c r="C6" s="181"/>
      <c r="D6" s="181"/>
      <c r="E6" s="181"/>
      <c r="F6" s="181"/>
      <c r="G6" s="181"/>
      <c r="H6" s="181"/>
      <c r="I6" s="181"/>
      <c r="J6" s="181"/>
    </row>
    <row r="7" spans="1:18" x14ac:dyDescent="0.3">
      <c r="A7" s="110" t="s">
        <v>78</v>
      </c>
    </row>
    <row r="8" spans="1:18" x14ac:dyDescent="0.3">
      <c r="A8" s="111" t="s">
        <v>97</v>
      </c>
    </row>
    <row r="9" spans="1:18" x14ac:dyDescent="0.3">
      <c r="A9" s="110" t="s">
        <v>79</v>
      </c>
    </row>
    <row r="10" spans="1:18" s="113" customFormat="1" x14ac:dyDescent="0.3">
      <c r="A10" s="181" t="s">
        <v>60</v>
      </c>
      <c r="B10" s="181"/>
      <c r="C10" s="181"/>
      <c r="D10" s="181"/>
      <c r="E10" s="181"/>
      <c r="F10" s="181"/>
      <c r="G10" s="181"/>
      <c r="H10" s="181"/>
      <c r="I10" s="181"/>
      <c r="J10" s="181"/>
    </row>
    <row r="11" spans="1:18" x14ac:dyDescent="0.3">
      <c r="A11" s="111" t="s">
        <v>98</v>
      </c>
    </row>
    <row r="12" spans="1:18" x14ac:dyDescent="0.3">
      <c r="A12" s="110" t="s">
        <v>116</v>
      </c>
    </row>
    <row r="13" spans="1:18" x14ac:dyDescent="0.3">
      <c r="A13" s="110" t="s">
        <v>104</v>
      </c>
    </row>
    <row r="14" spans="1:18" x14ac:dyDescent="0.3">
      <c r="A14" s="110" t="s">
        <v>120</v>
      </c>
    </row>
    <row r="15" spans="1:18" x14ac:dyDescent="0.3">
      <c r="A15" s="110" t="s">
        <v>106</v>
      </c>
    </row>
    <row r="16" spans="1:18" x14ac:dyDescent="0.3">
      <c r="A16" s="110" t="s">
        <v>105</v>
      </c>
    </row>
    <row r="17" spans="1:10" x14ac:dyDescent="0.3">
      <c r="A17" s="110" t="s">
        <v>107</v>
      </c>
    </row>
    <row r="18" spans="1:10" x14ac:dyDescent="0.3">
      <c r="A18" s="110" t="s">
        <v>108</v>
      </c>
    </row>
    <row r="19" spans="1:10" x14ac:dyDescent="0.3">
      <c r="A19" s="111" t="s">
        <v>99</v>
      </c>
    </row>
    <row r="20" spans="1:10" x14ac:dyDescent="0.3">
      <c r="A20" s="110" t="s">
        <v>109</v>
      </c>
    </row>
    <row r="21" spans="1:10" x14ac:dyDescent="0.3">
      <c r="A21" s="111" t="s">
        <v>110</v>
      </c>
    </row>
    <row r="22" spans="1:10" x14ac:dyDescent="0.3">
      <c r="A22" s="111" t="s">
        <v>100</v>
      </c>
    </row>
    <row r="23" spans="1:10" x14ac:dyDescent="0.3">
      <c r="A23" s="111" t="s">
        <v>101</v>
      </c>
    </row>
    <row r="24" spans="1:10" x14ac:dyDescent="0.3">
      <c r="A24" s="111" t="s">
        <v>102</v>
      </c>
    </row>
    <row r="25" spans="1:10" x14ac:dyDescent="0.3">
      <c r="A25" s="181" t="s">
        <v>58</v>
      </c>
      <c r="B25" s="181"/>
      <c r="C25" s="181"/>
      <c r="D25" s="181"/>
      <c r="E25" s="181"/>
      <c r="F25" s="181"/>
      <c r="G25" s="181"/>
      <c r="H25" s="181"/>
      <c r="I25" s="181"/>
      <c r="J25" s="181"/>
    </row>
    <row r="26" spans="1:10" x14ac:dyDescent="0.3">
      <c r="A26" s="110" t="s">
        <v>80</v>
      </c>
    </row>
    <row r="27" spans="1:10" ht="20.25" thickBot="1" x14ac:dyDescent="0.35"/>
    <row r="28" spans="1:10" ht="27" customHeight="1" thickBot="1" x14ac:dyDescent="0.35">
      <c r="A28" s="192" t="s">
        <v>117</v>
      </c>
      <c r="B28" s="191" t="s">
        <v>1</v>
      </c>
      <c r="C28" s="191" t="s">
        <v>2</v>
      </c>
      <c r="D28" s="191" t="s">
        <v>134</v>
      </c>
      <c r="E28" s="191"/>
      <c r="F28" s="191"/>
      <c r="G28" s="191" t="s">
        <v>135</v>
      </c>
      <c r="H28" s="191"/>
      <c r="I28" s="191"/>
      <c r="J28" s="197"/>
    </row>
    <row r="29" spans="1:10" ht="16.5" customHeight="1" thickTop="1" thickBot="1" x14ac:dyDescent="0.35">
      <c r="A29" s="193"/>
      <c r="B29" s="164"/>
      <c r="C29" s="164"/>
      <c r="D29" s="164"/>
      <c r="E29" s="164"/>
      <c r="F29" s="164"/>
      <c r="G29" s="198"/>
      <c r="H29" s="164"/>
      <c r="I29" s="164"/>
      <c r="J29" s="166"/>
    </row>
    <row r="30" spans="1:10" ht="40.5" customHeight="1" thickTop="1" thickBot="1" x14ac:dyDescent="0.35">
      <c r="A30" s="193"/>
      <c r="B30" s="164"/>
      <c r="C30" s="164"/>
      <c r="D30" s="164">
        <v>2023</v>
      </c>
      <c r="E30" s="164">
        <v>2024</v>
      </c>
      <c r="F30" s="179">
        <v>2025</v>
      </c>
      <c r="G30" s="160" t="s">
        <v>111</v>
      </c>
      <c r="H30" s="163" t="s">
        <v>112</v>
      </c>
      <c r="I30" s="164" t="s">
        <v>63</v>
      </c>
      <c r="J30" s="166" t="s">
        <v>9</v>
      </c>
    </row>
    <row r="31" spans="1:10" ht="21" thickTop="1" thickBot="1" x14ac:dyDescent="0.35">
      <c r="A31" s="193"/>
      <c r="B31" s="164"/>
      <c r="C31" s="164"/>
      <c r="D31" s="164"/>
      <c r="E31" s="164"/>
      <c r="F31" s="179"/>
      <c r="G31" s="161"/>
      <c r="H31" s="163"/>
      <c r="I31" s="164"/>
      <c r="J31" s="166"/>
    </row>
    <row r="32" spans="1:10" ht="21" thickTop="1" thickBot="1" x14ac:dyDescent="0.35">
      <c r="A32" s="193"/>
      <c r="B32" s="164"/>
      <c r="C32" s="164"/>
      <c r="D32" s="164"/>
      <c r="E32" s="164"/>
      <c r="F32" s="179"/>
      <c r="G32" s="162"/>
      <c r="H32" s="163"/>
      <c r="I32" s="164"/>
      <c r="J32" s="166"/>
    </row>
    <row r="33" spans="1:10" ht="21" customHeight="1" thickTop="1" thickBot="1" x14ac:dyDescent="0.35">
      <c r="A33" s="193"/>
      <c r="B33" s="164"/>
      <c r="C33" s="164"/>
      <c r="D33" s="164"/>
      <c r="E33" s="164"/>
      <c r="F33" s="164"/>
      <c r="G33" s="156">
        <v>301</v>
      </c>
      <c r="H33" s="122">
        <v>303</v>
      </c>
      <c r="I33" s="122">
        <v>1</v>
      </c>
      <c r="J33" s="145">
        <v>4</v>
      </c>
    </row>
    <row r="34" spans="1:10" ht="48.75" customHeight="1" thickTop="1" thickBot="1" x14ac:dyDescent="0.35">
      <c r="A34" s="146"/>
      <c r="B34" s="126" t="s">
        <v>10</v>
      </c>
      <c r="C34" s="123"/>
      <c r="D34" s="132">
        <f>SUM(D35:D38)</f>
        <v>74000</v>
      </c>
      <c r="E34" s="132">
        <v>75600</v>
      </c>
      <c r="F34" s="132">
        <v>77040</v>
      </c>
      <c r="G34" s="122"/>
      <c r="H34" s="122"/>
      <c r="I34" s="104"/>
      <c r="J34" s="145"/>
    </row>
    <row r="35" spans="1:10" ht="42" customHeight="1" thickTop="1" thickBot="1" x14ac:dyDescent="0.35">
      <c r="A35" s="147">
        <v>197</v>
      </c>
      <c r="B35" s="116" t="s">
        <v>11</v>
      </c>
      <c r="C35" s="116" t="s">
        <v>12</v>
      </c>
      <c r="D35" s="129">
        <v>48000</v>
      </c>
      <c r="E35" s="129">
        <v>50400</v>
      </c>
      <c r="F35" s="129">
        <v>51360</v>
      </c>
      <c r="G35" s="129">
        <v>48000</v>
      </c>
      <c r="H35" s="130"/>
      <c r="I35" s="105"/>
      <c r="J35" s="148"/>
    </row>
    <row r="36" spans="1:10" ht="99" customHeight="1" thickTop="1" thickBot="1" x14ac:dyDescent="0.35">
      <c r="A36" s="147">
        <v>198</v>
      </c>
      <c r="B36" s="116" t="s">
        <v>13</v>
      </c>
      <c r="C36" s="116" t="s">
        <v>121</v>
      </c>
      <c r="D36" s="129">
        <v>20000</v>
      </c>
      <c r="E36" s="129">
        <v>21000</v>
      </c>
      <c r="F36" s="129">
        <v>21400</v>
      </c>
      <c r="G36" s="129">
        <v>5000</v>
      </c>
      <c r="H36" s="131">
        <v>15000</v>
      </c>
      <c r="I36" s="130"/>
      <c r="J36" s="148"/>
    </row>
    <row r="37" spans="1:10" ht="71.25" customHeight="1" thickTop="1" thickBot="1" x14ac:dyDescent="0.35">
      <c r="A37" s="147">
        <v>199</v>
      </c>
      <c r="B37" s="116" t="s">
        <v>15</v>
      </c>
      <c r="C37" s="116" t="s">
        <v>16</v>
      </c>
      <c r="D37" s="129">
        <v>4000</v>
      </c>
      <c r="E37" s="129">
        <v>4200</v>
      </c>
      <c r="F37" s="129">
        <v>4280</v>
      </c>
      <c r="G37" s="129">
        <v>4000</v>
      </c>
      <c r="H37" s="130"/>
      <c r="I37" s="130"/>
      <c r="J37" s="148"/>
    </row>
    <row r="38" spans="1:10" ht="71.25" customHeight="1" thickTop="1" thickBot="1" x14ac:dyDescent="0.35">
      <c r="A38" s="147">
        <v>563</v>
      </c>
      <c r="B38" s="116" t="s">
        <v>136</v>
      </c>
      <c r="C38" s="116"/>
      <c r="D38" s="129">
        <v>2000</v>
      </c>
      <c r="E38" s="129"/>
      <c r="F38" s="129"/>
      <c r="G38" s="129"/>
      <c r="H38" s="130"/>
      <c r="I38" s="131">
        <v>2000</v>
      </c>
      <c r="J38" s="148"/>
    </row>
    <row r="39" spans="1:10" ht="42" customHeight="1" thickTop="1" thickBot="1" x14ac:dyDescent="0.35">
      <c r="A39" s="196"/>
      <c r="B39" s="186" t="s">
        <v>17</v>
      </c>
      <c r="C39" s="167"/>
      <c r="D39" s="176">
        <f>SUM(D47+D46+D42+D41)</f>
        <v>319300</v>
      </c>
      <c r="E39" s="176">
        <v>335265</v>
      </c>
      <c r="F39" s="176">
        <v>341651</v>
      </c>
      <c r="G39" s="170"/>
      <c r="H39" s="170"/>
      <c r="I39" s="128"/>
      <c r="J39" s="171"/>
    </row>
    <row r="40" spans="1:10" ht="15.75" hidden="1" customHeight="1" thickBot="1" x14ac:dyDescent="0.35">
      <c r="A40" s="196"/>
      <c r="B40" s="186"/>
      <c r="C40" s="167"/>
      <c r="D40" s="176"/>
      <c r="E40" s="176"/>
      <c r="F40" s="176"/>
      <c r="G40" s="170"/>
      <c r="H40" s="170"/>
      <c r="I40" s="128"/>
      <c r="J40" s="171"/>
    </row>
    <row r="41" spans="1:10" ht="74.25" customHeight="1" thickTop="1" thickBot="1" x14ac:dyDescent="0.35">
      <c r="A41" s="147">
        <v>201</v>
      </c>
      <c r="B41" s="116" t="s">
        <v>18</v>
      </c>
      <c r="C41" s="116" t="s">
        <v>19</v>
      </c>
      <c r="D41" s="129">
        <v>100000</v>
      </c>
      <c r="E41" s="129">
        <v>105000</v>
      </c>
      <c r="F41" s="129">
        <v>107000</v>
      </c>
      <c r="G41" s="130"/>
      <c r="H41" s="130"/>
      <c r="I41" s="129"/>
      <c r="J41" s="149">
        <v>100000</v>
      </c>
    </row>
    <row r="42" spans="1:10" ht="118.5" customHeight="1" thickTop="1" thickBot="1" x14ac:dyDescent="0.35">
      <c r="A42" s="175">
        <v>394</v>
      </c>
      <c r="B42" s="200" t="s">
        <v>20</v>
      </c>
      <c r="C42" s="165" t="s">
        <v>21</v>
      </c>
      <c r="D42" s="187">
        <v>159300</v>
      </c>
      <c r="E42" s="187">
        <v>167265</v>
      </c>
      <c r="F42" s="187">
        <v>170451</v>
      </c>
      <c r="G42" s="172"/>
      <c r="H42" s="187">
        <v>144000</v>
      </c>
      <c r="I42" s="172"/>
      <c r="J42" s="168">
        <v>15300</v>
      </c>
    </row>
    <row r="43" spans="1:10" ht="21" thickTop="1" thickBot="1" x14ac:dyDescent="0.35">
      <c r="A43" s="175"/>
      <c r="B43" s="200"/>
      <c r="C43" s="165"/>
      <c r="D43" s="187"/>
      <c r="E43" s="187"/>
      <c r="F43" s="187"/>
      <c r="G43" s="172"/>
      <c r="H43" s="205"/>
      <c r="I43" s="172"/>
      <c r="J43" s="169"/>
    </row>
    <row r="44" spans="1:10" ht="57.75" customHeight="1" thickTop="1" thickBot="1" x14ac:dyDescent="0.35">
      <c r="A44" s="175"/>
      <c r="B44" s="200"/>
      <c r="C44" s="143" t="s">
        <v>23</v>
      </c>
      <c r="D44" s="187"/>
      <c r="E44" s="187"/>
      <c r="F44" s="187"/>
      <c r="G44" s="172"/>
      <c r="H44" s="205"/>
      <c r="I44" s="172"/>
      <c r="J44" s="169"/>
    </row>
    <row r="45" spans="1:10" ht="58.5" customHeight="1" thickTop="1" thickBot="1" x14ac:dyDescent="0.35">
      <c r="A45" s="175"/>
      <c r="B45" s="200"/>
      <c r="C45" s="143" t="s">
        <v>24</v>
      </c>
      <c r="D45" s="187"/>
      <c r="E45" s="187"/>
      <c r="F45" s="187"/>
      <c r="G45" s="172"/>
      <c r="H45" s="205"/>
      <c r="I45" s="172"/>
      <c r="J45" s="169"/>
    </row>
    <row r="46" spans="1:10" ht="75" customHeight="1" thickTop="1" thickBot="1" x14ac:dyDescent="0.35">
      <c r="A46" s="147">
        <v>468</v>
      </c>
      <c r="B46" s="133" t="s">
        <v>66</v>
      </c>
      <c r="C46" s="116" t="s">
        <v>68</v>
      </c>
      <c r="D46" s="129">
        <v>20000</v>
      </c>
      <c r="E46" s="129">
        <v>21000</v>
      </c>
      <c r="F46" s="129">
        <v>21400</v>
      </c>
      <c r="G46" s="130"/>
      <c r="H46" s="129">
        <v>20000</v>
      </c>
      <c r="I46" s="130"/>
      <c r="J46" s="148"/>
    </row>
    <row r="47" spans="1:10" ht="63.75" customHeight="1" thickTop="1" thickBot="1" x14ac:dyDescent="0.35">
      <c r="A47" s="147">
        <v>548</v>
      </c>
      <c r="B47" s="134" t="s">
        <v>25</v>
      </c>
      <c r="C47" s="135" t="s">
        <v>96</v>
      </c>
      <c r="D47" s="136">
        <v>40000</v>
      </c>
      <c r="E47" s="136">
        <v>42000</v>
      </c>
      <c r="F47" s="136">
        <v>42800</v>
      </c>
      <c r="G47" s="136">
        <v>40000</v>
      </c>
      <c r="H47" s="130"/>
      <c r="I47" s="134"/>
      <c r="J47" s="148"/>
    </row>
    <row r="48" spans="1:10" ht="76.5" customHeight="1" thickTop="1" thickBot="1" x14ac:dyDescent="0.35">
      <c r="A48" s="150"/>
      <c r="B48" s="126" t="s">
        <v>27</v>
      </c>
      <c r="C48" s="123"/>
      <c r="D48" s="137">
        <f>SUM(D49:D52)</f>
        <v>46200</v>
      </c>
      <c r="E48" s="132">
        <v>47460</v>
      </c>
      <c r="F48" s="132">
        <v>48364</v>
      </c>
      <c r="G48" s="128"/>
      <c r="H48" s="128"/>
      <c r="I48" s="128"/>
      <c r="J48" s="151"/>
    </row>
    <row r="49" spans="1:10" ht="78" customHeight="1" thickTop="1" thickBot="1" x14ac:dyDescent="0.35">
      <c r="A49" s="147">
        <v>204</v>
      </c>
      <c r="B49" s="116" t="s">
        <v>28</v>
      </c>
      <c r="C49" s="116" t="s">
        <v>29</v>
      </c>
      <c r="D49" s="129">
        <v>3200</v>
      </c>
      <c r="E49" s="129">
        <v>3360</v>
      </c>
      <c r="F49" s="129">
        <v>3424</v>
      </c>
      <c r="G49" s="129">
        <v>3200</v>
      </c>
      <c r="H49" s="130"/>
      <c r="I49" s="130"/>
      <c r="J49" s="148"/>
    </row>
    <row r="50" spans="1:10" ht="136.5" customHeight="1" thickTop="1" thickBot="1" x14ac:dyDescent="0.35">
      <c r="A50" s="147">
        <v>205</v>
      </c>
      <c r="B50" s="134" t="s">
        <v>123</v>
      </c>
      <c r="C50" s="134" t="s">
        <v>122</v>
      </c>
      <c r="D50" s="136">
        <v>27000</v>
      </c>
      <c r="E50" s="136">
        <v>28350</v>
      </c>
      <c r="F50" s="136">
        <v>28890</v>
      </c>
      <c r="G50" s="134"/>
      <c r="H50" s="136">
        <v>27000</v>
      </c>
      <c r="I50" s="134"/>
      <c r="J50" s="152"/>
    </row>
    <row r="51" spans="1:10" ht="90.75" customHeight="1" thickTop="1" thickBot="1" x14ac:dyDescent="0.35">
      <c r="A51" s="147">
        <v>469</v>
      </c>
      <c r="B51" s="134" t="s">
        <v>124</v>
      </c>
      <c r="C51" s="134" t="s">
        <v>125</v>
      </c>
      <c r="D51" s="136">
        <v>15000</v>
      </c>
      <c r="E51" s="136">
        <v>15750</v>
      </c>
      <c r="F51" s="136">
        <v>16050</v>
      </c>
      <c r="G51" s="134"/>
      <c r="H51" s="136">
        <v>15000</v>
      </c>
      <c r="I51" s="134"/>
      <c r="J51" s="152"/>
    </row>
    <row r="52" spans="1:10" ht="90.75" customHeight="1" thickTop="1" thickBot="1" x14ac:dyDescent="0.35">
      <c r="A52" s="147">
        <v>470</v>
      </c>
      <c r="B52" s="134" t="s">
        <v>136</v>
      </c>
      <c r="C52" s="134"/>
      <c r="D52" s="136">
        <v>1000</v>
      </c>
      <c r="E52" s="136"/>
      <c r="F52" s="136"/>
      <c r="G52" s="134"/>
      <c r="H52" s="136"/>
      <c r="I52" s="136">
        <v>1000</v>
      </c>
      <c r="J52" s="152"/>
    </row>
    <row r="53" spans="1:10" ht="78.75" customHeight="1" thickTop="1" thickBot="1" x14ac:dyDescent="0.35">
      <c r="A53" s="150"/>
      <c r="B53" s="126" t="s">
        <v>36</v>
      </c>
      <c r="C53" s="123"/>
      <c r="D53" s="132">
        <f>SUM(D54:D55)</f>
        <v>21000</v>
      </c>
      <c r="E53" s="132">
        <v>21000</v>
      </c>
      <c r="F53" s="132">
        <v>21400</v>
      </c>
      <c r="G53" s="122"/>
      <c r="H53" s="122"/>
      <c r="I53" s="122"/>
      <c r="J53" s="145"/>
    </row>
    <row r="54" spans="1:10" ht="58.5" customHeight="1" thickTop="1" thickBot="1" x14ac:dyDescent="0.35">
      <c r="A54" s="153">
        <v>267</v>
      </c>
      <c r="B54" s="127" t="s">
        <v>37</v>
      </c>
      <c r="C54" s="127" t="s">
        <v>38</v>
      </c>
      <c r="D54" s="124">
        <v>20000</v>
      </c>
      <c r="E54" s="124">
        <v>21000</v>
      </c>
      <c r="F54" s="124">
        <v>21400</v>
      </c>
      <c r="G54" s="124">
        <v>20000</v>
      </c>
      <c r="H54" s="125"/>
      <c r="I54" s="125"/>
      <c r="J54" s="154"/>
    </row>
    <row r="55" spans="1:10" ht="58.5" customHeight="1" thickTop="1" thickBot="1" x14ac:dyDescent="0.35">
      <c r="A55" s="153">
        <v>268</v>
      </c>
      <c r="B55" s="127" t="s">
        <v>136</v>
      </c>
      <c r="C55" s="127"/>
      <c r="D55" s="124">
        <v>1000</v>
      </c>
      <c r="E55" s="124"/>
      <c r="F55" s="124"/>
      <c r="G55" s="124"/>
      <c r="H55" s="125"/>
      <c r="I55" s="106">
        <v>1000</v>
      </c>
      <c r="J55" s="154"/>
    </row>
    <row r="56" spans="1:10" ht="74.25" customHeight="1" thickTop="1" thickBot="1" x14ac:dyDescent="0.35">
      <c r="A56" s="185"/>
      <c r="B56" s="186" t="s">
        <v>39</v>
      </c>
      <c r="C56" s="167"/>
      <c r="D56" s="132">
        <f>SUM(D58+D59+D60)</f>
        <v>17710</v>
      </c>
      <c r="E56" s="132">
        <v>18596</v>
      </c>
      <c r="F56" s="132">
        <v>18950</v>
      </c>
      <c r="G56" s="164"/>
      <c r="H56" s="164"/>
      <c r="I56" s="122"/>
      <c r="J56" s="166"/>
    </row>
    <row r="57" spans="1:10" ht="21" hidden="1" thickTop="1" thickBot="1" x14ac:dyDescent="0.35">
      <c r="A57" s="185"/>
      <c r="B57" s="186"/>
      <c r="C57" s="167"/>
      <c r="D57" s="132">
        <f>SUM(D58+D60)</f>
        <v>8810</v>
      </c>
      <c r="E57" s="132">
        <f>SUM(E58+E60+E61)</f>
        <v>9251</v>
      </c>
      <c r="F57" s="132">
        <f>SUM(F58+F60+F61)</f>
        <v>9392</v>
      </c>
      <c r="G57" s="164"/>
      <c r="H57" s="164"/>
      <c r="I57" s="122"/>
      <c r="J57" s="166"/>
    </row>
    <row r="58" spans="1:10" ht="60" thickTop="1" thickBot="1" x14ac:dyDescent="0.35">
      <c r="A58" s="153">
        <v>212</v>
      </c>
      <c r="B58" s="127" t="s">
        <v>40</v>
      </c>
      <c r="C58" s="127" t="s">
        <v>41</v>
      </c>
      <c r="D58" s="124">
        <v>3500</v>
      </c>
      <c r="E58" s="124">
        <v>3675</v>
      </c>
      <c r="F58" s="124">
        <v>3710</v>
      </c>
      <c r="G58" s="124">
        <v>3500</v>
      </c>
      <c r="H58" s="125"/>
      <c r="I58" s="125"/>
      <c r="J58" s="154"/>
    </row>
    <row r="59" spans="1:10" ht="58.5" customHeight="1" thickTop="1" thickBot="1" x14ac:dyDescent="0.35">
      <c r="A59" s="153">
        <v>587</v>
      </c>
      <c r="B59" s="127" t="s">
        <v>67</v>
      </c>
      <c r="C59" s="127" t="s">
        <v>118</v>
      </c>
      <c r="D59" s="124">
        <v>8900</v>
      </c>
      <c r="E59" s="124">
        <v>9345</v>
      </c>
      <c r="F59" s="124">
        <v>9523</v>
      </c>
      <c r="G59" s="106"/>
      <c r="H59" s="106"/>
      <c r="I59" s="106">
        <v>8900</v>
      </c>
      <c r="J59" s="154"/>
    </row>
    <row r="60" spans="1:10" ht="127.5" customHeight="1" thickTop="1" thickBot="1" x14ac:dyDescent="0.35">
      <c r="A60" s="194">
        <v>407</v>
      </c>
      <c r="B60" s="195" t="s">
        <v>42</v>
      </c>
      <c r="C60" s="195" t="s">
        <v>132</v>
      </c>
      <c r="D60" s="178">
        <v>5310</v>
      </c>
      <c r="E60" s="178">
        <v>5576</v>
      </c>
      <c r="F60" s="178">
        <v>5682</v>
      </c>
      <c r="G60" s="178">
        <v>5310</v>
      </c>
      <c r="H60" s="183"/>
      <c r="I60" s="183"/>
      <c r="J60" s="184"/>
    </row>
    <row r="61" spans="1:10" ht="26.25" customHeight="1" thickTop="1" thickBot="1" x14ac:dyDescent="0.35">
      <c r="A61" s="194"/>
      <c r="B61" s="195"/>
      <c r="C61" s="195"/>
      <c r="D61" s="178"/>
      <c r="E61" s="178"/>
      <c r="F61" s="178"/>
      <c r="G61" s="199"/>
      <c r="H61" s="183"/>
      <c r="I61" s="183"/>
      <c r="J61" s="184"/>
    </row>
    <row r="62" spans="1:10" ht="40.5" thickTop="1" thickBot="1" x14ac:dyDescent="0.35">
      <c r="A62" s="150"/>
      <c r="B62" s="126" t="s">
        <v>130</v>
      </c>
      <c r="C62" s="123"/>
      <c r="D62" s="132">
        <f>SUM(D63:D63)</f>
        <v>5000</v>
      </c>
      <c r="E62" s="132">
        <v>5250</v>
      </c>
      <c r="F62" s="132">
        <v>5350</v>
      </c>
      <c r="G62" s="122"/>
      <c r="H62" s="122"/>
      <c r="I62" s="122"/>
      <c r="J62" s="145"/>
    </row>
    <row r="63" spans="1:10" ht="40.5" thickTop="1" thickBot="1" x14ac:dyDescent="0.35">
      <c r="A63" s="153">
        <v>474</v>
      </c>
      <c r="B63" s="127" t="s">
        <v>64</v>
      </c>
      <c r="C63" s="127" t="s">
        <v>50</v>
      </c>
      <c r="D63" s="124">
        <v>5000</v>
      </c>
      <c r="E63" s="124">
        <v>5250</v>
      </c>
      <c r="F63" s="124">
        <v>5350</v>
      </c>
      <c r="G63" s="124">
        <v>5000</v>
      </c>
      <c r="H63" s="125"/>
      <c r="I63" s="125"/>
      <c r="J63" s="154"/>
    </row>
    <row r="64" spans="1:10" ht="63.75" customHeight="1" thickTop="1" thickBot="1" x14ac:dyDescent="0.35">
      <c r="A64" s="202" t="s">
        <v>131</v>
      </c>
      <c r="B64" s="203"/>
      <c r="C64" s="204"/>
      <c r="D64" s="119">
        <f>SUM(D62+D56+D53+D48+D39+D34)</f>
        <v>483210</v>
      </c>
      <c r="E64" s="119">
        <f>SUM(E62+E56+E53+E48+E39+E34)</f>
        <v>503171</v>
      </c>
      <c r="F64" s="119">
        <f>SUM(F62+F56+F53+F48+F39+F34)</f>
        <v>512755</v>
      </c>
      <c r="G64" s="120">
        <f>SUM(G63+G60+G58+G54+G49+G47+G37+G36+G35)</f>
        <v>134010</v>
      </c>
      <c r="H64" s="120">
        <f>SUM(H51+H50+H46+H42+H36)</f>
        <v>221000</v>
      </c>
      <c r="I64" s="121">
        <f>SUM(I35:I63)</f>
        <v>12900</v>
      </c>
      <c r="J64" s="155">
        <f>SUM(J42+J41)</f>
        <v>115300</v>
      </c>
    </row>
    <row r="65" spans="1:14" ht="36.75" customHeight="1" x14ac:dyDescent="0.3">
      <c r="A65" s="138"/>
      <c r="B65" s="138"/>
      <c r="C65" s="138"/>
      <c r="D65" s="138"/>
      <c r="E65" s="138"/>
      <c r="F65" s="138"/>
      <c r="G65" s="138"/>
      <c r="H65" s="138"/>
      <c r="I65" s="138"/>
      <c r="J65" s="138"/>
    </row>
    <row r="66" spans="1:14" ht="26.25" customHeight="1" x14ac:dyDescent="0.3">
      <c r="A66" s="201"/>
      <c r="B66" s="201"/>
      <c r="C66" s="201"/>
      <c r="D66" s="201"/>
      <c r="E66" s="201"/>
      <c r="F66" s="201"/>
      <c r="G66" s="201"/>
      <c r="H66" s="201"/>
      <c r="I66" s="201"/>
      <c r="J66" s="201"/>
    </row>
    <row r="67" spans="1:14" s="115" customFormat="1" ht="59.25" customHeight="1" x14ac:dyDescent="0.3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109"/>
    </row>
    <row r="68" spans="1:14" s="115" customFormat="1" ht="59.25" customHeight="1" x14ac:dyDescent="0.3">
      <c r="A68" s="118"/>
      <c r="B68" s="118"/>
      <c r="C68" s="118"/>
      <c r="D68" s="118"/>
      <c r="E68" s="118"/>
      <c r="F68" s="118"/>
      <c r="G68" s="118"/>
      <c r="H68" s="118"/>
      <c r="I68" s="118"/>
      <c r="J68" s="118"/>
    </row>
    <row r="69" spans="1:14" s="115" customFormat="1" ht="25.5" customHeight="1" x14ac:dyDescent="0.3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4" s="115" customFormat="1" ht="38.25" customHeight="1" x14ac:dyDescent="0.3">
      <c r="A70" s="209" t="s">
        <v>113</v>
      </c>
      <c r="B70" s="209"/>
      <c r="C70" s="209"/>
      <c r="D70" s="209"/>
      <c r="E70" s="209"/>
      <c r="F70" s="209"/>
      <c r="G70" s="209"/>
      <c r="H70" s="209"/>
      <c r="I70" s="209"/>
      <c r="J70" s="209"/>
    </row>
    <row r="71" spans="1:14" s="115" customFormat="1" ht="28.5" customHeight="1" thickBot="1" x14ac:dyDescent="0.35">
      <c r="A71" s="208" t="s">
        <v>81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4" ht="40.5" customHeight="1" thickBot="1" x14ac:dyDescent="0.35">
      <c r="A72" s="174" t="s">
        <v>52</v>
      </c>
      <c r="B72" s="174"/>
      <c r="C72" s="174"/>
      <c r="D72" s="174"/>
      <c r="E72" s="174"/>
      <c r="K72" s="115"/>
      <c r="L72" s="114"/>
      <c r="M72" s="114"/>
      <c r="N72" s="114"/>
    </row>
    <row r="73" spans="1:14" ht="59.25" customHeight="1" thickBot="1" x14ac:dyDescent="0.35">
      <c r="A73" s="207"/>
      <c r="B73" s="207"/>
      <c r="C73" s="144" t="s">
        <v>137</v>
      </c>
      <c r="D73" s="174" t="s">
        <v>53</v>
      </c>
      <c r="E73" s="174"/>
      <c r="K73" s="114"/>
    </row>
    <row r="74" spans="1:14" ht="78.75" customHeight="1" thickBot="1" x14ac:dyDescent="0.35">
      <c r="A74" s="173" t="s">
        <v>54</v>
      </c>
      <c r="B74" s="173"/>
      <c r="C74" s="142">
        <v>134010</v>
      </c>
      <c r="D74" s="173">
        <v>301</v>
      </c>
      <c r="E74" s="173"/>
    </row>
    <row r="75" spans="1:14" ht="75.75" customHeight="1" thickBot="1" x14ac:dyDescent="0.35">
      <c r="A75" s="173" t="s">
        <v>55</v>
      </c>
      <c r="B75" s="173"/>
      <c r="C75" s="142">
        <v>221000</v>
      </c>
      <c r="D75" s="173">
        <v>303</v>
      </c>
      <c r="E75" s="173"/>
    </row>
    <row r="76" spans="1:14" ht="39.75" customHeight="1" thickBot="1" x14ac:dyDescent="0.35">
      <c r="A76" s="173" t="s">
        <v>63</v>
      </c>
      <c r="B76" s="173"/>
      <c r="C76" s="142">
        <v>12900</v>
      </c>
      <c r="D76" s="173">
        <v>1</v>
      </c>
      <c r="E76" s="173"/>
    </row>
    <row r="77" spans="1:14" ht="39" customHeight="1" thickBot="1" x14ac:dyDescent="0.35">
      <c r="A77" s="173" t="s">
        <v>56</v>
      </c>
      <c r="B77" s="173"/>
      <c r="C77" s="142">
        <v>115300</v>
      </c>
      <c r="D77" s="173">
        <v>4</v>
      </c>
      <c r="E77" s="173"/>
    </row>
    <row r="78" spans="1:14" ht="45" customHeight="1" thickBot="1" x14ac:dyDescent="0.35">
      <c r="A78" s="206" t="s">
        <v>57</v>
      </c>
      <c r="B78" s="206"/>
      <c r="C78" s="142">
        <f>SUM(C77+C76+C75+C74)</f>
        <v>483210</v>
      </c>
      <c r="D78" s="173"/>
      <c r="E78" s="173"/>
    </row>
    <row r="79" spans="1:14" ht="45" customHeight="1" x14ac:dyDescent="0.3">
      <c r="A79" s="139"/>
      <c r="B79" s="139"/>
      <c r="C79" s="140"/>
      <c r="D79" s="141"/>
    </row>
    <row r="80" spans="1:14" x14ac:dyDescent="0.3">
      <c r="A80" s="189" t="s">
        <v>59</v>
      </c>
      <c r="B80" s="189"/>
      <c r="C80" s="189"/>
      <c r="D80" s="189"/>
      <c r="E80" s="189"/>
      <c r="F80" s="189"/>
      <c r="G80" s="189"/>
      <c r="H80" s="189"/>
      <c r="I80" s="189"/>
      <c r="J80" s="189"/>
    </row>
    <row r="81" spans="1:14" ht="25.5" customHeight="1" x14ac:dyDescent="0.3">
      <c r="A81" s="107" t="s">
        <v>115</v>
      </c>
      <c r="B81" s="108"/>
      <c r="C81" s="108"/>
      <c r="D81" s="108"/>
      <c r="E81" s="108"/>
      <c r="F81" s="108"/>
      <c r="G81" s="108"/>
      <c r="H81" s="108"/>
      <c r="I81" s="108"/>
      <c r="J81" s="108"/>
      <c r="L81" s="108"/>
      <c r="M81" s="108"/>
      <c r="N81" s="108"/>
    </row>
    <row r="82" spans="1:14" ht="24.75" customHeight="1" x14ac:dyDescent="0.3">
      <c r="A82" s="107" t="s">
        <v>114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</row>
    <row r="83" spans="1:14" ht="24.75" customHeight="1" x14ac:dyDescent="0.3">
      <c r="A83" s="159" t="s">
        <v>133</v>
      </c>
      <c r="B83" s="159"/>
      <c r="C83" s="159"/>
      <c r="D83" s="159"/>
      <c r="E83" s="159"/>
      <c r="F83" s="159"/>
      <c r="G83" s="159"/>
      <c r="H83" s="159"/>
      <c r="I83" s="159"/>
      <c r="J83" s="159"/>
      <c r="K83" s="108"/>
      <c r="L83" s="108"/>
      <c r="M83" s="108"/>
      <c r="N83" s="108"/>
    </row>
    <row r="84" spans="1:14" ht="67.5" customHeight="1" x14ac:dyDescent="0.3">
      <c r="A84" s="107" t="s">
        <v>140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14"/>
      <c r="M84" s="114"/>
      <c r="N84" s="114"/>
    </row>
    <row r="85" spans="1:14" ht="21.75" customHeight="1" x14ac:dyDescent="0.3">
      <c r="A85" s="188" t="s">
        <v>126</v>
      </c>
      <c r="B85" s="188"/>
      <c r="C85" s="108"/>
      <c r="D85" s="108"/>
      <c r="E85" s="108"/>
      <c r="F85" s="108"/>
      <c r="G85" s="108"/>
      <c r="H85" s="108"/>
      <c r="I85" s="108"/>
      <c r="J85" s="108"/>
      <c r="K85" s="114"/>
      <c r="L85" s="108"/>
      <c r="M85" s="108"/>
      <c r="N85" s="108"/>
    </row>
    <row r="86" spans="1:14" x14ac:dyDescent="0.3">
      <c r="A86" s="107" t="s">
        <v>127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</row>
    <row r="87" spans="1:14" x14ac:dyDescent="0.3">
      <c r="A87" s="188" t="s">
        <v>128</v>
      </c>
      <c r="B87" s="188"/>
      <c r="C87" s="188"/>
      <c r="K87" s="108"/>
      <c r="L87" s="108"/>
      <c r="M87" s="108"/>
      <c r="N87" s="108"/>
    </row>
    <row r="88" spans="1:14" x14ac:dyDescent="0.3">
      <c r="A88" s="180" t="s">
        <v>138</v>
      </c>
      <c r="B88" s="180"/>
      <c r="C88" s="180"/>
      <c r="D88" s="180"/>
      <c r="E88" s="180"/>
      <c r="F88" s="180"/>
      <c r="G88" s="180"/>
      <c r="H88" s="180"/>
      <c r="I88" s="180"/>
      <c r="J88" s="180"/>
      <c r="K88" s="108"/>
    </row>
    <row r="89" spans="1:14" ht="24" customHeight="1" x14ac:dyDescent="0.3">
      <c r="A89" s="180" t="s">
        <v>139</v>
      </c>
      <c r="B89" s="180"/>
      <c r="C89" s="180"/>
      <c r="D89" s="180"/>
      <c r="E89" s="180"/>
      <c r="F89" s="180"/>
      <c r="G89" s="180"/>
      <c r="H89" s="180"/>
      <c r="I89" s="180"/>
      <c r="J89" s="180"/>
    </row>
    <row r="90" spans="1:14" x14ac:dyDescent="0.3">
      <c r="C90" s="157" t="s">
        <v>141</v>
      </c>
      <c r="D90" s="158"/>
      <c r="E90" s="158"/>
    </row>
    <row r="95" spans="1:14" x14ac:dyDescent="0.3">
      <c r="A95" s="117"/>
    </row>
  </sheetData>
  <mergeCells count="79">
    <mergeCell ref="A78:B78"/>
    <mergeCell ref="A73:B73"/>
    <mergeCell ref="A71:J71"/>
    <mergeCell ref="A70:J70"/>
    <mergeCell ref="A67:J67"/>
    <mergeCell ref="A77:B77"/>
    <mergeCell ref="A76:B76"/>
    <mergeCell ref="A75:B75"/>
    <mergeCell ref="D75:E75"/>
    <mergeCell ref="D76:E76"/>
    <mergeCell ref="D77:E77"/>
    <mergeCell ref="A74:B74"/>
    <mergeCell ref="E42:E45"/>
    <mergeCell ref="D42:D45"/>
    <mergeCell ref="D73:E73"/>
    <mergeCell ref="D74:E74"/>
    <mergeCell ref="A66:J66"/>
    <mergeCell ref="A64:C64"/>
    <mergeCell ref="H42:H45"/>
    <mergeCell ref="A89:J89"/>
    <mergeCell ref="A1:R1"/>
    <mergeCell ref="D28:F29"/>
    <mergeCell ref="A28:A33"/>
    <mergeCell ref="A60:A61"/>
    <mergeCell ref="B60:B61"/>
    <mergeCell ref="C60:C61"/>
    <mergeCell ref="B39:B40"/>
    <mergeCell ref="C39:C40"/>
    <mergeCell ref="A39:A40"/>
    <mergeCell ref="B28:B33"/>
    <mergeCell ref="C28:C33"/>
    <mergeCell ref="G28:J29"/>
    <mergeCell ref="H56:H57"/>
    <mergeCell ref="D60:D61"/>
    <mergeCell ref="G60:G61"/>
    <mergeCell ref="A88:J88"/>
    <mergeCell ref="A4:J4"/>
    <mergeCell ref="A5:J5"/>
    <mergeCell ref="A6:J6"/>
    <mergeCell ref="A10:J10"/>
    <mergeCell ref="A25:J25"/>
    <mergeCell ref="H60:H61"/>
    <mergeCell ref="J60:J61"/>
    <mergeCell ref="E60:E61"/>
    <mergeCell ref="I60:I61"/>
    <mergeCell ref="A56:A57"/>
    <mergeCell ref="B56:B57"/>
    <mergeCell ref="F42:F45"/>
    <mergeCell ref="A85:B85"/>
    <mergeCell ref="A87:C87"/>
    <mergeCell ref="A80:J80"/>
    <mergeCell ref="A3:B3"/>
    <mergeCell ref="F60:F61"/>
    <mergeCell ref="D30:D33"/>
    <mergeCell ref="E30:E33"/>
    <mergeCell ref="F30:F33"/>
    <mergeCell ref="B42:B45"/>
    <mergeCell ref="A42:A45"/>
    <mergeCell ref="J30:J32"/>
    <mergeCell ref="D39:D40"/>
    <mergeCell ref="E39:E40"/>
    <mergeCell ref="F39:F40"/>
    <mergeCell ref="G39:G40"/>
    <mergeCell ref="C90:E90"/>
    <mergeCell ref="A83:J83"/>
    <mergeCell ref="G30:G32"/>
    <mergeCell ref="H30:H32"/>
    <mergeCell ref="I30:I32"/>
    <mergeCell ref="C42:C43"/>
    <mergeCell ref="J56:J57"/>
    <mergeCell ref="C56:C57"/>
    <mergeCell ref="G56:G57"/>
    <mergeCell ref="J42:J45"/>
    <mergeCell ref="H39:H40"/>
    <mergeCell ref="J39:J40"/>
    <mergeCell ref="G42:G45"/>
    <mergeCell ref="I42:I45"/>
    <mergeCell ref="D78:E78"/>
    <mergeCell ref="A72:E72"/>
  </mergeCells>
  <pageMargins left="0.70866141732283461" right="0.31496062992125984" top="0.55118110236220474" bottom="0.55118110236220474" header="0.31496062992125984" footer="0.31496062992125984"/>
  <pageSetup paperSize="9" scale="55" orientation="landscape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3"/>
  <sheetViews>
    <sheetView workbookViewId="0">
      <selection activeCell="C14" sqref="C14"/>
    </sheetView>
  </sheetViews>
  <sheetFormatPr defaultRowHeight="27.75" customHeight="1" x14ac:dyDescent="0.2"/>
  <cols>
    <col min="1" max="1" width="20.140625" style="46" customWidth="1"/>
    <col min="2" max="2" width="37.42578125" style="46" customWidth="1"/>
    <col min="3" max="3" width="57.140625" style="46" customWidth="1"/>
    <col min="4" max="4" width="19" style="46" customWidth="1"/>
    <col min="5" max="5" width="18.7109375" style="46" customWidth="1"/>
    <col min="6" max="6" width="17.28515625" style="46" customWidth="1"/>
    <col min="7" max="7" width="16" style="46" customWidth="1"/>
    <col min="8" max="8" width="15.140625" style="46" customWidth="1"/>
    <col min="9" max="9" width="16.42578125" style="46" customWidth="1"/>
    <col min="10" max="10" width="14" style="46" customWidth="1"/>
    <col min="11" max="16384" width="9.140625" style="46"/>
  </cols>
  <sheetData>
    <row r="1" spans="1:5" s="100" customFormat="1" ht="45.75" customHeight="1" x14ac:dyDescent="0.25">
      <c r="A1" s="211" t="s">
        <v>93</v>
      </c>
      <c r="B1" s="211"/>
      <c r="C1" s="211"/>
      <c r="D1" s="211"/>
    </row>
    <row r="2" spans="1:5" s="100" customFormat="1" ht="27.75" customHeight="1" x14ac:dyDescent="0.25">
      <c r="A2" s="212" t="s">
        <v>77</v>
      </c>
      <c r="B2" s="212"/>
      <c r="C2" s="212"/>
      <c r="D2" s="212"/>
      <c r="E2" s="101"/>
    </row>
    <row r="3" spans="1:5" s="100" customFormat="1" ht="20.25" customHeight="1" x14ac:dyDescent="0.25">
      <c r="A3" s="213" t="s">
        <v>62</v>
      </c>
      <c r="B3" s="213"/>
      <c r="C3" s="213"/>
      <c r="D3" s="213"/>
    </row>
    <row r="4" spans="1:5" s="100" customFormat="1" ht="16.5" customHeight="1" x14ac:dyDescent="0.25">
      <c r="A4" s="214" t="s">
        <v>61</v>
      </c>
      <c r="B4" s="214"/>
      <c r="C4" s="214"/>
      <c r="D4" s="214"/>
      <c r="E4" s="101"/>
    </row>
    <row r="5" spans="1:5" s="100" customFormat="1" ht="19.5" customHeight="1" x14ac:dyDescent="0.25">
      <c r="A5" s="215" t="s">
        <v>78</v>
      </c>
      <c r="B5" s="215"/>
      <c r="C5" s="215"/>
      <c r="D5" s="215"/>
    </row>
    <row r="6" spans="1:5" s="100" customFormat="1" ht="21" customHeight="1" x14ac:dyDescent="0.25">
      <c r="A6" s="216" t="s">
        <v>82</v>
      </c>
      <c r="B6" s="216"/>
      <c r="C6" s="216"/>
      <c r="D6" s="216"/>
    </row>
    <row r="7" spans="1:5" s="100" customFormat="1" ht="21.75" customHeight="1" x14ac:dyDescent="0.25">
      <c r="A7" s="215" t="s">
        <v>79</v>
      </c>
      <c r="B7" s="215"/>
      <c r="C7" s="215"/>
      <c r="D7" s="215"/>
    </row>
    <row r="8" spans="1:5" s="100" customFormat="1" ht="21.75" customHeight="1" x14ac:dyDescent="0.25">
      <c r="A8" s="214" t="s">
        <v>60</v>
      </c>
      <c r="B8" s="214"/>
      <c r="C8" s="214"/>
      <c r="D8" s="214"/>
      <c r="E8" s="101"/>
    </row>
    <row r="9" spans="1:5" s="100" customFormat="1" ht="22.5" customHeight="1" x14ac:dyDescent="0.25">
      <c r="A9" s="216" t="s">
        <v>83</v>
      </c>
      <c r="B9" s="216"/>
      <c r="C9" s="216"/>
      <c r="D9" s="216"/>
    </row>
    <row r="10" spans="1:5" s="100" customFormat="1" ht="33.75" customHeight="1" x14ac:dyDescent="0.2">
      <c r="A10" s="217" t="s">
        <v>84</v>
      </c>
      <c r="B10" s="217"/>
      <c r="C10" s="217"/>
      <c r="D10" s="217"/>
    </row>
    <row r="11" spans="1:5" s="100" customFormat="1" ht="60.75" customHeight="1" x14ac:dyDescent="0.25">
      <c r="A11" s="211" t="s">
        <v>94</v>
      </c>
      <c r="B11" s="211"/>
      <c r="C11" s="211"/>
      <c r="D11" s="211"/>
    </row>
    <row r="12" spans="1:5" s="100" customFormat="1" ht="42" customHeight="1" x14ac:dyDescent="0.25">
      <c r="A12" s="211" t="s">
        <v>95</v>
      </c>
      <c r="B12" s="211"/>
      <c r="C12" s="211"/>
      <c r="D12" s="211"/>
    </row>
    <row r="13" spans="1:5" s="100" customFormat="1" ht="24.75" customHeight="1" x14ac:dyDescent="0.25">
      <c r="A13" s="103" t="s">
        <v>85</v>
      </c>
    </row>
    <row r="14" spans="1:5" s="100" customFormat="1" ht="27.75" customHeight="1" x14ac:dyDescent="0.25">
      <c r="A14" s="102" t="s">
        <v>86</v>
      </c>
    </row>
    <row r="15" spans="1:5" s="100" customFormat="1" ht="27.75" customHeight="1" x14ac:dyDescent="0.25">
      <c r="A15" s="102" t="s">
        <v>87</v>
      </c>
    </row>
    <row r="16" spans="1:5" ht="27.75" customHeight="1" x14ac:dyDescent="0.2">
      <c r="A16" s="49" t="s">
        <v>88</v>
      </c>
    </row>
    <row r="17" spans="1:10" ht="27.75" customHeight="1" x14ac:dyDescent="0.2">
      <c r="A17" s="49" t="s">
        <v>89</v>
      </c>
    </row>
    <row r="18" spans="1:10" ht="27.75" customHeight="1" x14ac:dyDescent="0.2">
      <c r="A18" s="48"/>
      <c r="E18" s="47" t="s">
        <v>58</v>
      </c>
    </row>
    <row r="19" spans="1:10" ht="27.75" customHeight="1" x14ac:dyDescent="0.2">
      <c r="A19" s="45" t="s">
        <v>80</v>
      </c>
    </row>
    <row r="20" spans="1:10" ht="27.75" customHeight="1" thickBot="1" x14ac:dyDescent="0.25"/>
    <row r="21" spans="1:10" ht="27.75" customHeight="1" x14ac:dyDescent="0.2">
      <c r="A21" s="298" t="s">
        <v>0</v>
      </c>
      <c r="B21" s="299" t="s">
        <v>1</v>
      </c>
      <c r="C21" s="299" t="s">
        <v>2</v>
      </c>
      <c r="D21" s="302"/>
      <c r="E21" s="303"/>
      <c r="F21" s="304"/>
      <c r="G21" s="302" t="s">
        <v>4</v>
      </c>
      <c r="H21" s="303"/>
      <c r="I21" s="303"/>
      <c r="J21" s="305"/>
    </row>
    <row r="22" spans="1:10" ht="27.75" customHeight="1" thickBot="1" x14ac:dyDescent="0.25">
      <c r="A22" s="226"/>
      <c r="B22" s="300"/>
      <c r="C22" s="300"/>
      <c r="D22" s="306" t="s">
        <v>3</v>
      </c>
      <c r="E22" s="307"/>
      <c r="F22" s="309"/>
      <c r="G22" s="306"/>
      <c r="H22" s="307"/>
      <c r="I22" s="307"/>
      <c r="J22" s="308"/>
    </row>
    <row r="23" spans="1:10" ht="27.75" customHeight="1" x14ac:dyDescent="0.2">
      <c r="A23" s="226"/>
      <c r="B23" s="300"/>
      <c r="C23" s="300"/>
      <c r="D23" s="310">
        <v>2023</v>
      </c>
      <c r="E23" s="312">
        <v>2024</v>
      </c>
      <c r="F23" s="314">
        <v>2025</v>
      </c>
      <c r="G23" s="50" t="s">
        <v>5</v>
      </c>
      <c r="H23" s="50" t="s">
        <v>7</v>
      </c>
      <c r="I23" s="50"/>
      <c r="J23" s="312" t="s">
        <v>9</v>
      </c>
    </row>
    <row r="24" spans="1:10" ht="27.75" customHeight="1" x14ac:dyDescent="0.2">
      <c r="A24" s="226"/>
      <c r="B24" s="300"/>
      <c r="C24" s="300"/>
      <c r="D24" s="311"/>
      <c r="E24" s="313"/>
      <c r="F24" s="315"/>
      <c r="G24" s="50" t="s">
        <v>6</v>
      </c>
      <c r="H24" s="50" t="s">
        <v>8</v>
      </c>
      <c r="I24" s="50" t="s">
        <v>63</v>
      </c>
      <c r="J24" s="313"/>
    </row>
    <row r="25" spans="1:10" ht="27.75" customHeight="1" thickBot="1" x14ac:dyDescent="0.25">
      <c r="A25" s="226"/>
      <c r="B25" s="300"/>
      <c r="C25" s="300"/>
      <c r="D25" s="311"/>
      <c r="E25" s="313"/>
      <c r="F25" s="315"/>
      <c r="G25" s="51"/>
      <c r="H25" s="52"/>
      <c r="I25" s="52"/>
      <c r="J25" s="316"/>
    </row>
    <row r="26" spans="1:10" ht="27.75" customHeight="1" thickBot="1" x14ac:dyDescent="0.25">
      <c r="A26" s="227"/>
      <c r="B26" s="301"/>
      <c r="C26" s="301"/>
      <c r="D26" s="269"/>
      <c r="E26" s="271"/>
      <c r="F26" s="281"/>
      <c r="G26" s="50">
        <v>301</v>
      </c>
      <c r="H26" s="50">
        <v>303</v>
      </c>
      <c r="I26" s="50">
        <v>1</v>
      </c>
      <c r="J26" s="50">
        <v>4</v>
      </c>
    </row>
    <row r="27" spans="1:10" ht="27.75" customHeight="1" thickBot="1" x14ac:dyDescent="0.25">
      <c r="A27" s="53"/>
      <c r="B27" s="54" t="s">
        <v>10</v>
      </c>
      <c r="C27" s="55"/>
      <c r="D27" s="56">
        <f>SUM(D28:D30)</f>
        <v>84000</v>
      </c>
      <c r="E27" s="56">
        <v>88200</v>
      </c>
      <c r="F27" s="57">
        <f>SUM(F28+F29+F30)</f>
        <v>89040</v>
      </c>
      <c r="G27" s="58"/>
      <c r="H27" s="58"/>
      <c r="I27" s="59"/>
      <c r="J27" s="60"/>
    </row>
    <row r="28" spans="1:10" ht="27.75" customHeight="1" thickBot="1" x14ac:dyDescent="0.25">
      <c r="A28" s="22">
        <v>197</v>
      </c>
      <c r="B28" s="23" t="s">
        <v>11</v>
      </c>
      <c r="C28" s="23" t="s">
        <v>12</v>
      </c>
      <c r="D28" s="24">
        <v>60000</v>
      </c>
      <c r="E28" s="24">
        <v>63000</v>
      </c>
      <c r="F28" s="24">
        <v>63600</v>
      </c>
      <c r="G28" s="24">
        <v>20000</v>
      </c>
      <c r="H28" s="22"/>
      <c r="I28" s="20">
        <v>40000</v>
      </c>
      <c r="J28" s="22"/>
    </row>
    <row r="29" spans="1:10" ht="27.75" customHeight="1" thickBot="1" x14ac:dyDescent="0.25">
      <c r="A29" s="22">
        <v>198</v>
      </c>
      <c r="B29" s="23" t="s">
        <v>13</v>
      </c>
      <c r="C29" s="23" t="s">
        <v>14</v>
      </c>
      <c r="D29" s="24">
        <v>20000</v>
      </c>
      <c r="E29" s="24">
        <v>21000</v>
      </c>
      <c r="F29" s="24">
        <v>21200</v>
      </c>
      <c r="G29" s="24">
        <v>20000</v>
      </c>
      <c r="H29" s="22"/>
      <c r="I29" s="22"/>
      <c r="J29" s="21"/>
    </row>
    <row r="30" spans="1:10" ht="27.75" customHeight="1" thickBot="1" x14ac:dyDescent="0.25">
      <c r="A30" s="22">
        <v>199</v>
      </c>
      <c r="B30" s="23" t="s">
        <v>15</v>
      </c>
      <c r="C30" s="23" t="s">
        <v>16</v>
      </c>
      <c r="D30" s="24">
        <v>4000</v>
      </c>
      <c r="E30" s="24">
        <v>4200</v>
      </c>
      <c r="F30" s="24">
        <v>4240</v>
      </c>
      <c r="G30" s="24">
        <v>4000</v>
      </c>
      <c r="H30" s="22"/>
      <c r="I30" s="22"/>
      <c r="J30" s="21"/>
    </row>
    <row r="31" spans="1:10" ht="27.75" customHeight="1" thickBot="1" x14ac:dyDescent="0.25">
      <c r="A31" s="294"/>
      <c r="B31" s="295" t="s">
        <v>17</v>
      </c>
      <c r="C31" s="296"/>
      <c r="D31" s="297">
        <f>SUM(D40+D39+D34+D33)</f>
        <v>271850</v>
      </c>
      <c r="E31" s="297">
        <f>SUM(E40+E39+E34+E33)</f>
        <v>292793</v>
      </c>
      <c r="F31" s="297">
        <f>SUM(F33+F34+F39+F40)</f>
        <v>295581</v>
      </c>
      <c r="G31" s="292"/>
      <c r="H31" s="292"/>
      <c r="I31" s="37"/>
      <c r="J31" s="293"/>
    </row>
    <row r="32" spans="1:10" ht="27.75" customHeight="1" thickBot="1" x14ac:dyDescent="0.25">
      <c r="A32" s="294"/>
      <c r="B32" s="295"/>
      <c r="C32" s="296"/>
      <c r="D32" s="297"/>
      <c r="E32" s="297"/>
      <c r="F32" s="297"/>
      <c r="G32" s="292"/>
      <c r="H32" s="292"/>
      <c r="I32" s="37"/>
      <c r="J32" s="293"/>
    </row>
    <row r="33" spans="1:10" ht="27.75" customHeight="1" thickBot="1" x14ac:dyDescent="0.25">
      <c r="A33" s="22">
        <v>201</v>
      </c>
      <c r="B33" s="23" t="s">
        <v>18</v>
      </c>
      <c r="C33" s="23" t="s">
        <v>19</v>
      </c>
      <c r="D33" s="24">
        <v>66000</v>
      </c>
      <c r="E33" s="24">
        <v>76650</v>
      </c>
      <c r="F33" s="24">
        <v>77380</v>
      </c>
      <c r="G33" s="22"/>
      <c r="H33" s="22"/>
      <c r="I33" s="24">
        <v>29500</v>
      </c>
      <c r="J33" s="24">
        <v>36500</v>
      </c>
    </row>
    <row r="34" spans="1:10" ht="27.75" customHeight="1" thickBot="1" x14ac:dyDescent="0.25">
      <c r="A34" s="289">
        <v>394</v>
      </c>
      <c r="B34" s="290" t="s">
        <v>20</v>
      </c>
      <c r="C34" s="23" t="s">
        <v>21</v>
      </c>
      <c r="D34" s="287">
        <v>159300</v>
      </c>
      <c r="E34" s="287">
        <v>167265</v>
      </c>
      <c r="F34" s="287">
        <v>168858</v>
      </c>
      <c r="G34" s="289"/>
      <c r="H34" s="287">
        <v>144000</v>
      </c>
      <c r="I34" s="247"/>
      <c r="J34" s="287">
        <v>15300</v>
      </c>
    </row>
    <row r="35" spans="1:10" ht="27.75" customHeight="1" thickBot="1" x14ac:dyDescent="0.25">
      <c r="A35" s="289"/>
      <c r="B35" s="290"/>
      <c r="C35" s="23"/>
      <c r="D35" s="287"/>
      <c r="E35" s="287"/>
      <c r="F35" s="287"/>
      <c r="G35" s="289"/>
      <c r="H35" s="288"/>
      <c r="I35" s="248"/>
      <c r="J35" s="288"/>
    </row>
    <row r="36" spans="1:10" ht="27.75" customHeight="1" thickBot="1" x14ac:dyDescent="0.25">
      <c r="A36" s="289"/>
      <c r="B36" s="290"/>
      <c r="C36" s="23" t="s">
        <v>22</v>
      </c>
      <c r="D36" s="287"/>
      <c r="E36" s="287"/>
      <c r="F36" s="287"/>
      <c r="G36" s="289"/>
      <c r="H36" s="288"/>
      <c r="I36" s="248"/>
      <c r="J36" s="288"/>
    </row>
    <row r="37" spans="1:10" ht="27.75" customHeight="1" thickBot="1" x14ac:dyDescent="0.25">
      <c r="A37" s="289"/>
      <c r="B37" s="290"/>
      <c r="C37" s="23" t="s">
        <v>23</v>
      </c>
      <c r="D37" s="287"/>
      <c r="E37" s="287"/>
      <c r="F37" s="287"/>
      <c r="G37" s="289"/>
      <c r="H37" s="288"/>
      <c r="I37" s="248"/>
      <c r="J37" s="288"/>
    </row>
    <row r="38" spans="1:10" ht="27.75" customHeight="1" thickBot="1" x14ac:dyDescent="0.25">
      <c r="A38" s="289"/>
      <c r="B38" s="290"/>
      <c r="C38" s="23" t="s">
        <v>24</v>
      </c>
      <c r="D38" s="287"/>
      <c r="E38" s="287"/>
      <c r="F38" s="287"/>
      <c r="G38" s="289"/>
      <c r="H38" s="288"/>
      <c r="I38" s="249"/>
      <c r="J38" s="288"/>
    </row>
    <row r="39" spans="1:10" ht="27.75" customHeight="1" thickBot="1" x14ac:dyDescent="0.25">
      <c r="A39" s="25">
        <v>468</v>
      </c>
      <c r="B39" s="26" t="s">
        <v>66</v>
      </c>
      <c r="C39" s="23" t="s">
        <v>68</v>
      </c>
      <c r="D39" s="24">
        <v>20000</v>
      </c>
      <c r="E39" s="24">
        <v>21000</v>
      </c>
      <c r="F39" s="24">
        <v>21200</v>
      </c>
      <c r="G39" s="22"/>
      <c r="H39" s="24">
        <v>20000</v>
      </c>
      <c r="I39" s="22"/>
      <c r="J39" s="22"/>
    </row>
    <row r="40" spans="1:10" ht="27.75" customHeight="1" thickBot="1" x14ac:dyDescent="0.25">
      <c r="A40" s="289">
        <v>548</v>
      </c>
      <c r="B40" s="290" t="s">
        <v>25</v>
      </c>
      <c r="C40" s="291" t="s">
        <v>26</v>
      </c>
      <c r="D40" s="287">
        <v>26550</v>
      </c>
      <c r="E40" s="287">
        <v>27878</v>
      </c>
      <c r="F40" s="287">
        <v>28143</v>
      </c>
      <c r="G40" s="287">
        <v>26550</v>
      </c>
      <c r="H40" s="289"/>
      <c r="I40" s="27"/>
      <c r="J40" s="289"/>
    </row>
    <row r="41" spans="1:10" ht="27.75" customHeight="1" thickBot="1" x14ac:dyDescent="0.25">
      <c r="A41" s="289"/>
      <c r="B41" s="290"/>
      <c r="C41" s="291"/>
      <c r="D41" s="287"/>
      <c r="E41" s="287"/>
      <c r="F41" s="287"/>
      <c r="G41" s="288"/>
      <c r="H41" s="289"/>
      <c r="I41" s="28"/>
      <c r="J41" s="289"/>
    </row>
    <row r="42" spans="1:10" ht="27.75" customHeight="1" thickBot="1" x14ac:dyDescent="0.25">
      <c r="A42" s="61"/>
      <c r="B42" s="62" t="s">
        <v>27</v>
      </c>
      <c r="C42" s="63"/>
      <c r="D42" s="64">
        <f>SUM(D43:D48)</f>
        <v>63200</v>
      </c>
      <c r="E42" s="65">
        <f>SUM(E46+E44+E43)</f>
        <v>66360</v>
      </c>
      <c r="F42" s="66">
        <v>66992</v>
      </c>
      <c r="G42" s="67"/>
      <c r="H42" s="67"/>
      <c r="I42" s="68"/>
      <c r="J42" s="69"/>
    </row>
    <row r="43" spans="1:10" ht="27.75" customHeight="1" thickBot="1" x14ac:dyDescent="0.25">
      <c r="A43" s="17">
        <v>204</v>
      </c>
      <c r="B43" s="1" t="s">
        <v>28</v>
      </c>
      <c r="C43" s="5" t="s">
        <v>29</v>
      </c>
      <c r="D43" s="19">
        <v>3200</v>
      </c>
      <c r="E43" s="2">
        <v>3360</v>
      </c>
      <c r="F43" s="19">
        <v>3392</v>
      </c>
      <c r="G43" s="2">
        <v>3200</v>
      </c>
      <c r="H43" s="3"/>
      <c r="I43" s="9"/>
      <c r="J43" s="4"/>
    </row>
    <row r="44" spans="1:10" ht="27.75" customHeight="1" x14ac:dyDescent="0.2">
      <c r="A44" s="247">
        <v>205</v>
      </c>
      <c r="B44" s="10" t="s">
        <v>30</v>
      </c>
      <c r="C44" s="283" t="s">
        <v>32</v>
      </c>
      <c r="D44" s="285">
        <v>40000</v>
      </c>
      <c r="E44" s="256">
        <v>42000</v>
      </c>
      <c r="F44" s="259">
        <v>42400</v>
      </c>
      <c r="G44" s="272"/>
      <c r="H44" s="274">
        <v>40000</v>
      </c>
      <c r="I44" s="7"/>
      <c r="J44" s="276"/>
    </row>
    <row r="45" spans="1:10" ht="27.75" customHeight="1" thickBot="1" x14ac:dyDescent="0.25">
      <c r="A45" s="249"/>
      <c r="B45" s="13" t="s">
        <v>31</v>
      </c>
      <c r="C45" s="284"/>
      <c r="D45" s="286"/>
      <c r="E45" s="258"/>
      <c r="F45" s="261"/>
      <c r="G45" s="273"/>
      <c r="H45" s="275"/>
      <c r="I45" s="8"/>
      <c r="J45" s="277"/>
    </row>
    <row r="46" spans="1:10" ht="27.75" customHeight="1" x14ac:dyDescent="0.2">
      <c r="A46" s="247">
        <v>469</v>
      </c>
      <c r="B46" s="250" t="s">
        <v>33</v>
      </c>
      <c r="C46" s="18" t="s">
        <v>34</v>
      </c>
      <c r="D46" s="253">
        <v>20000</v>
      </c>
      <c r="E46" s="256">
        <v>21000</v>
      </c>
      <c r="F46" s="259">
        <v>21200</v>
      </c>
      <c r="G46" s="272"/>
      <c r="H46" s="274">
        <v>20000</v>
      </c>
      <c r="I46" s="6"/>
      <c r="J46" s="276"/>
    </row>
    <row r="47" spans="1:10" ht="27.75" customHeight="1" x14ac:dyDescent="0.2">
      <c r="A47" s="248"/>
      <c r="B47" s="251"/>
      <c r="C47" s="5" t="s">
        <v>35</v>
      </c>
      <c r="D47" s="254"/>
      <c r="E47" s="257"/>
      <c r="F47" s="260"/>
      <c r="G47" s="282"/>
      <c r="H47" s="278"/>
      <c r="I47" s="7"/>
      <c r="J47" s="279"/>
    </row>
    <row r="48" spans="1:10" ht="27.75" customHeight="1" thickBot="1" x14ac:dyDescent="0.25">
      <c r="A48" s="249"/>
      <c r="B48" s="252"/>
      <c r="C48" s="1"/>
      <c r="D48" s="255"/>
      <c r="E48" s="258"/>
      <c r="F48" s="261"/>
      <c r="G48" s="273"/>
      <c r="H48" s="275"/>
      <c r="I48" s="8"/>
      <c r="J48" s="277"/>
    </row>
    <row r="49" spans="1:10" ht="27.75" customHeight="1" x14ac:dyDescent="0.2">
      <c r="A49" s="262"/>
      <c r="B49" s="264" t="s">
        <v>36</v>
      </c>
      <c r="C49" s="266"/>
      <c r="D49" s="70"/>
      <c r="E49" s="71"/>
      <c r="F49" s="70"/>
      <c r="G49" s="268"/>
      <c r="H49" s="270"/>
      <c r="I49" s="72"/>
      <c r="J49" s="280"/>
    </row>
    <row r="50" spans="1:10" ht="27.75" customHeight="1" thickBot="1" x14ac:dyDescent="0.25">
      <c r="A50" s="263"/>
      <c r="B50" s="265"/>
      <c r="C50" s="267"/>
      <c r="D50" s="66">
        <f>D51</f>
        <v>39900</v>
      </c>
      <c r="E50" s="65">
        <v>41895</v>
      </c>
      <c r="F50" s="66">
        <v>42294</v>
      </c>
      <c r="G50" s="269"/>
      <c r="H50" s="271"/>
      <c r="I50" s="73"/>
      <c r="J50" s="281"/>
    </row>
    <row r="51" spans="1:10" ht="27.75" customHeight="1" thickBot="1" x14ac:dyDescent="0.25">
      <c r="A51" s="12">
        <v>267</v>
      </c>
      <c r="B51" s="11" t="s">
        <v>37</v>
      </c>
      <c r="C51" s="11" t="s">
        <v>38</v>
      </c>
      <c r="D51" s="15">
        <v>39900</v>
      </c>
      <c r="E51" s="14">
        <v>41895</v>
      </c>
      <c r="F51" s="15">
        <v>42294</v>
      </c>
      <c r="G51" s="14">
        <v>39900</v>
      </c>
      <c r="H51" s="32"/>
      <c r="I51" s="33"/>
      <c r="J51" s="34"/>
    </row>
    <row r="52" spans="1:10" ht="27.75" customHeight="1" thickBot="1" x14ac:dyDescent="0.25">
      <c r="A52" s="243"/>
      <c r="B52" s="244" t="s">
        <v>39</v>
      </c>
      <c r="C52" s="245"/>
      <c r="D52" s="74">
        <f>SUM(D54:D56)</f>
        <v>17710</v>
      </c>
      <c r="E52" s="74">
        <v>18596</v>
      </c>
      <c r="F52" s="74">
        <v>18773</v>
      </c>
      <c r="G52" s="246"/>
      <c r="H52" s="246"/>
      <c r="I52" s="75"/>
      <c r="J52" s="246"/>
    </row>
    <row r="53" spans="1:10" ht="27.75" customHeight="1" thickBot="1" x14ac:dyDescent="0.25">
      <c r="A53" s="243"/>
      <c r="B53" s="244"/>
      <c r="C53" s="245"/>
      <c r="D53" s="74">
        <f>SUM(D54+D56)</f>
        <v>8810</v>
      </c>
      <c r="E53" s="74">
        <f>SUM(E54+E56+E57)</f>
        <v>9251</v>
      </c>
      <c r="F53" s="74">
        <f>SUM(F54+F56+F57)</f>
        <v>9339</v>
      </c>
      <c r="G53" s="246"/>
      <c r="H53" s="246"/>
      <c r="I53" s="75"/>
      <c r="J53" s="246"/>
    </row>
    <row r="54" spans="1:10" ht="27.75" customHeight="1" thickBot="1" x14ac:dyDescent="0.25">
      <c r="A54" s="31">
        <v>212</v>
      </c>
      <c r="B54" s="29" t="s">
        <v>40</v>
      </c>
      <c r="C54" s="29" t="s">
        <v>41</v>
      </c>
      <c r="D54" s="30">
        <v>3500</v>
      </c>
      <c r="E54" s="30">
        <v>3675</v>
      </c>
      <c r="F54" s="30">
        <v>3710</v>
      </c>
      <c r="G54" s="30">
        <v>3500</v>
      </c>
      <c r="H54" s="31"/>
      <c r="I54" s="31"/>
      <c r="J54" s="31"/>
    </row>
    <row r="55" spans="1:10" ht="27.75" customHeight="1" thickBot="1" x14ac:dyDescent="0.25">
      <c r="A55" s="31">
        <v>587</v>
      </c>
      <c r="B55" s="29" t="s">
        <v>67</v>
      </c>
      <c r="C55" s="29"/>
      <c r="D55" s="30">
        <v>8900</v>
      </c>
      <c r="E55" s="30">
        <v>9345</v>
      </c>
      <c r="F55" s="30">
        <v>9434</v>
      </c>
      <c r="G55" s="16"/>
      <c r="H55" s="16"/>
      <c r="I55" s="16">
        <v>8900</v>
      </c>
      <c r="J55" s="31"/>
    </row>
    <row r="56" spans="1:10" ht="27.75" customHeight="1" thickBot="1" x14ac:dyDescent="0.25">
      <c r="A56" s="223">
        <v>407</v>
      </c>
      <c r="B56" s="240" t="s">
        <v>42</v>
      </c>
      <c r="C56" s="240" t="s">
        <v>43</v>
      </c>
      <c r="D56" s="241">
        <v>5310</v>
      </c>
      <c r="E56" s="30">
        <v>5576</v>
      </c>
      <c r="F56" s="30">
        <v>5629</v>
      </c>
      <c r="G56" s="241">
        <v>5310</v>
      </c>
      <c r="H56" s="223"/>
      <c r="I56" s="31"/>
      <c r="J56" s="223"/>
    </row>
    <row r="57" spans="1:10" ht="27.75" customHeight="1" thickBot="1" x14ac:dyDescent="0.25">
      <c r="A57" s="223"/>
      <c r="B57" s="240"/>
      <c r="C57" s="240"/>
      <c r="D57" s="241"/>
      <c r="E57" s="30"/>
      <c r="F57" s="30"/>
      <c r="G57" s="242"/>
      <c r="H57" s="223"/>
      <c r="I57" s="31"/>
      <c r="J57" s="223"/>
    </row>
    <row r="58" spans="1:10" ht="27.75" customHeight="1" thickBot="1" x14ac:dyDescent="0.25">
      <c r="A58" s="68"/>
      <c r="B58" s="76" t="s">
        <v>44</v>
      </c>
      <c r="C58" s="77"/>
      <c r="D58" s="74">
        <f>SUM(D59:D60)</f>
        <v>25000</v>
      </c>
      <c r="E58" s="74">
        <v>26250</v>
      </c>
      <c r="F58" s="74">
        <v>26500</v>
      </c>
      <c r="G58" s="75"/>
      <c r="H58" s="75"/>
      <c r="I58" s="75"/>
      <c r="J58" s="75"/>
    </row>
    <row r="59" spans="1:10" ht="27.75" customHeight="1" thickBot="1" x14ac:dyDescent="0.25">
      <c r="A59" s="78">
        <v>471</v>
      </c>
      <c r="B59" s="79" t="s">
        <v>65</v>
      </c>
      <c r="C59" s="79"/>
      <c r="D59" s="42">
        <v>10000</v>
      </c>
      <c r="E59" s="42">
        <v>10500</v>
      </c>
      <c r="F59" s="42">
        <v>10600</v>
      </c>
      <c r="G59" s="42">
        <v>10000</v>
      </c>
      <c r="H59" s="80"/>
      <c r="I59" s="80"/>
      <c r="J59" s="80"/>
    </row>
    <row r="60" spans="1:10" ht="27.75" customHeight="1" thickBot="1" x14ac:dyDescent="0.25">
      <c r="A60" s="33">
        <v>208</v>
      </c>
      <c r="B60" s="35" t="s">
        <v>45</v>
      </c>
      <c r="C60" s="35" t="s">
        <v>46</v>
      </c>
      <c r="D60" s="36">
        <v>15000</v>
      </c>
      <c r="E60" s="36">
        <v>15750</v>
      </c>
      <c r="F60" s="36">
        <v>15900</v>
      </c>
      <c r="G60" s="33"/>
      <c r="H60" s="36">
        <v>15000</v>
      </c>
      <c r="I60" s="33"/>
      <c r="J60" s="33"/>
    </row>
    <row r="61" spans="1:10" ht="27.75" customHeight="1" thickBot="1" x14ac:dyDescent="0.25">
      <c r="A61" s="37"/>
      <c r="B61" s="81" t="s">
        <v>47</v>
      </c>
      <c r="C61" s="82"/>
      <c r="D61" s="83">
        <f>SUM(D62:D63)</f>
        <v>18000</v>
      </c>
      <c r="E61" s="83">
        <v>18900</v>
      </c>
      <c r="F61" s="83">
        <v>19080</v>
      </c>
      <c r="G61" s="84"/>
      <c r="H61" s="84"/>
      <c r="I61" s="84"/>
      <c r="J61" s="84"/>
    </row>
    <row r="62" spans="1:10" ht="27.75" customHeight="1" thickBot="1" x14ac:dyDescent="0.25">
      <c r="A62" s="38">
        <v>472</v>
      </c>
      <c r="B62" s="39" t="s">
        <v>48</v>
      </c>
      <c r="C62" s="39" t="s">
        <v>49</v>
      </c>
      <c r="D62" s="40">
        <v>15000</v>
      </c>
      <c r="E62" s="40">
        <v>15750</v>
      </c>
      <c r="F62" s="40">
        <v>15900</v>
      </c>
      <c r="G62" s="38"/>
      <c r="H62" s="40">
        <v>15000</v>
      </c>
      <c r="I62" s="38"/>
      <c r="J62" s="38"/>
    </row>
    <row r="63" spans="1:10" ht="27.75" customHeight="1" thickBot="1" x14ac:dyDescent="0.25">
      <c r="A63" s="38">
        <v>474</v>
      </c>
      <c r="B63" s="39" t="s">
        <v>64</v>
      </c>
      <c r="C63" s="39" t="s">
        <v>50</v>
      </c>
      <c r="D63" s="40">
        <v>3000</v>
      </c>
      <c r="E63" s="40">
        <v>3150</v>
      </c>
      <c r="F63" s="40">
        <v>3180</v>
      </c>
      <c r="G63" s="40">
        <v>3000</v>
      </c>
      <c r="H63" s="38"/>
      <c r="I63" s="38"/>
      <c r="J63" s="38"/>
    </row>
    <row r="64" spans="1:10" ht="27.75" customHeight="1" x14ac:dyDescent="0.2">
      <c r="A64" s="224"/>
      <c r="B64" s="224"/>
      <c r="C64" s="226" t="s">
        <v>51</v>
      </c>
      <c r="D64" s="228">
        <f>SUM(D61+D58+D52+D50+D42+D31+D27)</f>
        <v>519660</v>
      </c>
      <c r="E64" s="230">
        <f>SUM(E61+E58+E52+E50+E42+E31+E27)</f>
        <v>552994</v>
      </c>
      <c r="F64" s="232">
        <f>SUM(F61+F58+F52+F49+F50+F42+F31+F27)</f>
        <v>558260</v>
      </c>
      <c r="G64" s="234">
        <f>G63+G59+G56+G54+G51+G43+G40+G30+G29+G28</f>
        <v>135460</v>
      </c>
      <c r="H64" s="236">
        <f>SUM(H62+H60+H46+H44+H39+H34)</f>
        <v>254000</v>
      </c>
      <c r="I64" s="238">
        <f>SUM(I55+I33+I28)</f>
        <v>78400</v>
      </c>
      <c r="J64" s="218">
        <f>SUM(J34+J33)</f>
        <v>51800</v>
      </c>
    </row>
    <row r="65" spans="1:14" ht="27.75" customHeight="1" thickBot="1" x14ac:dyDescent="0.25">
      <c r="A65" s="225"/>
      <c r="B65" s="225"/>
      <c r="C65" s="227"/>
      <c r="D65" s="229"/>
      <c r="E65" s="231"/>
      <c r="F65" s="233"/>
      <c r="G65" s="235"/>
      <c r="H65" s="237"/>
      <c r="I65" s="239"/>
      <c r="J65" s="219"/>
    </row>
    <row r="66" spans="1:14" ht="27.75" customHeight="1" x14ac:dyDescent="0.2">
      <c r="A66" s="85" t="s">
        <v>81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</row>
    <row r="67" spans="1:14" ht="27.75" customHeight="1" thickBot="1" x14ac:dyDescent="0.25">
      <c r="B67" s="44"/>
      <c r="C67" s="44"/>
      <c r="D67" s="44"/>
      <c r="E67" s="41" t="s">
        <v>90</v>
      </c>
      <c r="F67" s="44"/>
      <c r="G67" s="44"/>
      <c r="H67" s="44"/>
      <c r="I67" s="44"/>
      <c r="J67" s="44"/>
      <c r="K67" s="44"/>
      <c r="L67" s="44"/>
      <c r="M67" s="44"/>
      <c r="N67" s="44"/>
    </row>
    <row r="68" spans="1:14" ht="27.75" customHeight="1" thickBot="1" x14ac:dyDescent="0.25">
      <c r="A68" s="220" t="s">
        <v>52</v>
      </c>
      <c r="B68" s="221"/>
      <c r="C68" s="222"/>
    </row>
    <row r="69" spans="1:14" ht="27.75" customHeight="1" thickBot="1" x14ac:dyDescent="0.25">
      <c r="A69" s="37"/>
      <c r="B69" s="60" t="s">
        <v>3</v>
      </c>
      <c r="C69" s="60" t="s">
        <v>53</v>
      </c>
    </row>
    <row r="70" spans="1:14" ht="27.75" customHeight="1" thickBot="1" x14ac:dyDescent="0.25">
      <c r="A70" s="86" t="s">
        <v>54</v>
      </c>
      <c r="B70" s="87">
        <v>135460</v>
      </c>
      <c r="C70" s="34">
        <v>301</v>
      </c>
    </row>
    <row r="71" spans="1:14" ht="27.75" customHeight="1" thickBot="1" x14ac:dyDescent="0.25">
      <c r="A71" s="88" t="s">
        <v>55</v>
      </c>
      <c r="B71" s="89">
        <v>254000</v>
      </c>
      <c r="C71" s="90">
        <v>303</v>
      </c>
    </row>
    <row r="72" spans="1:14" ht="27.75" customHeight="1" thickBot="1" x14ac:dyDescent="0.25">
      <c r="A72" s="88" t="s">
        <v>63</v>
      </c>
      <c r="B72" s="89">
        <v>78400</v>
      </c>
      <c r="C72" s="90">
        <v>1</v>
      </c>
    </row>
    <row r="73" spans="1:14" ht="27.75" customHeight="1" thickBot="1" x14ac:dyDescent="0.25">
      <c r="A73" s="91" t="s">
        <v>56</v>
      </c>
      <c r="B73" s="92">
        <v>51800</v>
      </c>
      <c r="C73" s="93">
        <v>4</v>
      </c>
    </row>
    <row r="74" spans="1:14" ht="27.75" customHeight="1" thickBot="1" x14ac:dyDescent="0.25">
      <c r="A74" s="94" t="s">
        <v>57</v>
      </c>
      <c r="B74" s="95">
        <f>SUM(B73+B72+B71+B70)</f>
        <v>519660</v>
      </c>
      <c r="C74" s="96"/>
    </row>
    <row r="75" spans="1:14" ht="27.75" customHeight="1" x14ac:dyDescent="0.2">
      <c r="A75" s="44"/>
      <c r="B75" s="44"/>
      <c r="C75" s="44"/>
      <c r="D75" s="44"/>
      <c r="E75" s="97" t="s">
        <v>59</v>
      </c>
      <c r="F75" s="44"/>
      <c r="G75" s="44"/>
      <c r="H75" s="44"/>
      <c r="I75" s="44"/>
      <c r="J75" s="44"/>
      <c r="K75" s="43"/>
      <c r="L75" s="43"/>
      <c r="M75" s="43"/>
      <c r="N75" s="43"/>
    </row>
    <row r="76" spans="1:14" ht="27.75" customHeight="1" x14ac:dyDescent="0.2">
      <c r="A76" s="85" t="s">
        <v>75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</row>
    <row r="77" spans="1:14" ht="27.75" customHeight="1" x14ac:dyDescent="0.2">
      <c r="B77" s="44"/>
      <c r="C77" s="44"/>
      <c r="D77" s="44"/>
      <c r="E77" s="41" t="s">
        <v>91</v>
      </c>
      <c r="F77" s="44"/>
      <c r="G77" s="44"/>
      <c r="H77" s="44"/>
      <c r="I77" s="43"/>
      <c r="J77" s="43"/>
      <c r="K77" s="43"/>
      <c r="L77" s="43"/>
      <c r="M77" s="43"/>
      <c r="N77" s="43"/>
    </row>
    <row r="78" spans="1:14" ht="27.75" customHeight="1" x14ac:dyDescent="0.2">
      <c r="A78" s="43" t="s">
        <v>92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</row>
    <row r="79" spans="1:14" ht="27.75" customHeight="1" x14ac:dyDescent="0.2">
      <c r="A79" s="85" t="s">
        <v>69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</row>
    <row r="80" spans="1:14" ht="27.75" customHeight="1" x14ac:dyDescent="0.2">
      <c r="A80" s="85" t="s">
        <v>70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</row>
    <row r="81" spans="1:6" ht="27.75" customHeight="1" x14ac:dyDescent="0.2">
      <c r="A81" s="85" t="s">
        <v>76</v>
      </c>
      <c r="B81" s="46" t="s">
        <v>74</v>
      </c>
    </row>
    <row r="82" spans="1:6" ht="27.75" customHeight="1" x14ac:dyDescent="0.2">
      <c r="A82" s="85" t="s">
        <v>71</v>
      </c>
      <c r="E82" s="46" t="s">
        <v>72</v>
      </c>
    </row>
    <row r="83" spans="1:6" ht="27.75" customHeight="1" x14ac:dyDescent="0.2">
      <c r="E83" s="98" t="s">
        <v>73</v>
      </c>
      <c r="F83" s="99"/>
    </row>
  </sheetData>
  <mergeCells count="95">
    <mergeCell ref="A21:A26"/>
    <mergeCell ref="B21:B26"/>
    <mergeCell ref="C21:C26"/>
    <mergeCell ref="D21:F21"/>
    <mergeCell ref="G21:J22"/>
    <mergeCell ref="D22:F22"/>
    <mergeCell ref="D23:D26"/>
    <mergeCell ref="E23:E26"/>
    <mergeCell ref="F23:F26"/>
    <mergeCell ref="J23:J25"/>
    <mergeCell ref="G31:G32"/>
    <mergeCell ref="H31:H32"/>
    <mergeCell ref="J31:J32"/>
    <mergeCell ref="A34:A38"/>
    <mergeCell ref="B34:B38"/>
    <mergeCell ref="D34:D38"/>
    <mergeCell ref="E34:E38"/>
    <mergeCell ref="F34:F38"/>
    <mergeCell ref="G34:G38"/>
    <mergeCell ref="H34:H38"/>
    <mergeCell ref="A31:A32"/>
    <mergeCell ref="B31:B32"/>
    <mergeCell ref="C31:C32"/>
    <mergeCell ref="D31:D32"/>
    <mergeCell ref="E31:E32"/>
    <mergeCell ref="F31:F32"/>
    <mergeCell ref="I34:I38"/>
    <mergeCell ref="J34:J38"/>
    <mergeCell ref="A40:A41"/>
    <mergeCell ref="B40:B41"/>
    <mergeCell ref="C40:C41"/>
    <mergeCell ref="D40:D41"/>
    <mergeCell ref="E40:E41"/>
    <mergeCell ref="F40:F41"/>
    <mergeCell ref="G40:G41"/>
    <mergeCell ref="H40:H41"/>
    <mergeCell ref="J40:J41"/>
    <mergeCell ref="A44:A45"/>
    <mergeCell ref="C44:C45"/>
    <mergeCell ref="D44:D45"/>
    <mergeCell ref="E44:E45"/>
    <mergeCell ref="F44:F45"/>
    <mergeCell ref="G44:G45"/>
    <mergeCell ref="H44:H45"/>
    <mergeCell ref="J44:J45"/>
    <mergeCell ref="J52:J53"/>
    <mergeCell ref="H46:H48"/>
    <mergeCell ref="J46:J48"/>
    <mergeCell ref="J49:J50"/>
    <mergeCell ref="G46:G48"/>
    <mergeCell ref="A49:A50"/>
    <mergeCell ref="B49:B50"/>
    <mergeCell ref="C49:C50"/>
    <mergeCell ref="G49:G50"/>
    <mergeCell ref="H49:H50"/>
    <mergeCell ref="A46:A48"/>
    <mergeCell ref="B46:B48"/>
    <mergeCell ref="D46:D48"/>
    <mergeCell ref="E46:E48"/>
    <mergeCell ref="F46:F48"/>
    <mergeCell ref="G56:G57"/>
    <mergeCell ref="H56:H57"/>
    <mergeCell ref="A52:A53"/>
    <mergeCell ref="B52:B53"/>
    <mergeCell ref="C52:C53"/>
    <mergeCell ref="G52:G53"/>
    <mergeCell ref="H52:H53"/>
    <mergeCell ref="J64:J65"/>
    <mergeCell ref="A68:C68"/>
    <mergeCell ref="J56:J57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A56:A57"/>
    <mergeCell ref="B56:B57"/>
    <mergeCell ref="C56:C57"/>
    <mergeCell ref="D56:D57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Loknar</dc:creator>
  <cp:lastModifiedBy>Sanja Arh Fućak</cp:lastModifiedBy>
  <cp:lastPrinted>2023-04-28T10:17:32Z</cp:lastPrinted>
  <dcterms:created xsi:type="dcterms:W3CDTF">2022-10-25T13:21:15Z</dcterms:created>
  <dcterms:modified xsi:type="dcterms:W3CDTF">2023-05-09T12:26:21Z</dcterms:modified>
</cp:coreProperties>
</file>