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noski\Desktop\MARTINA ZANOŠKI  2017. NOVO\PLAN 2023-2025\Završno plan 2023-2025\NOVO dod sred 2023-2025\NOVO NOVO 8.11.2022\Knjiga plan 2023-2025\"/>
    </mc:Choice>
  </mc:AlternateContent>
  <bookViews>
    <workbookView xWindow="480" yWindow="75" windowWidth="18195" windowHeight="11820"/>
  </bookViews>
  <sheets>
    <sheet name="Sheet2" sheetId="2" r:id="rId1"/>
  </sheets>
  <definedNames>
    <definedName name="_xlnm.Print_Titles" localSheetId="0">Sheet2!$4:$4</definedName>
  </definedNames>
  <calcPr calcId="162913"/>
</workbook>
</file>

<file path=xl/calcChain.xml><?xml version="1.0" encoding="utf-8"?>
<calcChain xmlns="http://schemas.openxmlformats.org/spreadsheetml/2006/main">
  <c r="E40" i="2" l="1"/>
  <c r="F40" i="2"/>
  <c r="D40" i="2"/>
  <c r="F18" i="2" l="1"/>
  <c r="E18" i="2"/>
  <c r="D18" i="2"/>
  <c r="E37" i="2" l="1"/>
  <c r="F37" i="2"/>
  <c r="D37" i="2"/>
  <c r="E42" i="2"/>
  <c r="F42" i="2"/>
  <c r="D42" i="2"/>
  <c r="E31" i="2" l="1"/>
  <c r="F31" i="2"/>
  <c r="D31" i="2"/>
  <c r="E21" i="2" l="1"/>
  <c r="F21" i="2"/>
  <c r="D21" i="2"/>
  <c r="E11" i="2" l="1"/>
  <c r="E10" i="2" s="1"/>
  <c r="F11" i="2"/>
  <c r="F10" i="2" s="1"/>
  <c r="E17" i="2"/>
  <c r="F17" i="2"/>
  <c r="D17" i="2"/>
  <c r="F45" i="2"/>
  <c r="E45" i="2"/>
  <c r="F34" i="2"/>
  <c r="E34" i="2"/>
  <c r="F28" i="2"/>
  <c r="E28" i="2"/>
  <c r="F26" i="2"/>
  <c r="E26" i="2"/>
  <c r="F6" i="2"/>
  <c r="F5" i="2" s="1"/>
  <c r="E6" i="2"/>
  <c r="E5" i="2" s="1"/>
  <c r="E48" i="2" s="1"/>
  <c r="F48" i="2" l="1"/>
  <c r="D45" i="2"/>
  <c r="D34" i="2"/>
  <c r="D26" i="2"/>
  <c r="D28" i="2"/>
  <c r="D6" i="2"/>
  <c r="D5" i="2" s="1"/>
  <c r="D11" i="2" l="1"/>
  <c r="D10" i="2" s="1"/>
  <c r="D48" i="2" s="1"/>
</calcChain>
</file>

<file path=xl/sharedStrings.xml><?xml version="1.0" encoding="utf-8"?>
<sst xmlns="http://schemas.openxmlformats.org/spreadsheetml/2006/main" count="71" uniqueCount="70">
  <si>
    <t>UKUPNO:</t>
  </si>
  <si>
    <t>04005</t>
  </si>
  <si>
    <t>Ministarstvo unutarnjih poslova</t>
  </si>
  <si>
    <t>Vlastiti prihodi</t>
  </si>
  <si>
    <t>31</t>
  </si>
  <si>
    <t>6615</t>
  </si>
  <si>
    <t>Prihodi od pruženih usluga</t>
  </si>
  <si>
    <t>43</t>
  </si>
  <si>
    <t>Ostali prihodi za posebne namjene</t>
  </si>
  <si>
    <t>65218</t>
  </si>
  <si>
    <t>Ostali prihodi državne uprave za posebne namjene</t>
  </si>
  <si>
    <t>51</t>
  </si>
  <si>
    <t>Pomoći EU</t>
  </si>
  <si>
    <t>632311700</t>
  </si>
  <si>
    <t>Tekuće pomoći od institucija i tijela EU - ostalo</t>
  </si>
  <si>
    <t>632311800</t>
  </si>
  <si>
    <t>Tekuće pomoći od institucija i tijela EU - refundacije putnih troškova</t>
  </si>
  <si>
    <t>52</t>
  </si>
  <si>
    <t>Ostale pomoći</t>
  </si>
  <si>
    <t>6341</t>
  </si>
  <si>
    <t>Tekuće pomoći od ostalih subjekata unutar općeg proračuna</t>
  </si>
  <si>
    <t>632410563</t>
  </si>
  <si>
    <t>Kapitalne pomoći od institucija i tijela EU - ERDF</t>
  </si>
  <si>
    <t>632310575</t>
  </si>
  <si>
    <t>Fondovi za unutarnje poslove</t>
  </si>
  <si>
    <t>632410575</t>
  </si>
  <si>
    <t>Donacije</t>
  </si>
  <si>
    <t>61</t>
  </si>
  <si>
    <t>663140000</t>
  </si>
  <si>
    <t>Tekuće donacije od ostalih subjekata izvan opće države</t>
  </si>
  <si>
    <t>663240000</t>
  </si>
  <si>
    <t>Kapitalne donacije od ostalih subjekata izvan opće države</t>
  </si>
  <si>
    <t>Prihodi od restorana, kantina, bifea</t>
  </si>
  <si>
    <t>Prihodi od ljetovanja</t>
  </si>
  <si>
    <t>Prihodi od pruženih usluga IPA 2012 BiH</t>
  </si>
  <si>
    <t>Ostali prihodi državne uprave za posebne namjene ostvareni prema Sporazumu koji proizlazi iz Nacionalnog programa sigurnosti cestovnog prometa</t>
  </si>
  <si>
    <t>Ostali prihodi državne uprave za plative tiskanice</t>
  </si>
  <si>
    <t xml:space="preserve">Prihod ostavaren od uplate Min.poljoprivrede iz OKFŠ-a za projekt Razminiranje </t>
  </si>
  <si>
    <t>Rutne i terminalne naknade</t>
  </si>
  <si>
    <t>Tekuće pomoći od institucija i tijela EU Švicarski instrument</t>
  </si>
  <si>
    <t>632310562</t>
  </si>
  <si>
    <t>Tekuće pomoći od institucija i tijela EU - CF</t>
  </si>
  <si>
    <t>Tekuće pomoći proračunskim korisnicima iz proračuna koji im nije nadležan</t>
  </si>
  <si>
    <t>Kapitalne pomoći od institucija i tijela EU - ostalo</t>
  </si>
  <si>
    <t>Kapitalne pomoći proračunskim korisnicima iz proračuna koji im nije nadležan</t>
  </si>
  <si>
    <t>Tekuće pomoći od institucija i tijela EU - ERDF</t>
  </si>
  <si>
    <t>Kapitalne pomoći od institucija i teijal EU - CF</t>
  </si>
  <si>
    <t>Švicarski instrument</t>
  </si>
  <si>
    <t>2023</t>
  </si>
  <si>
    <t>Tekući prijenosi između proračunskih korisnika istog proračuna</t>
  </si>
  <si>
    <t>562</t>
  </si>
  <si>
    <t>Kohezijski fond (CF)</t>
  </si>
  <si>
    <t>563</t>
  </si>
  <si>
    <t>Europski fond za regionalni razvoj  (ERDF)</t>
  </si>
  <si>
    <t>575</t>
  </si>
  <si>
    <t>Tekuće pomoći od institucija i tijela EU - Fondovi za unutarnje poslove</t>
  </si>
  <si>
    <t>Kapitalne pomoći od institucija i tijela EU - Fondovi za unutarnje poslove</t>
  </si>
  <si>
    <t>Fond solidarnosti EU - potres ožujak 2020.</t>
  </si>
  <si>
    <t>Kapitalne pomoći od institucija i tijela EU - Fond solidarnosti EU - potres ožujak 2020.</t>
  </si>
  <si>
    <t>Tekuće pomoći od institucija i tijela EU - Fond solidarnosti EU - potres ožujak 2020.</t>
  </si>
  <si>
    <t>Mehanizam za oporavak i otpornost</t>
  </si>
  <si>
    <t>Kapitalne pomoći od institucija i tijela EU - Mehanizam za oporavak i otpornost</t>
  </si>
  <si>
    <t>Tekuće pomoći od institucija i tijela EU - Mehanizam za oporavak i otpornost</t>
  </si>
  <si>
    <t>2024</t>
  </si>
  <si>
    <t>2025</t>
  </si>
  <si>
    <t>Dobit AKD-a za radove, nabavu odore i opreme</t>
  </si>
  <si>
    <t>Tekuće pomoći od institucija i tijela EU - Fond solidarnosti EU - potres prosinac 2020.</t>
  </si>
  <si>
    <t>Prilog 1</t>
  </si>
  <si>
    <t>- u EUR -</t>
  </si>
  <si>
    <t xml:space="preserve">Pregled planiranih prihoda MUP-a za razdoblje 2023. - 2025.                                                                          prema izvorima financiranja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</si>
</sst>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</borders>
  <cellStyleXfs count="41">
    <xf numFmtId="0" fontId="0" fillId="0" borderId="0"/>
    <xf numFmtId="0" fontId="1" fillId="0" borderId="0"/>
    <xf numFmtId="4" fontId="2" fillId="2" borderId="2" applyNumberFormat="0" applyProtection="0">
      <alignment vertical="center"/>
    </xf>
    <xf numFmtId="4" fontId="3" fillId="2" borderId="2" applyNumberFormat="0" applyProtection="0">
      <alignment vertical="center"/>
    </xf>
    <xf numFmtId="4" fontId="2" fillId="2" borderId="2" applyNumberFormat="0" applyProtection="0">
      <alignment horizontal="left" vertical="center" indent="1"/>
    </xf>
    <xf numFmtId="4" fontId="2" fillId="2" borderId="2" applyNumberFormat="0" applyProtection="0">
      <alignment horizontal="left" vertical="center" indent="1"/>
    </xf>
    <xf numFmtId="0" fontId="9" fillId="3" borderId="2" applyNumberFormat="0" applyProtection="0">
      <alignment horizontal="left" vertical="center" indent="1"/>
    </xf>
    <xf numFmtId="4" fontId="2" fillId="4" borderId="2" applyNumberFormat="0" applyProtection="0">
      <alignment horizontal="right" vertical="center"/>
    </xf>
    <xf numFmtId="4" fontId="2" fillId="5" borderId="2" applyNumberFormat="0" applyProtection="0">
      <alignment horizontal="right" vertical="center"/>
    </xf>
    <xf numFmtId="4" fontId="2" fillId="6" borderId="2" applyNumberFormat="0" applyProtection="0">
      <alignment horizontal="right" vertical="center"/>
    </xf>
    <xf numFmtId="4" fontId="2" fillId="7" borderId="2" applyNumberFormat="0" applyProtection="0">
      <alignment horizontal="right" vertical="center"/>
    </xf>
    <xf numFmtId="4" fontId="2" fillId="8" borderId="2" applyNumberFormat="0" applyProtection="0">
      <alignment horizontal="right" vertical="center"/>
    </xf>
    <xf numFmtId="4" fontId="2" fillId="9" borderId="2" applyNumberFormat="0" applyProtection="0">
      <alignment horizontal="right" vertical="center"/>
    </xf>
    <xf numFmtId="4" fontId="2" fillId="10" borderId="2" applyNumberFormat="0" applyProtection="0">
      <alignment horizontal="right" vertical="center"/>
    </xf>
    <xf numFmtId="4" fontId="2" fillId="11" borderId="2" applyNumberFormat="0" applyProtection="0">
      <alignment horizontal="right" vertical="center"/>
    </xf>
    <xf numFmtId="4" fontId="2" fillId="12" borderId="2" applyNumberFormat="0" applyProtection="0">
      <alignment horizontal="right" vertical="center"/>
    </xf>
    <xf numFmtId="4" fontId="5" fillId="13" borderId="2" applyNumberFormat="0" applyProtection="0">
      <alignment horizontal="left" vertical="center" indent="1"/>
    </xf>
    <xf numFmtId="4" fontId="2" fillId="14" borderId="3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0" fontId="11" fillId="3" borderId="2" applyNumberFormat="0" applyProtection="0">
      <alignment horizontal="center" vertical="center"/>
    </xf>
    <xf numFmtId="4" fontId="7" fillId="14" borderId="2" applyNumberFormat="0" applyProtection="0">
      <alignment horizontal="left" vertical="center" indent="1"/>
    </xf>
    <xf numFmtId="4" fontId="7" fillId="16" borderId="2" applyNumberFormat="0" applyProtection="0">
      <alignment horizontal="left" vertical="center" indent="1"/>
    </xf>
    <xf numFmtId="0" fontId="4" fillId="16" borderId="2" applyNumberFormat="0" applyProtection="0">
      <alignment horizontal="left" vertical="center" wrapText="1" indent="1"/>
    </xf>
    <xf numFmtId="0" fontId="4" fillId="16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wrapText="1" indent="1"/>
    </xf>
    <xf numFmtId="0" fontId="4" fillId="17" borderId="2" applyNumberFormat="0" applyProtection="0">
      <alignment horizontal="left" vertical="center" indent="1"/>
    </xf>
    <xf numFmtId="0" fontId="4" fillId="18" borderId="2" applyNumberFormat="0" applyProtection="0">
      <alignment horizontal="left" vertical="center" wrapText="1" indent="1"/>
    </xf>
    <xf numFmtId="0" fontId="4" fillId="18" borderId="2" applyNumberFormat="0" applyProtection="0">
      <alignment horizontal="left" vertical="center" indent="1"/>
    </xf>
    <xf numFmtId="0" fontId="4" fillId="19" borderId="2" applyNumberFormat="0" applyProtection="0">
      <alignment horizontal="left" vertical="center" wrapText="1" indent="1"/>
    </xf>
    <xf numFmtId="0" fontId="4" fillId="19" borderId="2" applyNumberFormat="0" applyProtection="0">
      <alignment horizontal="left" vertical="center" indent="1"/>
    </xf>
    <xf numFmtId="0" fontId="1" fillId="0" borderId="0"/>
    <xf numFmtId="4" fontId="2" fillId="20" borderId="2" applyNumberFormat="0" applyProtection="0">
      <alignment vertical="center"/>
    </xf>
    <xf numFmtId="4" fontId="3" fillId="20" borderId="2" applyNumberFormat="0" applyProtection="0">
      <alignment vertical="center"/>
    </xf>
    <xf numFmtId="4" fontId="2" fillId="20" borderId="2" applyNumberFormat="0" applyProtection="0">
      <alignment horizontal="left" vertical="center" indent="1"/>
    </xf>
    <xf numFmtId="4" fontId="2" fillId="20" borderId="2" applyNumberFormat="0" applyProtection="0">
      <alignment horizontal="left" vertical="center" indent="1"/>
    </xf>
    <xf numFmtId="4" fontId="2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0" fontId="4" fillId="19" borderId="2" applyNumberFormat="0" applyProtection="0">
      <alignment horizontal="left" vertical="center" indent="1"/>
    </xf>
    <xf numFmtId="0" fontId="9" fillId="3" borderId="2" applyNumberFormat="0" applyProtection="0">
      <alignment horizontal="center" vertical="top" wrapText="1"/>
    </xf>
    <xf numFmtId="0" fontId="10" fillId="0" borderId="0" applyNumberFormat="0" applyProtection="0"/>
    <xf numFmtId="4" fontId="8" fillId="14" borderId="2" applyNumberFormat="0" applyProtection="0">
      <alignment horizontal="right" vertical="center"/>
    </xf>
  </cellStyleXfs>
  <cellXfs count="44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21" borderId="2" xfId="24" quotePrefix="1" applyFont="1" applyFill="1" applyAlignment="1">
      <alignment horizontal="left" vertical="center" wrapText="1" indent="3"/>
    </xf>
    <xf numFmtId="0" fontId="14" fillId="21" borderId="2" xfId="24" quotePrefix="1" applyFont="1" applyFill="1">
      <alignment horizontal="left" vertical="center" wrapText="1" indent="1"/>
    </xf>
    <xf numFmtId="0" fontId="16" fillId="0" borderId="2" xfId="28" quotePrefix="1" applyFont="1" applyFill="1" applyAlignment="1">
      <alignment horizontal="left" vertical="center" wrapText="1" indent="6"/>
    </xf>
    <xf numFmtId="0" fontId="16" fillId="0" borderId="2" xfId="28" quotePrefix="1" applyFont="1" applyFill="1">
      <alignment horizontal="left" vertical="center" wrapText="1" indent="1"/>
    </xf>
    <xf numFmtId="3" fontId="17" fillId="0" borderId="2" xfId="35" applyNumberFormat="1" applyFont="1" applyFill="1">
      <alignment horizontal="right" vertical="center"/>
    </xf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9" fillId="0" borderId="6" xfId="0" applyFont="1" applyBorder="1"/>
    <xf numFmtId="0" fontId="18" fillId="0" borderId="4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3" fontId="17" fillId="0" borderId="7" xfId="35" applyNumberFormat="1" applyFont="1" applyFill="1" applyBorder="1">
      <alignment horizontal="right" vertical="center"/>
    </xf>
    <xf numFmtId="0" fontId="20" fillId="0" borderId="1" xfId="0" applyFont="1" applyBorder="1"/>
    <xf numFmtId="3" fontId="20" fillId="0" borderId="1" xfId="0" applyNumberFormat="1" applyFont="1" applyBorder="1"/>
    <xf numFmtId="0" fontId="20" fillId="0" borderId="1" xfId="0" applyFont="1" applyBorder="1" applyAlignment="1">
      <alignment wrapText="1"/>
    </xf>
    <xf numFmtId="3" fontId="20" fillId="22" borderId="1" xfId="0" applyNumberFormat="1" applyFont="1" applyFill="1" applyBorder="1"/>
    <xf numFmtId="0" fontId="19" fillId="22" borderId="2" xfId="28" quotePrefix="1" applyFont="1" applyFill="1">
      <alignment horizontal="left" vertical="center" wrapText="1" indent="1"/>
    </xf>
    <xf numFmtId="3" fontId="21" fillId="22" borderId="2" xfId="2" applyNumberFormat="1" applyFont="1" applyFill="1">
      <alignment vertical="center"/>
    </xf>
    <xf numFmtId="0" fontId="4" fillId="22" borderId="0" xfId="28" quotePrefix="1" applyFill="1" applyBorder="1" applyAlignment="1">
      <alignment horizontal="left" vertical="center" indent="1"/>
    </xf>
    <xf numFmtId="49" fontId="15" fillId="21" borderId="2" xfId="2" applyNumberFormat="1" applyFont="1" applyFill="1" applyAlignment="1">
      <alignment horizontal="center" vertical="center"/>
    </xf>
    <xf numFmtId="4" fontId="13" fillId="0" borderId="0" xfId="0" applyNumberFormat="1" applyFont="1"/>
    <xf numFmtId="4" fontId="12" fillId="0" borderId="0" xfId="0" applyNumberFormat="1" applyFont="1"/>
    <xf numFmtId="3" fontId="12" fillId="0" borderId="0" xfId="0" applyNumberFormat="1" applyFont="1"/>
    <xf numFmtId="3" fontId="17" fillId="22" borderId="2" xfId="35" applyNumberFormat="1" applyFont="1" applyFill="1">
      <alignment horizontal="right" vertical="center"/>
    </xf>
    <xf numFmtId="3" fontId="15" fillId="22" borderId="2" xfId="2" applyNumberFormat="1" applyFont="1" applyFill="1">
      <alignment vertical="center"/>
    </xf>
    <xf numFmtId="0" fontId="19" fillId="22" borderId="2" xfId="28" quotePrefix="1" applyFont="1" applyFill="1" applyAlignment="1">
      <alignment horizontal="left" vertical="center" wrapText="1" indent="5"/>
    </xf>
    <xf numFmtId="0" fontId="12" fillId="22" borderId="0" xfId="0" applyFont="1" applyFill="1"/>
    <xf numFmtId="0" fontId="22" fillId="0" borderId="0" xfId="0" applyFont="1" applyAlignment="1">
      <alignment horizontal="center"/>
    </xf>
    <xf numFmtId="0" fontId="14" fillId="23" borderId="2" xfId="28" quotePrefix="1" applyFont="1" applyFill="1" applyAlignment="1">
      <alignment horizontal="left" vertical="center" wrapText="1" indent="5"/>
    </xf>
    <xf numFmtId="0" fontId="14" fillId="23" borderId="2" xfId="28" quotePrefix="1" applyFont="1" applyFill="1">
      <alignment horizontal="left" vertical="center" wrapText="1" indent="1"/>
    </xf>
    <xf numFmtId="3" fontId="15" fillId="23" borderId="2" xfId="2" applyNumberFormat="1" applyFont="1" applyFill="1">
      <alignment vertical="center"/>
    </xf>
    <xf numFmtId="0" fontId="14" fillId="23" borderId="8" xfId="28" quotePrefix="1" applyFont="1" applyFill="1" applyBorder="1" applyAlignment="1">
      <alignment horizontal="left" vertical="center" wrapText="1" indent="5"/>
    </xf>
    <xf numFmtId="0" fontId="14" fillId="23" borderId="8" xfId="28" quotePrefix="1" applyFont="1" applyFill="1" applyBorder="1">
      <alignment horizontal="left" vertical="center" wrapText="1" indent="1"/>
    </xf>
    <xf numFmtId="3" fontId="15" fillId="23" borderId="8" xfId="2" applyNumberFormat="1" applyFont="1" applyFill="1" applyBorder="1">
      <alignment vertical="center"/>
    </xf>
    <xf numFmtId="0" fontId="14" fillId="23" borderId="2" xfId="28" quotePrefix="1" applyFont="1" applyFill="1" applyBorder="1" applyAlignment="1">
      <alignment horizontal="left" vertical="center" wrapText="1" indent="5"/>
    </xf>
    <xf numFmtId="0" fontId="14" fillId="21" borderId="9" xfId="24" quotePrefix="1" applyFont="1" applyFill="1" applyBorder="1" applyAlignment="1">
      <alignment horizontal="center" vertical="center" wrapText="1"/>
    </xf>
    <xf numFmtId="0" fontId="14" fillId="21" borderId="10" xfId="24" quotePrefix="1" applyFont="1" applyFill="1" applyBorder="1" applyAlignment="1">
      <alignment horizontal="center" vertical="center" wrapText="1"/>
    </xf>
    <xf numFmtId="3" fontId="15" fillId="21" borderId="2" xfId="2" applyNumberFormat="1" applyFont="1" applyFill="1">
      <alignment vertical="center"/>
    </xf>
    <xf numFmtId="49" fontId="12" fillId="0" borderId="11" xfId="0" applyNumberFormat="1" applyFont="1" applyBorder="1" applyAlignment="1">
      <alignment horizontal="center" wrapText="1"/>
    </xf>
    <xf numFmtId="0" fontId="23" fillId="0" borderId="0" xfId="0" applyFont="1" applyAlignment="1">
      <alignment horizontal="center" wrapText="1"/>
    </xf>
  </cellXfs>
  <cellStyles count="41">
    <cellStyle name="Normalno" xfId="0" builtinId="0"/>
    <cellStyle name="Normalno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B3" sqref="B3"/>
    </sheetView>
  </sheetViews>
  <sheetFormatPr defaultRowHeight="15" x14ac:dyDescent="0.25"/>
  <cols>
    <col min="1" max="1" width="4.85546875" style="1" customWidth="1"/>
    <col min="2" max="2" width="18.85546875" style="1" customWidth="1"/>
    <col min="3" max="3" width="32.5703125" style="1" customWidth="1"/>
    <col min="4" max="4" width="13.28515625" style="1" customWidth="1"/>
    <col min="5" max="5" width="11.140625" style="1" bestFit="1" customWidth="1"/>
    <col min="6" max="6" width="12" style="1" customWidth="1"/>
    <col min="7" max="8" width="13.85546875" style="1" bestFit="1" customWidth="1"/>
    <col min="9" max="9" width="12.7109375" style="1" bestFit="1" customWidth="1"/>
    <col min="10" max="10" width="13.85546875" style="1" bestFit="1" customWidth="1"/>
    <col min="11" max="16384" width="9.140625" style="1"/>
  </cols>
  <sheetData>
    <row r="1" spans="2:6" x14ac:dyDescent="0.25">
      <c r="D1" s="2"/>
      <c r="F1" s="31" t="s">
        <v>67</v>
      </c>
    </row>
    <row r="2" spans="2:6" ht="35.25" customHeight="1" x14ac:dyDescent="0.25">
      <c r="B2" s="43" t="s">
        <v>69</v>
      </c>
      <c r="C2" s="43"/>
      <c r="D2" s="43"/>
      <c r="E2" s="43"/>
      <c r="F2" s="43"/>
    </row>
    <row r="3" spans="2:6" ht="13.5" customHeight="1" x14ac:dyDescent="0.25">
      <c r="D3" s="42" t="s">
        <v>68</v>
      </c>
      <c r="E3" s="42"/>
      <c r="F3" s="42"/>
    </row>
    <row r="4" spans="2:6" ht="32.25" customHeight="1" x14ac:dyDescent="0.25">
      <c r="B4" s="4" t="s">
        <v>1</v>
      </c>
      <c r="C4" s="5" t="s">
        <v>2</v>
      </c>
      <c r="D4" s="23" t="s">
        <v>48</v>
      </c>
      <c r="E4" s="23" t="s">
        <v>63</v>
      </c>
      <c r="F4" s="23" t="s">
        <v>64</v>
      </c>
    </row>
    <row r="5" spans="2:6" s="3" customFormat="1" ht="18" customHeight="1" x14ac:dyDescent="0.25">
      <c r="B5" s="32" t="s">
        <v>4</v>
      </c>
      <c r="C5" s="33" t="s">
        <v>3</v>
      </c>
      <c r="D5" s="34">
        <f>D6</f>
        <v>1693000</v>
      </c>
      <c r="E5" s="34">
        <f t="shared" ref="E5:F5" si="0">E6</f>
        <v>1600000</v>
      </c>
      <c r="F5" s="34">
        <f t="shared" si="0"/>
        <v>1600000</v>
      </c>
    </row>
    <row r="6" spans="2:6" x14ac:dyDescent="0.25">
      <c r="B6" s="6" t="s">
        <v>5</v>
      </c>
      <c r="C6" s="7" t="s">
        <v>6</v>
      </c>
      <c r="D6" s="15">
        <f>SUM(D7:D9)</f>
        <v>1693000</v>
      </c>
      <c r="E6" s="15">
        <f>SUM(E7:E9)</f>
        <v>1600000</v>
      </c>
      <c r="F6" s="15">
        <f>SUM(F7:F9)</f>
        <v>1600000</v>
      </c>
    </row>
    <row r="7" spans="2:6" s="9" customFormat="1" ht="12.75" x14ac:dyDescent="0.2">
      <c r="B7" s="10"/>
      <c r="C7" s="16" t="s">
        <v>32</v>
      </c>
      <c r="D7" s="17">
        <v>1200000</v>
      </c>
      <c r="E7" s="17">
        <v>1200000</v>
      </c>
      <c r="F7" s="17">
        <v>1200000</v>
      </c>
    </row>
    <row r="8" spans="2:6" s="9" customFormat="1" ht="12.75" x14ac:dyDescent="0.2">
      <c r="B8" s="11"/>
      <c r="C8" s="16" t="s">
        <v>33</v>
      </c>
      <c r="D8" s="17">
        <v>400000</v>
      </c>
      <c r="E8" s="17">
        <v>400000</v>
      </c>
      <c r="F8" s="17">
        <v>400000</v>
      </c>
    </row>
    <row r="9" spans="2:6" s="9" customFormat="1" x14ac:dyDescent="0.25">
      <c r="B9" s="12"/>
      <c r="C9" s="16" t="s">
        <v>34</v>
      </c>
      <c r="D9" s="17">
        <v>93000</v>
      </c>
      <c r="E9" s="17"/>
      <c r="F9" s="17"/>
    </row>
    <row r="10" spans="2:6" s="3" customFormat="1" ht="30" x14ac:dyDescent="0.25">
      <c r="B10" s="35" t="s">
        <v>7</v>
      </c>
      <c r="C10" s="36" t="s">
        <v>8</v>
      </c>
      <c r="D10" s="37">
        <f>D11</f>
        <v>45605000</v>
      </c>
      <c r="E10" s="37">
        <f t="shared" ref="E10:F10" si="1">E11</f>
        <v>43745000</v>
      </c>
      <c r="F10" s="37">
        <f t="shared" si="1"/>
        <v>43745000</v>
      </c>
    </row>
    <row r="11" spans="2:6" ht="30" x14ac:dyDescent="0.25">
      <c r="B11" s="6" t="s">
        <v>9</v>
      </c>
      <c r="C11" s="7" t="s">
        <v>10</v>
      </c>
      <c r="D11" s="8">
        <f>SUM(D12:D16)</f>
        <v>45605000</v>
      </c>
      <c r="E11" s="8">
        <f>SUM(E12:E16)</f>
        <v>43745000</v>
      </c>
      <c r="F11" s="8">
        <f>SUM(F12:F16)</f>
        <v>43745000</v>
      </c>
    </row>
    <row r="12" spans="2:6" s="9" customFormat="1" ht="53.25" customHeight="1" x14ac:dyDescent="0.2">
      <c r="B12" s="13"/>
      <c r="C12" s="18" t="s">
        <v>35</v>
      </c>
      <c r="D12" s="19">
        <v>9293000</v>
      </c>
      <c r="E12" s="19">
        <v>9293000</v>
      </c>
      <c r="F12" s="19">
        <v>9293000</v>
      </c>
    </row>
    <row r="13" spans="2:6" s="9" customFormat="1" ht="25.5" x14ac:dyDescent="0.2">
      <c r="B13" s="14"/>
      <c r="C13" s="18" t="s">
        <v>36</v>
      </c>
      <c r="D13" s="19">
        <v>26550000</v>
      </c>
      <c r="E13" s="19">
        <v>26550000</v>
      </c>
      <c r="F13" s="19">
        <v>26550000</v>
      </c>
    </row>
    <row r="14" spans="2:6" s="9" customFormat="1" ht="25.5" x14ac:dyDescent="0.2">
      <c r="B14" s="14"/>
      <c r="C14" s="18" t="s">
        <v>65</v>
      </c>
      <c r="D14" s="19">
        <v>1860000</v>
      </c>
      <c r="E14" s="19"/>
      <c r="F14" s="19"/>
    </row>
    <row r="15" spans="2:6" s="9" customFormat="1" ht="38.25" x14ac:dyDescent="0.2">
      <c r="B15" s="14"/>
      <c r="C15" s="18" t="s">
        <v>37</v>
      </c>
      <c r="D15" s="19">
        <v>6640000</v>
      </c>
      <c r="E15" s="19">
        <v>6640000</v>
      </c>
      <c r="F15" s="19">
        <v>6640000</v>
      </c>
    </row>
    <row r="16" spans="2:6" s="9" customFormat="1" ht="12.75" x14ac:dyDescent="0.2">
      <c r="B16" s="14"/>
      <c r="C16" s="18" t="s">
        <v>38</v>
      </c>
      <c r="D16" s="19">
        <v>1262000</v>
      </c>
      <c r="E16" s="19">
        <v>1262000</v>
      </c>
      <c r="F16" s="19">
        <v>1262000</v>
      </c>
    </row>
    <row r="17" spans="1:10" s="3" customFormat="1" ht="18" customHeight="1" x14ac:dyDescent="0.25">
      <c r="B17" s="38" t="s">
        <v>11</v>
      </c>
      <c r="C17" s="36" t="s">
        <v>12</v>
      </c>
      <c r="D17" s="37">
        <f>SUM(D18:D20)</f>
        <v>3067000</v>
      </c>
      <c r="E17" s="37">
        <f>SUM(E18:E20)</f>
        <v>2264000</v>
      </c>
      <c r="F17" s="37">
        <f>SUM(F18:F20)</f>
        <v>1726000</v>
      </c>
    </row>
    <row r="18" spans="1:10" ht="30" x14ac:dyDescent="0.25">
      <c r="B18" s="6" t="s">
        <v>13</v>
      </c>
      <c r="C18" s="7" t="s">
        <v>14</v>
      </c>
      <c r="D18" s="27">
        <f>2717000-135000</f>
        <v>2582000</v>
      </c>
      <c r="E18" s="27">
        <f>2208000-135000</f>
        <v>2073000</v>
      </c>
      <c r="F18" s="27">
        <f>1670000-135000</f>
        <v>1535000</v>
      </c>
    </row>
    <row r="19" spans="1:10" ht="45" x14ac:dyDescent="0.25">
      <c r="B19" s="6" t="s">
        <v>15</v>
      </c>
      <c r="C19" s="7" t="s">
        <v>16</v>
      </c>
      <c r="D19" s="27">
        <v>135000</v>
      </c>
      <c r="E19" s="27">
        <v>135000</v>
      </c>
      <c r="F19" s="27">
        <v>135000</v>
      </c>
    </row>
    <row r="20" spans="1:10" ht="30" x14ac:dyDescent="0.25">
      <c r="B20" s="6">
        <v>632411700</v>
      </c>
      <c r="C20" s="7" t="s">
        <v>43</v>
      </c>
      <c r="D20" s="27">
        <v>350000</v>
      </c>
      <c r="E20" s="27">
        <v>56000</v>
      </c>
      <c r="F20" s="27">
        <v>56000</v>
      </c>
    </row>
    <row r="21" spans="1:10" s="3" customFormat="1" ht="18" customHeight="1" x14ac:dyDescent="0.25">
      <c r="B21" s="32" t="s">
        <v>17</v>
      </c>
      <c r="C21" s="33" t="s">
        <v>18</v>
      </c>
      <c r="D21" s="34">
        <f>SUM(D22:D25)</f>
        <v>129000</v>
      </c>
      <c r="E21" s="34">
        <f t="shared" ref="E21:F21" si="2">SUM(E22:E25)</f>
        <v>129000</v>
      </c>
      <c r="F21" s="34">
        <f t="shared" si="2"/>
        <v>129000</v>
      </c>
    </row>
    <row r="22" spans="1:10" ht="36" customHeight="1" x14ac:dyDescent="0.25">
      <c r="B22" s="6" t="s">
        <v>19</v>
      </c>
      <c r="C22" s="7" t="s">
        <v>20</v>
      </c>
      <c r="D22" s="27"/>
      <c r="E22" s="27"/>
      <c r="F22" s="27"/>
      <c r="G22" s="22"/>
    </row>
    <row r="23" spans="1:10" ht="47.25" customHeight="1" x14ac:dyDescent="0.25">
      <c r="B23" s="6">
        <v>6361</v>
      </c>
      <c r="C23" s="7" t="s">
        <v>42</v>
      </c>
      <c r="D23" s="8">
        <v>109000</v>
      </c>
      <c r="E23" s="8">
        <v>109000</v>
      </c>
      <c r="F23" s="8">
        <v>109000</v>
      </c>
      <c r="G23" s="22"/>
    </row>
    <row r="24" spans="1:10" ht="47.25" customHeight="1" x14ac:dyDescent="0.25">
      <c r="B24" s="6">
        <v>6362</v>
      </c>
      <c r="C24" s="7" t="s">
        <v>44</v>
      </c>
      <c r="D24" s="8">
        <v>20000</v>
      </c>
      <c r="E24" s="8">
        <v>20000</v>
      </c>
      <c r="F24" s="8">
        <v>20000</v>
      </c>
      <c r="G24" s="22"/>
    </row>
    <row r="25" spans="1:10" ht="47.25" customHeight="1" x14ac:dyDescent="0.25">
      <c r="B25" s="6">
        <v>6391</v>
      </c>
      <c r="C25" s="7" t="s">
        <v>49</v>
      </c>
      <c r="D25" s="8"/>
      <c r="E25" s="8"/>
      <c r="F25" s="8"/>
      <c r="G25" s="22"/>
    </row>
    <row r="26" spans="1:10" ht="18.75" customHeight="1" x14ac:dyDescent="0.25">
      <c r="B26" s="32">
        <v>552</v>
      </c>
      <c r="C26" s="33" t="s">
        <v>47</v>
      </c>
      <c r="D26" s="34">
        <f>SUM(D27:D27)</f>
        <v>5000</v>
      </c>
      <c r="E26" s="34">
        <f>SUM(E27:E27)</f>
        <v>4000</v>
      </c>
      <c r="F26" s="34">
        <f>SUM(F27:F27)</f>
        <v>0</v>
      </c>
    </row>
    <row r="27" spans="1:10" ht="36" customHeight="1" x14ac:dyDescent="0.25">
      <c r="B27" s="6">
        <v>632310552</v>
      </c>
      <c r="C27" s="7" t="s">
        <v>39</v>
      </c>
      <c r="D27" s="8">
        <v>5000</v>
      </c>
      <c r="E27" s="8">
        <v>4000</v>
      </c>
      <c r="F27" s="8"/>
    </row>
    <row r="28" spans="1:10" s="3" customFormat="1" ht="18" customHeight="1" x14ac:dyDescent="0.25">
      <c r="B28" s="32" t="s">
        <v>50</v>
      </c>
      <c r="C28" s="33" t="s">
        <v>51</v>
      </c>
      <c r="D28" s="34">
        <f>SUM(D29:D30)</f>
        <v>15046000</v>
      </c>
      <c r="E28" s="34">
        <f>SUM(E29:E30)</f>
        <v>14879000</v>
      </c>
      <c r="F28" s="34">
        <f>SUM(F29:F30)</f>
        <v>14879000</v>
      </c>
    </row>
    <row r="29" spans="1:10" s="3" customFormat="1" ht="30" customHeight="1" x14ac:dyDescent="0.25">
      <c r="B29" s="6" t="s">
        <v>40</v>
      </c>
      <c r="C29" s="20" t="s">
        <v>41</v>
      </c>
      <c r="D29" s="21">
        <v>14927000</v>
      </c>
      <c r="E29" s="21">
        <v>14879000</v>
      </c>
      <c r="F29" s="21">
        <v>14879000</v>
      </c>
      <c r="G29" s="24"/>
      <c r="H29" s="24"/>
      <c r="I29" s="24"/>
      <c r="J29" s="24"/>
    </row>
    <row r="30" spans="1:10" s="3" customFormat="1" ht="30" customHeight="1" x14ac:dyDescent="0.25">
      <c r="B30" s="6">
        <v>632410562</v>
      </c>
      <c r="C30" s="20" t="s">
        <v>46</v>
      </c>
      <c r="D30" s="21">
        <v>119000</v>
      </c>
      <c r="E30" s="21"/>
      <c r="F30" s="21"/>
      <c r="G30" s="24"/>
      <c r="H30" s="24"/>
      <c r="I30" s="24"/>
      <c r="J30" s="24"/>
    </row>
    <row r="31" spans="1:10" ht="30" x14ac:dyDescent="0.25">
      <c r="A31" s="30"/>
      <c r="B31" s="32" t="s">
        <v>52</v>
      </c>
      <c r="C31" s="33" t="s">
        <v>53</v>
      </c>
      <c r="D31" s="34">
        <f>SUM(D32:D33)</f>
        <v>32616000</v>
      </c>
      <c r="E31" s="34">
        <f t="shared" ref="E31:F31" si="3">SUM(E32:E33)</f>
        <v>2211000</v>
      </c>
      <c r="F31" s="34">
        <f t="shared" si="3"/>
        <v>0</v>
      </c>
      <c r="G31" s="25"/>
      <c r="H31" s="25"/>
      <c r="I31" s="25"/>
      <c r="J31" s="25"/>
    </row>
    <row r="32" spans="1:10" ht="30" x14ac:dyDescent="0.25">
      <c r="B32" s="6">
        <v>632310563</v>
      </c>
      <c r="C32" s="20" t="s">
        <v>45</v>
      </c>
      <c r="D32" s="21">
        <v>1545000</v>
      </c>
      <c r="E32" s="21">
        <v>81000</v>
      </c>
      <c r="F32" s="21"/>
      <c r="G32" s="25"/>
      <c r="H32" s="25"/>
      <c r="I32" s="25"/>
      <c r="J32" s="25"/>
    </row>
    <row r="33" spans="2:10" ht="30" x14ac:dyDescent="0.25">
      <c r="B33" s="6" t="s">
        <v>21</v>
      </c>
      <c r="C33" s="7" t="s">
        <v>22</v>
      </c>
      <c r="D33" s="8">
        <v>31071000</v>
      </c>
      <c r="E33" s="8">
        <v>2130000</v>
      </c>
      <c r="F33" s="8"/>
      <c r="G33" s="25"/>
      <c r="H33" s="25"/>
      <c r="I33" s="25"/>
      <c r="J33" s="25"/>
    </row>
    <row r="34" spans="2:10" s="3" customFormat="1" ht="18" customHeight="1" x14ac:dyDescent="0.25">
      <c r="B34" s="32" t="s">
        <v>54</v>
      </c>
      <c r="C34" s="33" t="s">
        <v>24</v>
      </c>
      <c r="D34" s="34">
        <f>SUM(D35:D36)</f>
        <v>73861000</v>
      </c>
      <c r="E34" s="34">
        <f t="shared" ref="E34:F34" si="4">SUM(E35:E36)</f>
        <v>46773000</v>
      </c>
      <c r="F34" s="34">
        <f t="shared" si="4"/>
        <v>55496000</v>
      </c>
      <c r="G34" s="24"/>
      <c r="H34" s="24"/>
    </row>
    <row r="35" spans="2:10" ht="27.75" customHeight="1" x14ac:dyDescent="0.25">
      <c r="B35" s="6" t="s">
        <v>23</v>
      </c>
      <c r="C35" s="7" t="s">
        <v>55</v>
      </c>
      <c r="D35" s="8">
        <v>28011000</v>
      </c>
      <c r="E35" s="8">
        <v>16998000</v>
      </c>
      <c r="F35" s="8">
        <v>15005000</v>
      </c>
      <c r="G35" s="25"/>
      <c r="H35" s="25"/>
      <c r="I35" s="26"/>
      <c r="J35" s="26"/>
    </row>
    <row r="36" spans="2:10" ht="45" x14ac:dyDescent="0.25">
      <c r="B36" s="6" t="s">
        <v>25</v>
      </c>
      <c r="C36" s="7" t="s">
        <v>56</v>
      </c>
      <c r="D36" s="8">
        <v>45850000</v>
      </c>
      <c r="E36" s="8">
        <v>29775000</v>
      </c>
      <c r="F36" s="8">
        <v>40491000</v>
      </c>
    </row>
    <row r="37" spans="2:10" s="3" customFormat="1" ht="32.25" customHeight="1" x14ac:dyDescent="0.25">
      <c r="B37" s="32">
        <v>5761</v>
      </c>
      <c r="C37" s="33" t="s">
        <v>57</v>
      </c>
      <c r="D37" s="34">
        <f>SUM(D38:D39)</f>
        <v>3153772</v>
      </c>
      <c r="E37" s="34">
        <f t="shared" ref="E37:F37" si="5">SUM(E38:E39)</f>
        <v>0</v>
      </c>
      <c r="F37" s="34">
        <f t="shared" si="5"/>
        <v>0</v>
      </c>
      <c r="H37" s="24"/>
    </row>
    <row r="38" spans="2:10" s="3" customFormat="1" ht="42" customHeight="1" x14ac:dyDescent="0.25">
      <c r="B38" s="29">
        <v>632315761</v>
      </c>
      <c r="C38" s="20" t="s">
        <v>59</v>
      </c>
      <c r="D38" s="21">
        <v>796000</v>
      </c>
      <c r="E38" s="28"/>
      <c r="F38" s="28"/>
      <c r="H38" s="24"/>
    </row>
    <row r="39" spans="2:10" s="3" customFormat="1" ht="43.5" customHeight="1" x14ac:dyDescent="0.25">
      <c r="B39" s="29">
        <v>632415761</v>
      </c>
      <c r="C39" s="20" t="s">
        <v>58</v>
      </c>
      <c r="D39" s="21">
        <v>2357772</v>
      </c>
      <c r="E39" s="28"/>
      <c r="F39" s="28"/>
      <c r="H39" s="24"/>
    </row>
    <row r="40" spans="2:10" s="3" customFormat="1" ht="43.5" customHeight="1" x14ac:dyDescent="0.25">
      <c r="B40" s="32">
        <v>5762</v>
      </c>
      <c r="C40" s="33" t="s">
        <v>57</v>
      </c>
      <c r="D40" s="34">
        <f>SUM(D41)</f>
        <v>10599642</v>
      </c>
      <c r="E40" s="34">
        <f t="shared" ref="E40:F40" si="6">SUM(E41)</f>
        <v>0</v>
      </c>
      <c r="F40" s="34">
        <f t="shared" si="6"/>
        <v>0</v>
      </c>
      <c r="H40" s="24"/>
    </row>
    <row r="41" spans="2:10" s="3" customFormat="1" ht="43.5" customHeight="1" x14ac:dyDescent="0.25">
      <c r="B41" s="29">
        <v>632315762</v>
      </c>
      <c r="C41" s="20" t="s">
        <v>66</v>
      </c>
      <c r="D41" s="21">
        <v>10599642</v>
      </c>
      <c r="E41" s="28"/>
      <c r="F41" s="28"/>
      <c r="H41" s="24"/>
    </row>
    <row r="42" spans="2:10" s="3" customFormat="1" ht="43.5" customHeight="1" x14ac:dyDescent="0.25">
      <c r="B42" s="32">
        <v>581</v>
      </c>
      <c r="C42" s="33" t="s">
        <v>60</v>
      </c>
      <c r="D42" s="34">
        <f>SUM(D43:D44)</f>
        <v>7473000</v>
      </c>
      <c r="E42" s="34">
        <f t="shared" ref="E42:F42" si="7">SUM(E43:E44)</f>
        <v>2813000</v>
      </c>
      <c r="F42" s="34">
        <f t="shared" si="7"/>
        <v>85000</v>
      </c>
      <c r="H42" s="24"/>
    </row>
    <row r="43" spans="2:10" s="3" customFormat="1" ht="43.5" customHeight="1" x14ac:dyDescent="0.25">
      <c r="B43" s="29">
        <v>632310581</v>
      </c>
      <c r="C43" s="20" t="s">
        <v>62</v>
      </c>
      <c r="D43" s="21">
        <v>40000</v>
      </c>
      <c r="E43" s="21">
        <v>66000</v>
      </c>
      <c r="F43" s="21">
        <v>85000</v>
      </c>
      <c r="H43" s="24"/>
    </row>
    <row r="44" spans="2:10" s="3" customFormat="1" ht="28.5" customHeight="1" x14ac:dyDescent="0.25">
      <c r="B44" s="29">
        <v>632410581</v>
      </c>
      <c r="C44" s="20" t="s">
        <v>61</v>
      </c>
      <c r="D44" s="21">
        <v>7433000</v>
      </c>
      <c r="E44" s="21">
        <v>2747000</v>
      </c>
      <c r="F44" s="21"/>
      <c r="H44" s="24"/>
    </row>
    <row r="45" spans="2:10" ht="23.25" customHeight="1" x14ac:dyDescent="0.25">
      <c r="B45" s="32" t="s">
        <v>27</v>
      </c>
      <c r="C45" s="33" t="s">
        <v>26</v>
      </c>
      <c r="D45" s="34">
        <f>SUM(D46:D47)</f>
        <v>74000</v>
      </c>
      <c r="E45" s="34">
        <f>SUM(E46:E47)</f>
        <v>74000</v>
      </c>
      <c r="F45" s="34">
        <f>SUM(F46:F47)</f>
        <v>74000</v>
      </c>
      <c r="H45" s="26"/>
    </row>
    <row r="46" spans="2:10" ht="30" x14ac:dyDescent="0.25">
      <c r="B46" s="6" t="s">
        <v>28</v>
      </c>
      <c r="C46" s="7" t="s">
        <v>29</v>
      </c>
      <c r="D46" s="8">
        <v>69000</v>
      </c>
      <c r="E46" s="8">
        <v>69000</v>
      </c>
      <c r="F46" s="8">
        <v>69000</v>
      </c>
      <c r="H46" s="25"/>
    </row>
    <row r="47" spans="2:10" ht="31.5" customHeight="1" x14ac:dyDescent="0.25">
      <c r="B47" s="6" t="s">
        <v>30</v>
      </c>
      <c r="C47" s="7" t="s">
        <v>31</v>
      </c>
      <c r="D47" s="8">
        <v>5000</v>
      </c>
      <c r="E47" s="8">
        <v>5000</v>
      </c>
      <c r="F47" s="8">
        <v>5000</v>
      </c>
    </row>
    <row r="48" spans="2:10" ht="27.75" customHeight="1" x14ac:dyDescent="0.25">
      <c r="B48" s="39" t="s">
        <v>0</v>
      </c>
      <c r="C48" s="40"/>
      <c r="D48" s="41">
        <f>D5+D10+D17+D21+D26+D28+D31+D34+D37+D40+D42+D45</f>
        <v>193322414</v>
      </c>
      <c r="E48" s="41">
        <f t="shared" ref="E48:F48" si="8">E5+E10+E17+E21+E26+E28+E31+E34+E37+E40+E42+E45</f>
        <v>114492000</v>
      </c>
      <c r="F48" s="41">
        <f t="shared" si="8"/>
        <v>117734000</v>
      </c>
    </row>
  </sheetData>
  <mergeCells count="3">
    <mergeCell ref="B48:C48"/>
    <mergeCell ref="B2:F2"/>
    <mergeCell ref="D3:F3"/>
  </mergeCells>
  <pageMargins left="0.78740157480314965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Maleković Iva</dc:creator>
  <cp:lastModifiedBy>Zanoški Martina</cp:lastModifiedBy>
  <cp:lastPrinted>2022-12-05T13:28:40Z</cp:lastPrinted>
  <dcterms:created xsi:type="dcterms:W3CDTF">2017-11-30T13:41:30Z</dcterms:created>
  <dcterms:modified xsi:type="dcterms:W3CDTF">2022-12-05T13:28:53Z</dcterms:modified>
</cp:coreProperties>
</file>