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ZPPI\FINANCIJSKI PLANOVI\FINANCIJSKI PLAN 2021\"/>
    </mc:Choice>
  </mc:AlternateContent>
  <xr:revisionPtr revIDLastSave="0" documentId="13_ncr:1_{600BE6B6-3817-4A8B-AFA2-14C61FBD62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1" i="1" l="1"/>
  <c r="L116" i="1" s="1"/>
  <c r="L111" i="1" s="1"/>
  <c r="K121" i="1"/>
  <c r="K116" i="1" s="1"/>
  <c r="K111" i="1" s="1"/>
  <c r="J121" i="1"/>
  <c r="J116" i="1" s="1"/>
  <c r="J111" i="1" s="1"/>
  <c r="L119" i="1"/>
  <c r="K119" i="1"/>
  <c r="J119" i="1"/>
  <c r="L117" i="1"/>
  <c r="K117" i="1"/>
  <c r="J117" i="1"/>
  <c r="L113" i="1"/>
  <c r="K113" i="1"/>
  <c r="J113" i="1"/>
  <c r="L112" i="1"/>
  <c r="L110" i="1" s="1"/>
  <c r="L4" i="1" s="1"/>
  <c r="K112" i="1"/>
  <c r="K110" i="1" s="1"/>
  <c r="K4" i="1" s="1"/>
  <c r="J112" i="1"/>
  <c r="J110" i="1" s="1"/>
  <c r="J4" i="1" s="1"/>
  <c r="L107" i="1"/>
  <c r="K107" i="1"/>
  <c r="J107" i="1"/>
  <c r="L105" i="1"/>
  <c r="K105" i="1"/>
  <c r="J105" i="1"/>
  <c r="L100" i="1"/>
  <c r="L99" i="1" s="1"/>
  <c r="L98" i="1" s="1"/>
  <c r="K100" i="1"/>
  <c r="K99" i="1" s="1"/>
  <c r="K98" i="1" s="1"/>
  <c r="J100" i="1"/>
  <c r="J99" i="1" s="1"/>
  <c r="J98" i="1" s="1"/>
  <c r="L96" i="1"/>
  <c r="K96" i="1"/>
  <c r="J96" i="1"/>
  <c r="L93" i="1"/>
  <c r="L92" i="1" s="1"/>
  <c r="K93" i="1"/>
  <c r="J93" i="1"/>
  <c r="K92" i="1"/>
  <c r="L88" i="1"/>
  <c r="L87" i="1" s="1"/>
  <c r="K88" i="1"/>
  <c r="K87" i="1" s="1"/>
  <c r="J88" i="1"/>
  <c r="J87" i="1" s="1"/>
  <c r="L84" i="1"/>
  <c r="L83" i="1" s="1"/>
  <c r="K84" i="1"/>
  <c r="K83" i="1" s="1"/>
  <c r="J84" i="1"/>
  <c r="J83" i="1"/>
  <c r="L81" i="1"/>
  <c r="L80" i="1" s="1"/>
  <c r="K81" i="1"/>
  <c r="K80" i="1" s="1"/>
  <c r="J81" i="1"/>
  <c r="J80" i="1"/>
  <c r="L76" i="1"/>
  <c r="K76" i="1"/>
  <c r="J76" i="1"/>
  <c r="L71" i="1"/>
  <c r="K71" i="1"/>
  <c r="J71" i="1"/>
  <c r="L68" i="1"/>
  <c r="K68" i="1"/>
  <c r="K67" i="1" s="1"/>
  <c r="K66" i="1" s="1"/>
  <c r="J68" i="1"/>
  <c r="L62" i="1"/>
  <c r="L61" i="1" s="1"/>
  <c r="K62" i="1"/>
  <c r="K61" i="1" s="1"/>
  <c r="J62" i="1"/>
  <c r="J61" i="1" s="1"/>
  <c r="L54" i="1"/>
  <c r="K54" i="1"/>
  <c r="J54" i="1"/>
  <c r="L52" i="1"/>
  <c r="K52" i="1"/>
  <c r="J52" i="1"/>
  <c r="J51" i="1"/>
  <c r="J42" i="1" s="1"/>
  <c r="L42" i="1"/>
  <c r="K42" i="1"/>
  <c r="L35" i="1"/>
  <c r="K35" i="1"/>
  <c r="J35" i="1"/>
  <c r="L30" i="1"/>
  <c r="K30" i="1"/>
  <c r="J30" i="1"/>
  <c r="L28" i="1"/>
  <c r="L27" i="1" s="1"/>
  <c r="K28" i="1"/>
  <c r="K27" i="1" s="1"/>
  <c r="J28" i="1"/>
  <c r="J27" i="1" s="1"/>
  <c r="L25" i="1"/>
  <c r="K25" i="1"/>
  <c r="J25" i="1"/>
  <c r="L22" i="1"/>
  <c r="K22" i="1"/>
  <c r="J22" i="1"/>
  <c r="L14" i="1"/>
  <c r="K14" i="1"/>
  <c r="J14" i="1"/>
  <c r="L12" i="1"/>
  <c r="K12" i="1"/>
  <c r="J12" i="1"/>
  <c r="L10" i="1"/>
  <c r="K10" i="1"/>
  <c r="J10" i="1"/>
  <c r="K9" i="1" l="1"/>
  <c r="K8" i="1" s="1"/>
  <c r="K104" i="1"/>
  <c r="K103" i="1" s="1"/>
  <c r="K5" i="1" s="1"/>
  <c r="J109" i="1"/>
  <c r="J6" i="1" s="1"/>
  <c r="L115" i="1"/>
  <c r="K79" i="1"/>
  <c r="J92" i="1"/>
  <c r="J104" i="1"/>
  <c r="J103" i="1" s="1"/>
  <c r="J5" i="1" s="1"/>
  <c r="J9" i="1"/>
  <c r="J8" i="1" s="1"/>
  <c r="K29" i="1"/>
  <c r="J29" i="1"/>
  <c r="J67" i="1"/>
  <c r="J66" i="1" s="1"/>
  <c r="L67" i="1"/>
  <c r="L66" i="1" s="1"/>
  <c r="J79" i="1"/>
  <c r="K86" i="1"/>
  <c r="L9" i="1"/>
  <c r="L8" i="1" s="1"/>
  <c r="J21" i="1"/>
  <c r="L21" i="1"/>
  <c r="L79" i="1"/>
  <c r="L104" i="1"/>
  <c r="L103" i="1" s="1"/>
  <c r="L5" i="1" s="1"/>
  <c r="K109" i="1"/>
  <c r="K6" i="1" s="1"/>
  <c r="K115" i="1"/>
  <c r="K21" i="1"/>
  <c r="L29" i="1"/>
  <c r="J86" i="1"/>
  <c r="L86" i="1"/>
  <c r="J115" i="1"/>
  <c r="L109" i="1"/>
  <c r="L6" i="1" s="1"/>
  <c r="L20" i="1" l="1"/>
  <c r="L3" i="1" s="1"/>
  <c r="L2" i="1" s="1"/>
  <c r="K20" i="1"/>
  <c r="K3" i="1" s="1"/>
  <c r="K2" i="1" s="1"/>
  <c r="J20" i="1"/>
  <c r="J3" i="1" s="1"/>
  <c r="J2" i="1" s="1"/>
</calcChain>
</file>

<file path=xl/sharedStrings.xml><?xml version="1.0" encoding="utf-8"?>
<sst xmlns="http://schemas.openxmlformats.org/spreadsheetml/2006/main" count="248" uniqueCount="77">
  <si>
    <t>Funk.podr.</t>
  </si>
  <si>
    <t>Izvor</t>
  </si>
  <si>
    <t>Plan 2021.</t>
  </si>
  <si>
    <t>Državni inspektorat</t>
  </si>
  <si>
    <t>3213 Inspekcijski nadzor</t>
  </si>
  <si>
    <t>A673014</t>
  </si>
  <si>
    <t>NADZOR GRAĐENJA</t>
  </si>
  <si>
    <t>0411</t>
  </si>
  <si>
    <t>Materijalni rashodi</t>
  </si>
  <si>
    <t>Naknade troškova zaposlenima</t>
  </si>
  <si>
    <t>Službena putovanja</t>
  </si>
  <si>
    <t>Rashodi za materijal i energiju</t>
  </si>
  <si>
    <t>Materijal i sirovine</t>
  </si>
  <si>
    <t>Rashodi za usluge</t>
  </si>
  <si>
    <t>Usluge promidžbe i informiranja</t>
  </si>
  <si>
    <t>Komunalne usluge</t>
  </si>
  <si>
    <t>Zakupnine i najamnine</t>
  </si>
  <si>
    <t>Intelektualne i osobne usluge</t>
  </si>
  <si>
    <t xml:space="preserve">Ostale usluge </t>
  </si>
  <si>
    <t>A673018</t>
  </si>
  <si>
    <t>ADMINISTRACIJA I UPRAVLJANJE</t>
  </si>
  <si>
    <t>Rashodi za zaposlene</t>
  </si>
  <si>
    <t>11</t>
  </si>
  <si>
    <t>Plaće (Bruto)</t>
  </si>
  <si>
    <t>Plaće za redovan rad</t>
  </si>
  <si>
    <t>Plaće za prekovremeni rad</t>
  </si>
  <si>
    <t>Ostali rashodi za zaposlene</t>
  </si>
  <si>
    <t>Doprinosi iz plaće</t>
  </si>
  <si>
    <t>Doprinosi za obvezno zdravstveno osiguranje</t>
  </si>
  <si>
    <t>Naknade za prijevoz, za rad na terenu i odvojeni</t>
  </si>
  <si>
    <t>Stručno usavršavanje zaposlenika</t>
  </si>
  <si>
    <t>Ostale naknade troškova zaposlenima</t>
  </si>
  <si>
    <t>Uredski materijal i ostali materijalni rashodi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</si>
  <si>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</si>
  <si>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</si>
  <si>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</si>
  <si>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</si>
  <si>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</si>
  <si>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</si>
  <si>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Zdravstvene i veterinarske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</si>
  <si>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</si>
  <si>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</si>
  <si>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</si>
  <si>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</si>
  <si>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</si>
  <si>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</si>
  <si>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</si>
  <si>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</si>
  <si>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</si>
  <si>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</si>
  <si>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</si>
  <si>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</si>
  <si>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</si>
  <si>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</si>
  <si>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A673020</t>
  </si>
  <si>
    <t>NADZOR SASTAVNICA OKOLIŠA</t>
  </si>
  <si>
    <t>K673015</t>
  </si>
  <si>
    <t>OBNOVA VOZNOG PARKA</t>
  </si>
  <si>
    <t>Rashodi za nabavu proizvedene dugotrajne imovine</t>
  </si>
  <si>
    <t>Prijevozna sredstva</t>
  </si>
  <si>
    <t>Prijevozna sredstva u cestovnom prometu</t>
  </si>
  <si>
    <t>K673016</t>
  </si>
  <si>
    <t>INFORMATIZACIJA</t>
  </si>
  <si>
    <t>Postrojenja i oprema</t>
  </si>
  <si>
    <t>Uredska oprema i namještaj</t>
  </si>
  <si>
    <t>Komunikacijska oprema</t>
  </si>
  <si>
    <t>Nematerijalna proizvedena imovina</t>
  </si>
  <si>
    <t>Ulaganja u računalne programe</t>
  </si>
  <si>
    <t>K673017</t>
  </si>
  <si>
    <t>OPREMANJE</t>
  </si>
  <si>
    <t>Oprema za održavanje i zaštitu</t>
  </si>
  <si>
    <t>A673013</t>
  </si>
  <si>
    <t>PROSAFE</t>
  </si>
  <si>
    <t>A673021</t>
  </si>
  <si>
    <t>NADZOR SIGURNOSTI PROIZVODA</t>
  </si>
  <si>
    <t>Projekcija proračuna za 2022.</t>
  </si>
  <si>
    <t>Projekcija proračuna za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</si>
</sst>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4" fontId="2" fillId="0" borderId="4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9" fontId="2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4" fontId="2" fillId="0" borderId="4" xfId="0" applyNumberFormat="1" applyFont="1" applyBorder="1" applyAlignment="1"/>
    <xf numFmtId="4" fontId="1" fillId="0" borderId="4" xfId="0" applyNumberFormat="1" applyFont="1" applyBorder="1" applyAlignment="1"/>
    <xf numFmtId="4" fontId="2" fillId="0" borderId="4" xfId="0" applyNumberFormat="1" applyFont="1" applyFill="1" applyBorder="1" applyAlignment="1">
      <alignment horizontal="right"/>
    </xf>
    <xf numFmtId="49" fontId="2" fillId="0" borderId="4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/>
    <xf numFmtId="49" fontId="2" fillId="0" borderId="9" xfId="0" applyNumberFormat="1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right"/>
    </xf>
    <xf numFmtId="4" fontId="2" fillId="0" borderId="8" xfId="0" applyNumberFormat="1" applyFont="1" applyFill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4" fontId="2" fillId="0" borderId="8" xfId="0" applyNumberFormat="1" applyFont="1" applyFill="1" applyBorder="1" applyAlignment="1"/>
    <xf numFmtId="4" fontId="2" fillId="0" borderId="8" xfId="0" applyNumberFormat="1" applyFont="1" applyBorder="1" applyAlignment="1"/>
    <xf numFmtId="4" fontId="1" fillId="0" borderId="8" xfId="0" applyNumberFormat="1" applyFont="1" applyBorder="1" applyAlignment="1"/>
    <xf numFmtId="49" fontId="4" fillId="0" borderId="12" xfId="0" applyNumberFormat="1" applyFont="1" applyBorder="1" applyAlignment="1">
      <alignment horizontal="center"/>
    </xf>
    <xf numFmtId="4" fontId="1" fillId="0" borderId="4" xfId="0" applyNumberFormat="1" applyFont="1" applyFill="1" applyBorder="1" applyAlignment="1">
      <alignment horizontal="right"/>
    </xf>
    <xf numFmtId="4" fontId="1" fillId="0" borderId="8" xfId="0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/>
    <xf numFmtId="4" fontId="1" fillId="0" borderId="8" xfId="0" applyNumberFormat="1" applyFont="1" applyFill="1" applyBorder="1" applyAlignment="1"/>
    <xf numFmtId="4" fontId="1" fillId="0" borderId="12" xfId="0" applyNumberFormat="1" applyFont="1" applyBorder="1" applyAlignment="1"/>
    <xf numFmtId="4" fontId="1" fillId="0" borderId="13" xfId="0" applyNumberFormat="1" applyFont="1" applyBorder="1" applyAlignment="1"/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2" fillId="0" borderId="9" xfId="0" applyFont="1" applyBorder="1"/>
    <xf numFmtId="0" fontId="2" fillId="0" borderId="9" xfId="0" applyFont="1" applyFill="1" applyBorder="1"/>
    <xf numFmtId="0" fontId="2" fillId="0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4" fontId="2" fillId="0" borderId="10" xfId="0" applyNumberFormat="1" applyFont="1" applyBorder="1" applyAlignment="1">
      <alignment horizontal="right"/>
    </xf>
    <xf numFmtId="4" fontId="2" fillId="0" borderId="10" xfId="0" applyNumberFormat="1" applyFont="1" applyFill="1" applyBorder="1" applyAlignment="1">
      <alignment horizontal="right"/>
    </xf>
    <xf numFmtId="4" fontId="1" fillId="0" borderId="10" xfId="0" applyNumberFormat="1" applyFont="1" applyFill="1" applyBorder="1" applyAlignment="1">
      <alignment horizontal="right"/>
    </xf>
    <xf numFmtId="4" fontId="1" fillId="0" borderId="10" xfId="0" applyNumberFormat="1" applyFont="1" applyBorder="1" applyAlignment="1">
      <alignment horizontal="right"/>
    </xf>
    <xf numFmtId="4" fontId="2" fillId="0" borderId="10" xfId="0" applyNumberFormat="1" applyFont="1" applyFill="1" applyBorder="1" applyAlignment="1"/>
    <xf numFmtId="4" fontId="2" fillId="0" borderId="10" xfId="0" applyNumberFormat="1" applyFont="1" applyBorder="1" applyAlignment="1"/>
    <xf numFmtId="4" fontId="1" fillId="0" borderId="10" xfId="0" applyNumberFormat="1" applyFont="1" applyBorder="1" applyAlignment="1"/>
    <xf numFmtId="4" fontId="1" fillId="0" borderId="10" xfId="0" applyNumberFormat="1" applyFont="1" applyFill="1" applyBorder="1" applyAlignment="1"/>
    <xf numFmtId="4" fontId="1" fillId="0" borderId="11" xfId="0" applyNumberFormat="1" applyFont="1" applyBorder="1" applyAlignment="1"/>
    <xf numFmtId="0" fontId="2" fillId="0" borderId="15" xfId="0" applyFont="1" applyBorder="1"/>
    <xf numFmtId="4" fontId="2" fillId="0" borderId="5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0" fontId="1" fillId="0" borderId="16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4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2"/>
  <sheetViews>
    <sheetView tabSelected="1" workbookViewId="0">
      <selection activeCell="K13" sqref="K13"/>
    </sheetView>
  </sheetViews>
  <sheetFormatPr defaultRowHeight="15" x14ac:dyDescent="0.25"/>
  <cols>
    <col min="10" max="10" width="17.140625" customWidth="1"/>
    <col min="11" max="11" width="19.85546875" customWidth="1"/>
    <col min="12" max="14" width="21.85546875" customWidth="1"/>
  </cols>
  <sheetData>
    <row r="1" spans="1:12" ht="26.25" thickBot="1" x14ac:dyDescent="0.3">
      <c r="A1" s="60"/>
      <c r="B1" s="61"/>
      <c r="C1" s="61"/>
      <c r="D1" s="61"/>
      <c r="E1" s="61"/>
      <c r="F1" s="61"/>
      <c r="G1" s="61"/>
      <c r="H1" s="1" t="s">
        <v>0</v>
      </c>
      <c r="I1" s="56" t="s">
        <v>1</v>
      </c>
      <c r="J1" s="57" t="s">
        <v>2</v>
      </c>
      <c r="K1" s="58" t="s">
        <v>75</v>
      </c>
      <c r="L1" s="59" t="s">
        <v>76</v>
      </c>
    </row>
    <row r="2" spans="1:12" x14ac:dyDescent="0.25">
      <c r="A2" s="2">
        <v>-22505</v>
      </c>
      <c r="B2" s="67" t="s">
        <v>3</v>
      </c>
      <c r="C2" s="67"/>
      <c r="D2" s="67"/>
      <c r="E2" s="67"/>
      <c r="F2" s="67"/>
      <c r="G2" s="67"/>
      <c r="H2" s="67"/>
      <c r="I2" s="52"/>
      <c r="J2" s="53">
        <f>J3+J4+J5+J6</f>
        <v>320735980</v>
      </c>
      <c r="K2" s="54">
        <f>K3+K4+K5+K6</f>
        <v>331376380</v>
      </c>
      <c r="L2" s="55">
        <f>L3+L4+L5+L6</f>
        <v>344954655</v>
      </c>
    </row>
    <row r="3" spans="1:12" x14ac:dyDescent="0.25">
      <c r="A3" s="68"/>
      <c r="B3" s="66"/>
      <c r="C3" s="66"/>
      <c r="D3" s="66"/>
      <c r="E3" s="66"/>
      <c r="F3" s="66"/>
      <c r="G3" s="66"/>
      <c r="H3" s="66"/>
      <c r="I3" s="36">
        <v>11</v>
      </c>
      <c r="J3" s="44">
        <f t="shared" ref="J3" si="0">J8+J20+J66+J79+J86+J98</f>
        <v>320171779</v>
      </c>
      <c r="K3" s="10">
        <f>K8+K20+K66+K79+K86+K98</f>
        <v>330856380</v>
      </c>
      <c r="L3" s="17">
        <f>L8+L20+L66+L79+L86+L98</f>
        <v>344434655</v>
      </c>
    </row>
    <row r="4" spans="1:12" x14ac:dyDescent="0.25">
      <c r="A4" s="68"/>
      <c r="B4" s="66"/>
      <c r="C4" s="66"/>
      <c r="D4" s="66"/>
      <c r="E4" s="66"/>
      <c r="F4" s="66"/>
      <c r="G4" s="66"/>
      <c r="H4" s="66"/>
      <c r="I4" s="36">
        <v>52</v>
      </c>
      <c r="J4" s="44">
        <f>J110</f>
        <v>44201</v>
      </c>
      <c r="K4" s="10">
        <f>K110</f>
        <v>0</v>
      </c>
      <c r="L4" s="17">
        <f>L110</f>
        <v>0</v>
      </c>
    </row>
    <row r="5" spans="1:12" x14ac:dyDescent="0.25">
      <c r="A5" s="68"/>
      <c r="B5" s="66"/>
      <c r="C5" s="66"/>
      <c r="D5" s="66"/>
      <c r="E5" s="66"/>
      <c r="F5" s="66"/>
      <c r="G5" s="66"/>
      <c r="H5" s="66"/>
      <c r="I5" s="36">
        <v>51</v>
      </c>
      <c r="J5" s="45">
        <f>J103+J111</f>
        <v>150000</v>
      </c>
      <c r="K5" s="24">
        <f>K103+K111</f>
        <v>150000</v>
      </c>
      <c r="L5" s="25">
        <f>L103+L111</f>
        <v>150000</v>
      </c>
    </row>
    <row r="6" spans="1:12" x14ac:dyDescent="0.25">
      <c r="A6" s="68"/>
      <c r="B6" s="66"/>
      <c r="C6" s="66"/>
      <c r="D6" s="66"/>
      <c r="E6" s="66"/>
      <c r="F6" s="66"/>
      <c r="G6" s="66"/>
      <c r="H6" s="66"/>
      <c r="I6" s="36">
        <v>559</v>
      </c>
      <c r="J6" s="45">
        <f>J109</f>
        <v>370000</v>
      </c>
      <c r="K6" s="24">
        <f>K109</f>
        <v>370000</v>
      </c>
      <c r="L6" s="25">
        <f>L109</f>
        <v>370000</v>
      </c>
    </row>
    <row r="7" spans="1:12" x14ac:dyDescent="0.25">
      <c r="A7" s="65" t="s">
        <v>4</v>
      </c>
      <c r="B7" s="66"/>
      <c r="C7" s="66"/>
      <c r="D7" s="66"/>
      <c r="E7" s="66"/>
      <c r="F7" s="66"/>
      <c r="G7" s="66"/>
      <c r="H7" s="66"/>
      <c r="I7" s="35"/>
      <c r="J7" s="46"/>
      <c r="K7" s="4"/>
      <c r="L7" s="18"/>
    </row>
    <row r="8" spans="1:12" x14ac:dyDescent="0.25">
      <c r="A8" s="30" t="s">
        <v>5</v>
      </c>
      <c r="B8" s="64" t="s">
        <v>6</v>
      </c>
      <c r="C8" s="64"/>
      <c r="D8" s="64"/>
      <c r="E8" s="64"/>
      <c r="F8" s="64"/>
      <c r="G8" s="64"/>
      <c r="H8" s="11" t="s">
        <v>7</v>
      </c>
      <c r="I8" s="37">
        <v>11</v>
      </c>
      <c r="J8" s="44">
        <f t="shared" ref="J8" si="1">J9</f>
        <v>2690000</v>
      </c>
      <c r="K8" s="10">
        <f>K9</f>
        <v>3750000</v>
      </c>
      <c r="L8" s="17">
        <f>L9</f>
        <v>3800000</v>
      </c>
    </row>
    <row r="9" spans="1:12" x14ac:dyDescent="0.25">
      <c r="A9" s="30">
        <v>-32</v>
      </c>
      <c r="B9" s="64" t="s">
        <v>8</v>
      </c>
      <c r="C9" s="64"/>
      <c r="D9" s="64"/>
      <c r="E9" s="64"/>
      <c r="F9" s="64"/>
      <c r="G9" s="64"/>
      <c r="H9" s="11" t="s">
        <v>7</v>
      </c>
      <c r="I9" s="37">
        <v>11</v>
      </c>
      <c r="J9" s="44">
        <f t="shared" ref="J9" si="2">J10+J14+J12</f>
        <v>2690000</v>
      </c>
      <c r="K9" s="10">
        <f>K10+K12+K14</f>
        <v>3750000</v>
      </c>
      <c r="L9" s="17">
        <f>L10+L12+L14</f>
        <v>3800000</v>
      </c>
    </row>
    <row r="10" spans="1:12" x14ac:dyDescent="0.25">
      <c r="A10" s="30">
        <v>-321</v>
      </c>
      <c r="B10" s="64" t="s">
        <v>9</v>
      </c>
      <c r="C10" s="64"/>
      <c r="D10" s="64"/>
      <c r="E10" s="64"/>
      <c r="F10" s="64"/>
      <c r="G10" s="64"/>
      <c r="H10" s="11" t="s">
        <v>7</v>
      </c>
      <c r="I10" s="37">
        <v>11</v>
      </c>
      <c r="J10" s="44">
        <f t="shared" ref="J10" si="3">J11</f>
        <v>100000</v>
      </c>
      <c r="K10" s="10">
        <f>K11</f>
        <v>100000</v>
      </c>
      <c r="L10" s="17">
        <f>L11</f>
        <v>100000</v>
      </c>
    </row>
    <row r="11" spans="1:12" x14ac:dyDescent="0.25">
      <c r="A11" s="31">
        <v>3211</v>
      </c>
      <c r="B11" s="63" t="s">
        <v>10</v>
      </c>
      <c r="C11" s="63"/>
      <c r="D11" s="63"/>
      <c r="E11" s="63"/>
      <c r="F11" s="63"/>
      <c r="G11" s="63"/>
      <c r="H11" s="6" t="s">
        <v>7</v>
      </c>
      <c r="I11" s="38">
        <v>11</v>
      </c>
      <c r="J11" s="46">
        <v>100000</v>
      </c>
      <c r="K11" s="4">
        <v>100000</v>
      </c>
      <c r="L11" s="18">
        <v>100000</v>
      </c>
    </row>
    <row r="12" spans="1:12" x14ac:dyDescent="0.25">
      <c r="A12" s="30">
        <v>-322</v>
      </c>
      <c r="B12" s="62" t="s">
        <v>11</v>
      </c>
      <c r="C12" s="62"/>
      <c r="D12" s="62"/>
      <c r="E12" s="62"/>
      <c r="F12" s="62"/>
      <c r="G12" s="62"/>
      <c r="H12" s="5" t="s">
        <v>7</v>
      </c>
      <c r="I12" s="39">
        <v>11</v>
      </c>
      <c r="J12" s="43">
        <f t="shared" ref="J12" si="4">J13</f>
        <v>20000</v>
      </c>
      <c r="K12" s="3">
        <f>K13</f>
        <v>20000</v>
      </c>
      <c r="L12" s="16">
        <f>L13</f>
        <v>50000</v>
      </c>
    </row>
    <row r="13" spans="1:12" x14ac:dyDescent="0.25">
      <c r="A13" s="31">
        <v>3222</v>
      </c>
      <c r="B13" s="63" t="s">
        <v>12</v>
      </c>
      <c r="C13" s="63"/>
      <c r="D13" s="63"/>
      <c r="E13" s="63"/>
      <c r="F13" s="63"/>
      <c r="G13" s="63"/>
      <c r="H13" s="6" t="s">
        <v>7</v>
      </c>
      <c r="I13" s="38">
        <v>11</v>
      </c>
      <c r="J13" s="46">
        <v>20000</v>
      </c>
      <c r="K13" s="4">
        <v>20000</v>
      </c>
      <c r="L13" s="18">
        <v>50000</v>
      </c>
    </row>
    <row r="14" spans="1:12" x14ac:dyDescent="0.25">
      <c r="A14" s="30">
        <v>-323</v>
      </c>
      <c r="B14" s="62" t="s">
        <v>13</v>
      </c>
      <c r="C14" s="62"/>
      <c r="D14" s="62"/>
      <c r="E14" s="62"/>
      <c r="F14" s="62"/>
      <c r="G14" s="62"/>
      <c r="H14" s="5" t="s">
        <v>7</v>
      </c>
      <c r="I14" s="39">
        <v>11</v>
      </c>
      <c r="J14" s="43">
        <f t="shared" ref="J14" si="5">J15+J16+J17+J18+J19</f>
        <v>2570000</v>
      </c>
      <c r="K14" s="3">
        <f>K15+K16+K17+K18+K19</f>
        <v>3630000</v>
      </c>
      <c r="L14" s="16">
        <f>L15+L16+L17+L18+L19</f>
        <v>3650000</v>
      </c>
    </row>
    <row r="15" spans="1:12" x14ac:dyDescent="0.25">
      <c r="A15" s="31">
        <v>3233</v>
      </c>
      <c r="B15" s="63" t="s">
        <v>14</v>
      </c>
      <c r="C15" s="63"/>
      <c r="D15" s="63"/>
      <c r="E15" s="63"/>
      <c r="F15" s="63"/>
      <c r="G15" s="63"/>
      <c r="H15" s="6" t="s">
        <v>7</v>
      </c>
      <c r="I15" s="38">
        <v>11</v>
      </c>
      <c r="J15" s="46">
        <v>10000</v>
      </c>
      <c r="K15" s="4">
        <v>10000</v>
      </c>
      <c r="L15" s="18">
        <v>20000</v>
      </c>
    </row>
    <row r="16" spans="1:12" x14ac:dyDescent="0.25">
      <c r="A16" s="31">
        <v>3234</v>
      </c>
      <c r="B16" s="63" t="s">
        <v>15</v>
      </c>
      <c r="C16" s="63"/>
      <c r="D16" s="63"/>
      <c r="E16" s="63"/>
      <c r="F16" s="63"/>
      <c r="G16" s="63"/>
      <c r="H16" s="6" t="s">
        <v>7</v>
      </c>
      <c r="I16" s="38">
        <v>11</v>
      </c>
      <c r="J16" s="46">
        <v>2500000</v>
      </c>
      <c r="K16" s="4">
        <v>3500000</v>
      </c>
      <c r="L16" s="18">
        <v>3500000</v>
      </c>
    </row>
    <row r="17" spans="1:12" x14ac:dyDescent="0.25">
      <c r="A17" s="31">
        <v>3235</v>
      </c>
      <c r="B17" s="63" t="s">
        <v>16</v>
      </c>
      <c r="C17" s="63"/>
      <c r="D17" s="63"/>
      <c r="E17" s="63"/>
      <c r="F17" s="63"/>
      <c r="G17" s="63"/>
      <c r="H17" s="6" t="s">
        <v>7</v>
      </c>
      <c r="I17" s="38">
        <v>11</v>
      </c>
      <c r="J17" s="46">
        <v>20000</v>
      </c>
      <c r="K17" s="4">
        <v>50000</v>
      </c>
      <c r="L17" s="18">
        <v>50000</v>
      </c>
    </row>
    <row r="18" spans="1:12" x14ac:dyDescent="0.25">
      <c r="A18" s="31">
        <v>3237</v>
      </c>
      <c r="B18" s="63" t="s">
        <v>17</v>
      </c>
      <c r="C18" s="63"/>
      <c r="D18" s="63"/>
      <c r="E18" s="63"/>
      <c r="F18" s="63"/>
      <c r="G18" s="63"/>
      <c r="H18" s="6" t="s">
        <v>7</v>
      </c>
      <c r="I18" s="38">
        <v>11</v>
      </c>
      <c r="J18" s="46">
        <v>20000</v>
      </c>
      <c r="K18" s="4">
        <v>50000</v>
      </c>
      <c r="L18" s="18">
        <v>50000</v>
      </c>
    </row>
    <row r="19" spans="1:12" x14ac:dyDescent="0.25">
      <c r="A19" s="31">
        <v>3239</v>
      </c>
      <c r="B19" s="63" t="s">
        <v>18</v>
      </c>
      <c r="C19" s="63"/>
      <c r="D19" s="63"/>
      <c r="E19" s="63"/>
      <c r="F19" s="63"/>
      <c r="G19" s="63"/>
      <c r="H19" s="6" t="s">
        <v>7</v>
      </c>
      <c r="I19" s="38">
        <v>11</v>
      </c>
      <c r="J19" s="46">
        <v>20000</v>
      </c>
      <c r="K19" s="4">
        <v>20000</v>
      </c>
      <c r="L19" s="18">
        <v>30000</v>
      </c>
    </row>
    <row r="20" spans="1:12" x14ac:dyDescent="0.25">
      <c r="A20" s="30" t="s">
        <v>19</v>
      </c>
      <c r="B20" s="64" t="s">
        <v>20</v>
      </c>
      <c r="C20" s="64"/>
      <c r="D20" s="64"/>
      <c r="E20" s="64"/>
      <c r="F20" s="64"/>
      <c r="G20" s="64"/>
      <c r="H20" s="11" t="s">
        <v>7</v>
      </c>
      <c r="I20" s="37">
        <v>11</v>
      </c>
      <c r="J20" s="44">
        <f t="shared" ref="J20" si="6">J21+J29+J61</f>
        <v>299301779</v>
      </c>
      <c r="K20" s="10">
        <f>K21+K29+K61</f>
        <v>306528380</v>
      </c>
      <c r="L20" s="17">
        <f>L21+L29+L61</f>
        <v>319656655</v>
      </c>
    </row>
    <row r="21" spans="1:12" x14ac:dyDescent="0.25">
      <c r="A21" s="32">
        <v>-31</v>
      </c>
      <c r="B21" s="64" t="s">
        <v>21</v>
      </c>
      <c r="C21" s="64"/>
      <c r="D21" s="64"/>
      <c r="E21" s="64"/>
      <c r="F21" s="64"/>
      <c r="G21" s="64"/>
      <c r="H21" s="11" t="s">
        <v>7</v>
      </c>
      <c r="I21" s="14" t="s">
        <v>22</v>
      </c>
      <c r="J21" s="44">
        <f t="shared" ref="J21" si="7">J22+J25+J27</f>
        <v>259140000</v>
      </c>
      <c r="K21" s="10">
        <f>K22+K25+K27</f>
        <v>267212500</v>
      </c>
      <c r="L21" s="17">
        <f>L22+L25+L27</f>
        <v>278862500</v>
      </c>
    </row>
    <row r="22" spans="1:12" x14ac:dyDescent="0.25">
      <c r="A22" s="30">
        <v>-311</v>
      </c>
      <c r="B22" s="62" t="s">
        <v>23</v>
      </c>
      <c r="C22" s="62"/>
      <c r="D22" s="62"/>
      <c r="E22" s="62"/>
      <c r="F22" s="62"/>
      <c r="G22" s="62"/>
      <c r="H22" s="6" t="s">
        <v>7</v>
      </c>
      <c r="I22" s="38">
        <v>11</v>
      </c>
      <c r="J22" s="43">
        <f t="shared" ref="J22" si="8">J23+J24</f>
        <v>216000000</v>
      </c>
      <c r="K22" s="3">
        <f>K23+K24</f>
        <v>222500000</v>
      </c>
      <c r="L22" s="16">
        <f>L23+L24</f>
        <v>232500000</v>
      </c>
    </row>
    <row r="23" spans="1:12" x14ac:dyDescent="0.25">
      <c r="A23" s="31">
        <v>3111</v>
      </c>
      <c r="B23" s="63" t="s">
        <v>24</v>
      </c>
      <c r="C23" s="63"/>
      <c r="D23" s="63"/>
      <c r="E23" s="63"/>
      <c r="F23" s="63"/>
      <c r="G23" s="63"/>
      <c r="H23" s="6" t="s">
        <v>7</v>
      </c>
      <c r="I23" s="38">
        <v>11</v>
      </c>
      <c r="J23" s="46">
        <v>214000000</v>
      </c>
      <c r="K23" s="4">
        <v>220000000</v>
      </c>
      <c r="L23" s="18">
        <v>230000000</v>
      </c>
    </row>
    <row r="24" spans="1:12" x14ac:dyDescent="0.25">
      <c r="A24" s="31">
        <v>3113</v>
      </c>
      <c r="B24" s="63" t="s">
        <v>25</v>
      </c>
      <c r="C24" s="63"/>
      <c r="D24" s="63"/>
      <c r="E24" s="63"/>
      <c r="F24" s="63"/>
      <c r="G24" s="63"/>
      <c r="H24" s="6" t="s">
        <v>7</v>
      </c>
      <c r="I24" s="38">
        <v>11</v>
      </c>
      <c r="J24" s="46">
        <v>2000000</v>
      </c>
      <c r="K24" s="4">
        <v>2500000</v>
      </c>
      <c r="L24" s="18">
        <v>2500000</v>
      </c>
    </row>
    <row r="25" spans="1:12" x14ac:dyDescent="0.25">
      <c r="A25" s="30">
        <v>-312</v>
      </c>
      <c r="B25" s="62" t="s">
        <v>26</v>
      </c>
      <c r="C25" s="62"/>
      <c r="D25" s="62"/>
      <c r="E25" s="62"/>
      <c r="F25" s="62"/>
      <c r="G25" s="62"/>
      <c r="H25" s="5" t="s">
        <v>7</v>
      </c>
      <c r="I25" s="39">
        <v>11</v>
      </c>
      <c r="J25" s="43">
        <f t="shared" ref="J25" si="9">J26</f>
        <v>7500000</v>
      </c>
      <c r="K25" s="3">
        <f>K26</f>
        <v>8000000</v>
      </c>
      <c r="L25" s="16">
        <f>L26</f>
        <v>8000000</v>
      </c>
    </row>
    <row r="26" spans="1:12" x14ac:dyDescent="0.25">
      <c r="A26" s="31">
        <v>3121</v>
      </c>
      <c r="B26" s="63" t="s">
        <v>26</v>
      </c>
      <c r="C26" s="63"/>
      <c r="D26" s="63"/>
      <c r="E26" s="63"/>
      <c r="F26" s="63"/>
      <c r="G26" s="63"/>
      <c r="H26" s="6" t="s">
        <v>7</v>
      </c>
      <c r="I26" s="38">
        <v>11</v>
      </c>
      <c r="J26" s="46">
        <v>7500000</v>
      </c>
      <c r="K26" s="4">
        <v>8000000</v>
      </c>
      <c r="L26" s="18">
        <v>8000000</v>
      </c>
    </row>
    <row r="27" spans="1:12" x14ac:dyDescent="0.25">
      <c r="A27" s="30">
        <v>-313</v>
      </c>
      <c r="B27" s="62" t="s">
        <v>27</v>
      </c>
      <c r="C27" s="62"/>
      <c r="D27" s="62"/>
      <c r="E27" s="62"/>
      <c r="F27" s="62"/>
      <c r="G27" s="62"/>
      <c r="H27" s="5" t="s">
        <v>7</v>
      </c>
      <c r="I27" s="39">
        <v>11</v>
      </c>
      <c r="J27" s="43">
        <f t="shared" ref="J27" si="10">J28</f>
        <v>35640000</v>
      </c>
      <c r="K27" s="3">
        <f>K28</f>
        <v>36712500</v>
      </c>
      <c r="L27" s="16">
        <f>L28</f>
        <v>38362500</v>
      </c>
    </row>
    <row r="28" spans="1:12" x14ac:dyDescent="0.25">
      <c r="A28" s="31">
        <v>3132</v>
      </c>
      <c r="B28" s="63" t="s">
        <v>28</v>
      </c>
      <c r="C28" s="63"/>
      <c r="D28" s="63"/>
      <c r="E28" s="63"/>
      <c r="F28" s="63"/>
      <c r="G28" s="63"/>
      <c r="H28" s="6" t="s">
        <v>7</v>
      </c>
      <c r="I28" s="38">
        <v>11</v>
      </c>
      <c r="J28" s="46">
        <f>(J23+J24)*16.5%</f>
        <v>35640000</v>
      </c>
      <c r="K28" s="4">
        <f>(K23+K24)*16.5/100</f>
        <v>36712500</v>
      </c>
      <c r="L28" s="18">
        <f>(L23+L24)*16.5/100</f>
        <v>38362500</v>
      </c>
    </row>
    <row r="29" spans="1:12" x14ac:dyDescent="0.25">
      <c r="A29" s="30">
        <v>-32</v>
      </c>
      <c r="B29" s="64" t="s">
        <v>8</v>
      </c>
      <c r="C29" s="64"/>
      <c r="D29" s="64"/>
      <c r="E29" s="64"/>
      <c r="F29" s="64"/>
      <c r="G29" s="64"/>
      <c r="H29" s="11" t="s">
        <v>7</v>
      </c>
      <c r="I29" s="37">
        <v>11</v>
      </c>
      <c r="J29" s="44">
        <f t="shared" ref="J29" si="11">J30+J35+J42+J52+J54</f>
        <v>40096779</v>
      </c>
      <c r="K29" s="10">
        <f>K30+K35+K42+K52+K54</f>
        <v>39250880</v>
      </c>
      <c r="L29" s="17">
        <f>L30+L35+L42+L52+L54</f>
        <v>40729155</v>
      </c>
    </row>
    <row r="30" spans="1:12" x14ac:dyDescent="0.25">
      <c r="A30" s="30">
        <v>-321</v>
      </c>
      <c r="B30" s="62" t="s">
        <v>9</v>
      </c>
      <c r="C30" s="62"/>
      <c r="D30" s="62"/>
      <c r="E30" s="62"/>
      <c r="F30" s="62"/>
      <c r="G30" s="62"/>
      <c r="H30" s="5" t="s">
        <v>7</v>
      </c>
      <c r="I30" s="39">
        <v>11</v>
      </c>
      <c r="J30" s="43">
        <f t="shared" ref="J30" si="12">J31+J32+J33+J34</f>
        <v>8860000</v>
      </c>
      <c r="K30" s="3">
        <f>K31+K32+K33+K34</f>
        <v>9060000</v>
      </c>
      <c r="L30" s="16">
        <f>L31+L32+L33+L34</f>
        <v>10160000</v>
      </c>
    </row>
    <row r="31" spans="1:12" x14ac:dyDescent="0.25">
      <c r="A31" s="31">
        <v>3211</v>
      </c>
      <c r="B31" s="63" t="s">
        <v>10</v>
      </c>
      <c r="C31" s="63"/>
      <c r="D31" s="63"/>
      <c r="E31" s="63"/>
      <c r="F31" s="63"/>
      <c r="G31" s="63"/>
      <c r="H31" s="6" t="s">
        <v>7</v>
      </c>
      <c r="I31" s="38">
        <v>11</v>
      </c>
      <c r="J31" s="46">
        <v>2300000</v>
      </c>
      <c r="K31" s="4">
        <v>2000000</v>
      </c>
      <c r="L31" s="18">
        <v>2500000</v>
      </c>
    </row>
    <row r="32" spans="1:12" x14ac:dyDescent="0.25">
      <c r="A32" s="31">
        <v>3212</v>
      </c>
      <c r="B32" s="63" t="s">
        <v>29</v>
      </c>
      <c r="C32" s="63"/>
      <c r="D32" s="63"/>
      <c r="E32" s="63"/>
      <c r="F32" s="63"/>
      <c r="G32" s="63"/>
      <c r="H32" s="6" t="s">
        <v>7</v>
      </c>
      <c r="I32" s="38">
        <v>11</v>
      </c>
      <c r="J32" s="46">
        <v>6500000</v>
      </c>
      <c r="K32" s="4">
        <v>7000000</v>
      </c>
      <c r="L32" s="18">
        <v>7600000</v>
      </c>
    </row>
    <row r="33" spans="1:12" x14ac:dyDescent="0.25">
      <c r="A33" s="31">
        <v>3213</v>
      </c>
      <c r="B33" s="63" t="s">
        <v>30</v>
      </c>
      <c r="C33" s="63"/>
      <c r="D33" s="63"/>
      <c r="E33" s="63"/>
      <c r="F33" s="63"/>
      <c r="G33" s="63"/>
      <c r="H33" s="6" t="s">
        <v>7</v>
      </c>
      <c r="I33" s="38">
        <v>11</v>
      </c>
      <c r="J33" s="46">
        <v>40000</v>
      </c>
      <c r="K33" s="4">
        <v>40000</v>
      </c>
      <c r="L33" s="18">
        <v>40000</v>
      </c>
    </row>
    <row r="34" spans="1:12" x14ac:dyDescent="0.25">
      <c r="A34" s="31">
        <v>3214</v>
      </c>
      <c r="B34" s="63" t="s">
        <v>31</v>
      </c>
      <c r="C34" s="63"/>
      <c r="D34" s="63"/>
      <c r="E34" s="63"/>
      <c r="F34" s="63"/>
      <c r="G34" s="63"/>
      <c r="H34" s="6" t="s">
        <v>7</v>
      </c>
      <c r="I34" s="38">
        <v>11</v>
      </c>
      <c r="J34" s="46">
        <v>20000</v>
      </c>
      <c r="K34" s="4">
        <v>20000</v>
      </c>
      <c r="L34" s="18">
        <v>20000</v>
      </c>
    </row>
    <row r="35" spans="1:12" x14ac:dyDescent="0.25">
      <c r="A35" s="30">
        <v>-322</v>
      </c>
      <c r="B35" s="62" t="s">
        <v>11</v>
      </c>
      <c r="C35" s="62"/>
      <c r="D35" s="62"/>
      <c r="E35" s="62"/>
      <c r="F35" s="62"/>
      <c r="G35" s="62"/>
      <c r="H35" s="5" t="s">
        <v>7</v>
      </c>
      <c r="I35" s="39">
        <v>11</v>
      </c>
      <c r="J35" s="43">
        <f t="shared" ref="J35" si="13">J36+J37+J38+J39+J40+J41</f>
        <v>7634279</v>
      </c>
      <c r="K35" s="3">
        <f>K36+K37+K38+K39+K40+K41</f>
        <v>8340000</v>
      </c>
      <c r="L35" s="16">
        <f>L36+L37+L38+L39+L40+L41</f>
        <v>8540000</v>
      </c>
    </row>
    <row r="36" spans="1:12" x14ac:dyDescent="0.25">
      <c r="A36" s="31">
        <v>3221</v>
      </c>
      <c r="B36" s="63" t="s">
        <v>32</v>
      </c>
      <c r="C36" s="63"/>
      <c r="D36" s="63"/>
      <c r="E36" s="63"/>
      <c r="F36" s="63"/>
      <c r="G36" s="63"/>
      <c r="H36" s="6" t="s">
        <v>7</v>
      </c>
      <c r="I36" s="38">
        <v>11</v>
      </c>
      <c r="J36" s="46">
        <v>1300000</v>
      </c>
      <c r="K36" s="4">
        <v>1800000</v>
      </c>
      <c r="L36" s="18">
        <v>2000000</v>
      </c>
    </row>
    <row r="37" spans="1:12" x14ac:dyDescent="0.25">
      <c r="A37" s="31">
        <v>3222</v>
      </c>
      <c r="B37" s="63" t="s">
        <v>12</v>
      </c>
      <c r="C37" s="63"/>
      <c r="D37" s="63"/>
      <c r="E37" s="63"/>
      <c r="F37" s="63"/>
      <c r="G37" s="63"/>
      <c r="H37" s="6" t="s">
        <v>7</v>
      </c>
      <c r="I37" s="38">
        <v>11</v>
      </c>
      <c r="J37" s="46">
        <v>10000</v>
      </c>
      <c r="K37" s="4">
        <v>10000</v>
      </c>
      <c r="L37" s="18">
        <v>10000</v>
      </c>
    </row>
    <row r="38" spans="1:12" x14ac:dyDescent="0.25">
      <c r="A38" s="31">
        <v>3223</v>
      </c>
      <c r="B38" s="63" t="s">
        <v>33</v>
      </c>
      <c r="C38" s="63"/>
      <c r="D38" s="63"/>
      <c r="E38" s="63"/>
      <c r="F38" s="63"/>
      <c r="G38" s="63"/>
      <c r="H38" s="6" t="s">
        <v>7</v>
      </c>
      <c r="I38" s="38">
        <v>11</v>
      </c>
      <c r="J38" s="46">
        <v>5094279</v>
      </c>
      <c r="K38" s="4">
        <v>5500000</v>
      </c>
      <c r="L38" s="18">
        <v>5500000</v>
      </c>
    </row>
    <row r="39" spans="1:12" x14ac:dyDescent="0.25">
      <c r="A39" s="31">
        <v>3224</v>
      </c>
      <c r="B39" s="63" t="s">
        <v>34</v>
      </c>
      <c r="C39" s="63"/>
      <c r="D39" s="63"/>
      <c r="E39" s="63"/>
      <c r="F39" s="63"/>
      <c r="G39" s="63"/>
      <c r="H39" s="6" t="s">
        <v>7</v>
      </c>
      <c r="I39" s="38">
        <v>11</v>
      </c>
      <c r="J39" s="46">
        <v>30000</v>
      </c>
      <c r="K39" s="4">
        <v>30000</v>
      </c>
      <c r="L39" s="18">
        <v>30000</v>
      </c>
    </row>
    <row r="40" spans="1:12" x14ac:dyDescent="0.25">
      <c r="A40" s="31">
        <v>3225</v>
      </c>
      <c r="B40" s="63" t="s">
        <v>35</v>
      </c>
      <c r="C40" s="63"/>
      <c r="D40" s="63"/>
      <c r="E40" s="63"/>
      <c r="F40" s="63"/>
      <c r="G40" s="63"/>
      <c r="H40" s="6" t="s">
        <v>7</v>
      </c>
      <c r="I40" s="38">
        <v>11</v>
      </c>
      <c r="J40" s="46">
        <v>900000</v>
      </c>
      <c r="K40" s="4">
        <v>800000</v>
      </c>
      <c r="L40" s="18">
        <v>800000</v>
      </c>
    </row>
    <row r="41" spans="1:12" x14ac:dyDescent="0.25">
      <c r="A41" s="31">
        <v>3227</v>
      </c>
      <c r="B41" s="63" t="s">
        <v>36</v>
      </c>
      <c r="C41" s="63"/>
      <c r="D41" s="63"/>
      <c r="E41" s="63"/>
      <c r="F41" s="63"/>
      <c r="G41" s="63"/>
      <c r="H41" s="6" t="s">
        <v>7</v>
      </c>
      <c r="I41" s="38">
        <v>11</v>
      </c>
      <c r="J41" s="46">
        <v>300000</v>
      </c>
      <c r="K41" s="4">
        <v>200000</v>
      </c>
      <c r="L41" s="18">
        <v>200000</v>
      </c>
    </row>
    <row r="42" spans="1:12" x14ac:dyDescent="0.25">
      <c r="A42" s="30">
        <v>-323</v>
      </c>
      <c r="B42" s="62" t="s">
        <v>13</v>
      </c>
      <c r="C42" s="62"/>
      <c r="D42" s="62"/>
      <c r="E42" s="62"/>
      <c r="F42" s="62"/>
      <c r="G42" s="62"/>
      <c r="H42" s="5" t="s">
        <v>7</v>
      </c>
      <c r="I42" s="39">
        <v>11</v>
      </c>
      <c r="J42" s="43">
        <f t="shared" ref="J42" si="14">J43+J44+J45+J46+J47+J48+J49+J50+J51</f>
        <v>19992500</v>
      </c>
      <c r="K42" s="3">
        <f>K43+K44+K45+K46+K47+K48+K49+K50+K51</f>
        <v>20114880</v>
      </c>
      <c r="L42" s="16">
        <f>L43+L44+L45+L46+L47+L48+L49+L50+L51</f>
        <v>20193155</v>
      </c>
    </row>
    <row r="43" spans="1:12" x14ac:dyDescent="0.25">
      <c r="A43" s="31">
        <v>3231</v>
      </c>
      <c r="B43" s="63" t="s">
        <v>37</v>
      </c>
      <c r="C43" s="63"/>
      <c r="D43" s="63"/>
      <c r="E43" s="63"/>
      <c r="F43" s="63"/>
      <c r="G43" s="63"/>
      <c r="H43" s="6" t="s">
        <v>7</v>
      </c>
      <c r="I43" s="38">
        <v>11</v>
      </c>
      <c r="J43" s="46">
        <v>5700000</v>
      </c>
      <c r="K43" s="4">
        <v>5700000</v>
      </c>
      <c r="L43" s="18">
        <v>5700000</v>
      </c>
    </row>
    <row r="44" spans="1:12" x14ac:dyDescent="0.25">
      <c r="A44" s="31">
        <v>3232</v>
      </c>
      <c r="B44" s="63" t="s">
        <v>38</v>
      </c>
      <c r="C44" s="63"/>
      <c r="D44" s="63"/>
      <c r="E44" s="63"/>
      <c r="F44" s="63"/>
      <c r="G44" s="63"/>
      <c r="H44" s="6" t="s">
        <v>7</v>
      </c>
      <c r="I44" s="38">
        <v>11</v>
      </c>
      <c r="J44" s="46">
        <v>1800000</v>
      </c>
      <c r="K44" s="4">
        <v>1450000</v>
      </c>
      <c r="L44" s="18">
        <v>1450000</v>
      </c>
    </row>
    <row r="45" spans="1:12" x14ac:dyDescent="0.25">
      <c r="A45" s="31">
        <v>3233</v>
      </c>
      <c r="B45" s="63" t="s">
        <v>14</v>
      </c>
      <c r="C45" s="63"/>
      <c r="D45" s="63"/>
      <c r="E45" s="63"/>
      <c r="F45" s="63"/>
      <c r="G45" s="63"/>
      <c r="H45" s="6" t="s">
        <v>7</v>
      </c>
      <c r="I45" s="38">
        <v>11</v>
      </c>
      <c r="J45" s="46">
        <v>200000</v>
      </c>
      <c r="K45" s="4">
        <v>200000</v>
      </c>
      <c r="L45" s="18">
        <v>200000</v>
      </c>
    </row>
    <row r="46" spans="1:12" x14ac:dyDescent="0.25">
      <c r="A46" s="31">
        <v>3234</v>
      </c>
      <c r="B46" s="63" t="s">
        <v>15</v>
      </c>
      <c r="C46" s="63"/>
      <c r="D46" s="63"/>
      <c r="E46" s="63"/>
      <c r="F46" s="63"/>
      <c r="G46" s="63"/>
      <c r="H46" s="6" t="s">
        <v>7</v>
      </c>
      <c r="I46" s="38">
        <v>11</v>
      </c>
      <c r="J46" s="46">
        <v>1000000</v>
      </c>
      <c r="K46" s="4">
        <v>1000000</v>
      </c>
      <c r="L46" s="18">
        <v>1000000</v>
      </c>
    </row>
    <row r="47" spans="1:12" x14ac:dyDescent="0.25">
      <c r="A47" s="31">
        <v>3235</v>
      </c>
      <c r="B47" s="63" t="s">
        <v>16</v>
      </c>
      <c r="C47" s="63"/>
      <c r="D47" s="63"/>
      <c r="E47" s="63"/>
      <c r="F47" s="63"/>
      <c r="G47" s="63"/>
      <c r="H47" s="6" t="s">
        <v>7</v>
      </c>
      <c r="I47" s="38">
        <v>11</v>
      </c>
      <c r="J47" s="46">
        <v>4700000</v>
      </c>
      <c r="K47" s="4">
        <v>5500000</v>
      </c>
      <c r="L47" s="18">
        <v>5500000</v>
      </c>
    </row>
    <row r="48" spans="1:12" x14ac:dyDescent="0.25">
      <c r="A48" s="31">
        <v>3236</v>
      </c>
      <c r="B48" s="63" t="s">
        <v>39</v>
      </c>
      <c r="C48" s="63"/>
      <c r="D48" s="63"/>
      <c r="E48" s="63"/>
      <c r="F48" s="63"/>
      <c r="G48" s="63"/>
      <c r="H48" s="6" t="s">
        <v>7</v>
      </c>
      <c r="I48" s="38">
        <v>11</v>
      </c>
      <c r="J48" s="46">
        <v>1800000</v>
      </c>
      <c r="K48" s="4">
        <v>1500000</v>
      </c>
      <c r="L48" s="18">
        <v>1500000</v>
      </c>
    </row>
    <row r="49" spans="1:12" x14ac:dyDescent="0.25">
      <c r="A49" s="31">
        <v>3237</v>
      </c>
      <c r="B49" s="63" t="s">
        <v>17</v>
      </c>
      <c r="C49" s="63"/>
      <c r="D49" s="63"/>
      <c r="E49" s="63"/>
      <c r="F49" s="63"/>
      <c r="G49" s="63"/>
      <c r="H49" s="6" t="s">
        <v>7</v>
      </c>
      <c r="I49" s="38">
        <v>11</v>
      </c>
      <c r="J49" s="46">
        <v>1400000</v>
      </c>
      <c r="K49" s="4">
        <v>1400000</v>
      </c>
      <c r="L49" s="18">
        <v>1400000</v>
      </c>
    </row>
    <row r="50" spans="1:12" x14ac:dyDescent="0.25">
      <c r="A50" s="31">
        <v>3238</v>
      </c>
      <c r="B50" s="63" t="s">
        <v>40</v>
      </c>
      <c r="C50" s="63"/>
      <c r="D50" s="63"/>
      <c r="E50" s="63"/>
      <c r="F50" s="63"/>
      <c r="G50" s="63"/>
      <c r="H50" s="6" t="s">
        <v>7</v>
      </c>
      <c r="I50" s="38">
        <v>11</v>
      </c>
      <c r="J50" s="46">
        <v>10000</v>
      </c>
      <c r="K50" s="7">
        <v>10000</v>
      </c>
      <c r="L50" s="19">
        <v>10000</v>
      </c>
    </row>
    <row r="51" spans="1:12" x14ac:dyDescent="0.25">
      <c r="A51" s="31">
        <v>3239</v>
      </c>
      <c r="B51" s="63" t="s">
        <v>41</v>
      </c>
      <c r="C51" s="63"/>
      <c r="D51" s="63"/>
      <c r="E51" s="63"/>
      <c r="F51" s="63"/>
      <c r="G51" s="63"/>
      <c r="H51" s="6" t="s">
        <v>7</v>
      </c>
      <c r="I51" s="38">
        <v>11</v>
      </c>
      <c r="J51" s="46">
        <f>3500000-117500</f>
        <v>3382500</v>
      </c>
      <c r="K51" s="4">
        <v>3354880</v>
      </c>
      <c r="L51" s="18">
        <v>3433155</v>
      </c>
    </row>
    <row r="52" spans="1:12" x14ac:dyDescent="0.25">
      <c r="A52" s="30">
        <v>-324</v>
      </c>
      <c r="B52" s="62" t="s">
        <v>42</v>
      </c>
      <c r="C52" s="62"/>
      <c r="D52" s="62"/>
      <c r="E52" s="62"/>
      <c r="F52" s="62"/>
      <c r="G52" s="62"/>
      <c r="H52" s="5" t="s">
        <v>7</v>
      </c>
      <c r="I52" s="39">
        <v>11</v>
      </c>
      <c r="J52" s="43">
        <f t="shared" ref="J52" si="15" xml:space="preserve"> J53</f>
        <v>20000</v>
      </c>
      <c r="K52" s="3">
        <f>K53</f>
        <v>20000</v>
      </c>
      <c r="L52" s="16">
        <f>L53</f>
        <v>20000</v>
      </c>
    </row>
    <row r="53" spans="1:12" x14ac:dyDescent="0.25">
      <c r="A53" s="31">
        <v>3241</v>
      </c>
      <c r="B53" s="63" t="s">
        <v>42</v>
      </c>
      <c r="C53" s="63"/>
      <c r="D53" s="63"/>
      <c r="E53" s="63"/>
      <c r="F53" s="63"/>
      <c r="G53" s="63"/>
      <c r="H53" s="6" t="s">
        <v>7</v>
      </c>
      <c r="I53" s="38">
        <v>11</v>
      </c>
      <c r="J53" s="46">
        <v>20000</v>
      </c>
      <c r="K53" s="4">
        <v>20000</v>
      </c>
      <c r="L53" s="18">
        <v>20000</v>
      </c>
    </row>
    <row r="54" spans="1:12" x14ac:dyDescent="0.25">
      <c r="A54" s="30">
        <v>-329</v>
      </c>
      <c r="B54" s="62" t="s">
        <v>43</v>
      </c>
      <c r="C54" s="62"/>
      <c r="D54" s="62"/>
      <c r="E54" s="62"/>
      <c r="F54" s="62"/>
      <c r="G54" s="62"/>
      <c r="H54" s="5" t="s">
        <v>7</v>
      </c>
      <c r="I54" s="39">
        <v>11</v>
      </c>
      <c r="J54" s="43">
        <f t="shared" ref="J54" si="16">J55+J56+J57+J58+J59+J60</f>
        <v>3590000</v>
      </c>
      <c r="K54" s="3">
        <f>K55+K56+K57+K58+K59+K60</f>
        <v>1716000</v>
      </c>
      <c r="L54" s="16">
        <f>L55+L56+L57+L58+L59+L60</f>
        <v>1816000</v>
      </c>
    </row>
    <row r="55" spans="1:12" x14ac:dyDescent="0.25">
      <c r="A55" s="31">
        <v>3292</v>
      </c>
      <c r="B55" s="63" t="s">
        <v>44</v>
      </c>
      <c r="C55" s="63"/>
      <c r="D55" s="63"/>
      <c r="E55" s="63"/>
      <c r="F55" s="63"/>
      <c r="G55" s="63"/>
      <c r="H55" s="6" t="s">
        <v>7</v>
      </c>
      <c r="I55" s="38">
        <v>11</v>
      </c>
      <c r="J55" s="46">
        <v>300000</v>
      </c>
      <c r="K55" s="4">
        <v>300000</v>
      </c>
      <c r="L55" s="18">
        <v>300000</v>
      </c>
    </row>
    <row r="56" spans="1:12" x14ac:dyDescent="0.25">
      <c r="A56" s="31">
        <v>3293</v>
      </c>
      <c r="B56" s="63" t="s">
        <v>45</v>
      </c>
      <c r="C56" s="63"/>
      <c r="D56" s="63"/>
      <c r="E56" s="63"/>
      <c r="F56" s="63"/>
      <c r="G56" s="63"/>
      <c r="H56" s="6" t="s">
        <v>7</v>
      </c>
      <c r="I56" s="38">
        <v>11</v>
      </c>
      <c r="J56" s="46">
        <v>300000</v>
      </c>
      <c r="K56" s="4">
        <v>200000</v>
      </c>
      <c r="L56" s="18">
        <v>300000</v>
      </c>
    </row>
    <row r="57" spans="1:12" x14ac:dyDescent="0.25">
      <c r="A57" s="31">
        <v>3294</v>
      </c>
      <c r="B57" s="63" t="s">
        <v>46</v>
      </c>
      <c r="C57" s="63"/>
      <c r="D57" s="63"/>
      <c r="E57" s="63"/>
      <c r="F57" s="63"/>
      <c r="G57" s="63"/>
      <c r="H57" s="6" t="s">
        <v>7</v>
      </c>
      <c r="I57" s="38">
        <v>11</v>
      </c>
      <c r="J57" s="46">
        <v>100000</v>
      </c>
      <c r="K57" s="4">
        <v>126000</v>
      </c>
      <c r="L57" s="18">
        <v>126000</v>
      </c>
    </row>
    <row r="58" spans="1:12" x14ac:dyDescent="0.25">
      <c r="A58" s="31">
        <v>3295</v>
      </c>
      <c r="B58" s="63" t="s">
        <v>47</v>
      </c>
      <c r="C58" s="63"/>
      <c r="D58" s="63"/>
      <c r="E58" s="63"/>
      <c r="F58" s="63"/>
      <c r="G58" s="63"/>
      <c r="H58" s="6" t="s">
        <v>7</v>
      </c>
      <c r="I58" s="38">
        <v>11</v>
      </c>
      <c r="J58" s="46">
        <v>50000</v>
      </c>
      <c r="K58" s="4">
        <v>50000</v>
      </c>
      <c r="L58" s="18">
        <v>50000</v>
      </c>
    </row>
    <row r="59" spans="1:12" x14ac:dyDescent="0.25">
      <c r="A59" s="31">
        <v>3296</v>
      </c>
      <c r="B59" s="63" t="s">
        <v>48</v>
      </c>
      <c r="C59" s="63"/>
      <c r="D59" s="63"/>
      <c r="E59" s="63"/>
      <c r="F59" s="63"/>
      <c r="G59" s="63"/>
      <c r="H59" s="6" t="s">
        <v>7</v>
      </c>
      <c r="I59" s="38">
        <v>11</v>
      </c>
      <c r="J59" s="46">
        <v>2800000</v>
      </c>
      <c r="K59" s="4">
        <v>1000000</v>
      </c>
      <c r="L59" s="18">
        <v>1000000</v>
      </c>
    </row>
    <row r="60" spans="1:12" x14ac:dyDescent="0.25">
      <c r="A60" s="31">
        <v>3299</v>
      </c>
      <c r="B60" s="63" t="s">
        <v>43</v>
      </c>
      <c r="C60" s="63"/>
      <c r="D60" s="63"/>
      <c r="E60" s="63"/>
      <c r="F60" s="63"/>
      <c r="G60" s="63"/>
      <c r="H60" s="6" t="s">
        <v>7</v>
      </c>
      <c r="I60" s="38">
        <v>11</v>
      </c>
      <c r="J60" s="46">
        <v>40000</v>
      </c>
      <c r="K60" s="4">
        <v>40000</v>
      </c>
      <c r="L60" s="18">
        <v>40000</v>
      </c>
    </row>
    <row r="61" spans="1:12" x14ac:dyDescent="0.25">
      <c r="A61" s="31">
        <v>-34</v>
      </c>
      <c r="B61" s="64" t="s">
        <v>49</v>
      </c>
      <c r="C61" s="64"/>
      <c r="D61" s="64"/>
      <c r="E61" s="64"/>
      <c r="F61" s="64"/>
      <c r="G61" s="64"/>
      <c r="H61" s="12" t="s">
        <v>7</v>
      </c>
      <c r="I61" s="40">
        <v>11</v>
      </c>
      <c r="J61" s="44">
        <f t="shared" ref="J61" si="17">J62</f>
        <v>65000</v>
      </c>
      <c r="K61" s="10">
        <f>K62</f>
        <v>65000</v>
      </c>
      <c r="L61" s="17">
        <f>L62</f>
        <v>65000</v>
      </c>
    </row>
    <row r="62" spans="1:12" x14ac:dyDescent="0.25">
      <c r="A62" s="30">
        <v>-343</v>
      </c>
      <c r="B62" s="62" t="s">
        <v>50</v>
      </c>
      <c r="C62" s="62"/>
      <c r="D62" s="62"/>
      <c r="E62" s="62"/>
      <c r="F62" s="62"/>
      <c r="G62" s="62"/>
      <c r="H62" s="5" t="s">
        <v>7</v>
      </c>
      <c r="I62" s="39">
        <v>11</v>
      </c>
      <c r="J62" s="43">
        <f>J63+J65+J64</f>
        <v>65000</v>
      </c>
      <c r="K62" s="3">
        <f>K63+K64+K65</f>
        <v>65000</v>
      </c>
      <c r="L62" s="16">
        <f>L63+L64+L65</f>
        <v>65000</v>
      </c>
    </row>
    <row r="63" spans="1:12" x14ac:dyDescent="0.25">
      <c r="A63" s="31">
        <v>3431</v>
      </c>
      <c r="B63" s="63" t="s">
        <v>51</v>
      </c>
      <c r="C63" s="63"/>
      <c r="D63" s="63"/>
      <c r="E63" s="63"/>
      <c r="F63" s="63"/>
      <c r="G63" s="63"/>
      <c r="H63" s="6" t="s">
        <v>7</v>
      </c>
      <c r="I63" s="38">
        <v>11</v>
      </c>
      <c r="J63" s="46">
        <v>10000</v>
      </c>
      <c r="K63" s="4">
        <v>10000</v>
      </c>
      <c r="L63" s="18">
        <v>10000</v>
      </c>
    </row>
    <row r="64" spans="1:12" x14ac:dyDescent="0.25">
      <c r="A64" s="31">
        <v>3433</v>
      </c>
      <c r="B64" s="63" t="s">
        <v>52</v>
      </c>
      <c r="C64" s="63"/>
      <c r="D64" s="63"/>
      <c r="E64" s="63"/>
      <c r="F64" s="63"/>
      <c r="G64" s="63"/>
      <c r="H64" s="6" t="s">
        <v>7</v>
      </c>
      <c r="I64" s="38">
        <v>11</v>
      </c>
      <c r="J64" s="46">
        <v>50000</v>
      </c>
      <c r="K64" s="4">
        <v>50000</v>
      </c>
      <c r="L64" s="18">
        <v>50000</v>
      </c>
    </row>
    <row r="65" spans="1:12" x14ac:dyDescent="0.25">
      <c r="A65" s="31">
        <v>3434</v>
      </c>
      <c r="B65" s="63" t="s">
        <v>53</v>
      </c>
      <c r="C65" s="63"/>
      <c r="D65" s="63"/>
      <c r="E65" s="63"/>
      <c r="F65" s="63"/>
      <c r="G65" s="63"/>
      <c r="H65" s="6" t="s">
        <v>7</v>
      </c>
      <c r="I65" s="38">
        <v>11</v>
      </c>
      <c r="J65" s="46">
        <v>5000</v>
      </c>
      <c r="K65" s="4">
        <v>5000</v>
      </c>
      <c r="L65" s="18">
        <v>5000</v>
      </c>
    </row>
    <row r="66" spans="1:12" x14ac:dyDescent="0.25">
      <c r="A66" s="30" t="s">
        <v>54</v>
      </c>
      <c r="B66" s="64" t="s">
        <v>55</v>
      </c>
      <c r="C66" s="64"/>
      <c r="D66" s="64"/>
      <c r="E66" s="64"/>
      <c r="F66" s="64"/>
      <c r="G66" s="64"/>
      <c r="H66" s="11" t="s">
        <v>7</v>
      </c>
      <c r="I66" s="37">
        <v>11</v>
      </c>
      <c r="J66" s="44">
        <f t="shared" ref="J66" si="18">J67</f>
        <v>2780000</v>
      </c>
      <c r="K66" s="10">
        <f>K67</f>
        <v>2778000</v>
      </c>
      <c r="L66" s="17">
        <f>L67</f>
        <v>2778000</v>
      </c>
    </row>
    <row r="67" spans="1:12" x14ac:dyDescent="0.25">
      <c r="A67" s="30">
        <v>-32</v>
      </c>
      <c r="B67" s="64" t="s">
        <v>8</v>
      </c>
      <c r="C67" s="64"/>
      <c r="D67" s="64"/>
      <c r="E67" s="64"/>
      <c r="F67" s="64"/>
      <c r="G67" s="64"/>
      <c r="H67" s="11" t="s">
        <v>7</v>
      </c>
      <c r="I67" s="37">
        <v>11</v>
      </c>
      <c r="J67" s="44">
        <f t="shared" ref="J67" si="19">J68+J71+J76</f>
        <v>2780000</v>
      </c>
      <c r="K67" s="10">
        <f>K68+K71+K76</f>
        <v>2778000</v>
      </c>
      <c r="L67" s="17">
        <f>L68+L71+L76</f>
        <v>2778000</v>
      </c>
    </row>
    <row r="68" spans="1:12" x14ac:dyDescent="0.25">
      <c r="A68" s="30">
        <v>-321</v>
      </c>
      <c r="B68" s="62" t="s">
        <v>9</v>
      </c>
      <c r="C68" s="62"/>
      <c r="D68" s="62"/>
      <c r="E68" s="62"/>
      <c r="F68" s="62"/>
      <c r="G68" s="62"/>
      <c r="H68" s="5" t="s">
        <v>7</v>
      </c>
      <c r="I68" s="39">
        <v>11</v>
      </c>
      <c r="J68" s="43">
        <f t="shared" ref="J68" si="20">J69+J70</f>
        <v>60000</v>
      </c>
      <c r="K68" s="3">
        <f>K69+K70</f>
        <v>60000</v>
      </c>
      <c r="L68" s="16">
        <f>L69+L70</f>
        <v>60000</v>
      </c>
    </row>
    <row r="69" spans="1:12" x14ac:dyDescent="0.25">
      <c r="A69" s="31">
        <v>3211</v>
      </c>
      <c r="B69" s="63" t="s">
        <v>10</v>
      </c>
      <c r="C69" s="63"/>
      <c r="D69" s="63"/>
      <c r="E69" s="63"/>
      <c r="F69" s="63"/>
      <c r="G69" s="63"/>
      <c r="H69" s="6" t="s">
        <v>7</v>
      </c>
      <c r="I69" s="38">
        <v>11</v>
      </c>
      <c r="J69" s="46">
        <v>50000</v>
      </c>
      <c r="K69" s="4">
        <v>50000</v>
      </c>
      <c r="L69" s="18">
        <v>50000</v>
      </c>
    </row>
    <row r="70" spans="1:12" x14ac:dyDescent="0.25">
      <c r="A70" s="31">
        <v>3214</v>
      </c>
      <c r="B70" s="63" t="s">
        <v>31</v>
      </c>
      <c r="C70" s="63"/>
      <c r="D70" s="63"/>
      <c r="E70" s="63"/>
      <c r="F70" s="63"/>
      <c r="G70" s="63"/>
      <c r="H70" s="6" t="s">
        <v>7</v>
      </c>
      <c r="I70" s="38">
        <v>11</v>
      </c>
      <c r="J70" s="46">
        <v>10000</v>
      </c>
      <c r="K70" s="4">
        <v>10000</v>
      </c>
      <c r="L70" s="18">
        <v>10000</v>
      </c>
    </row>
    <row r="71" spans="1:12" x14ac:dyDescent="0.25">
      <c r="A71" s="30">
        <v>-323</v>
      </c>
      <c r="B71" s="62" t="s">
        <v>13</v>
      </c>
      <c r="C71" s="62"/>
      <c r="D71" s="62"/>
      <c r="E71" s="62"/>
      <c r="F71" s="62"/>
      <c r="G71" s="62"/>
      <c r="H71" s="5" t="s">
        <v>7</v>
      </c>
      <c r="I71" s="39">
        <v>11</v>
      </c>
      <c r="J71" s="43">
        <f t="shared" ref="J71" si="21">J72+J73+J74+J75</f>
        <v>2650000</v>
      </c>
      <c r="K71" s="3">
        <f>K72+K73+K74+K75</f>
        <v>2650000</v>
      </c>
      <c r="L71" s="16">
        <f>L72+L73+L74+L75</f>
        <v>2650000</v>
      </c>
    </row>
    <row r="72" spans="1:12" x14ac:dyDescent="0.25">
      <c r="A72" s="31">
        <v>3234</v>
      </c>
      <c r="B72" s="63" t="s">
        <v>15</v>
      </c>
      <c r="C72" s="63"/>
      <c r="D72" s="63"/>
      <c r="E72" s="63"/>
      <c r="F72" s="63"/>
      <c r="G72" s="63"/>
      <c r="H72" s="6" t="s">
        <v>7</v>
      </c>
      <c r="I72" s="38">
        <v>11</v>
      </c>
      <c r="J72" s="46">
        <v>2500000</v>
      </c>
      <c r="K72" s="4">
        <v>2500000</v>
      </c>
      <c r="L72" s="18">
        <v>2500000</v>
      </c>
    </row>
    <row r="73" spans="1:12" x14ac:dyDescent="0.25">
      <c r="A73" s="31">
        <v>3235</v>
      </c>
      <c r="B73" s="63" t="s">
        <v>16</v>
      </c>
      <c r="C73" s="63"/>
      <c r="D73" s="63"/>
      <c r="E73" s="63"/>
      <c r="F73" s="63"/>
      <c r="G73" s="63"/>
      <c r="H73" s="6" t="s">
        <v>7</v>
      </c>
      <c r="I73" s="38">
        <v>11</v>
      </c>
      <c r="J73" s="46">
        <v>50000</v>
      </c>
      <c r="K73" s="4">
        <v>50000</v>
      </c>
      <c r="L73" s="18">
        <v>50000</v>
      </c>
    </row>
    <row r="74" spans="1:12" x14ac:dyDescent="0.25">
      <c r="A74" s="31">
        <v>3237</v>
      </c>
      <c r="B74" s="63" t="s">
        <v>17</v>
      </c>
      <c r="C74" s="63"/>
      <c r="D74" s="63"/>
      <c r="E74" s="63"/>
      <c r="F74" s="63"/>
      <c r="G74" s="63"/>
      <c r="H74" s="6" t="s">
        <v>7</v>
      </c>
      <c r="I74" s="38">
        <v>11</v>
      </c>
      <c r="J74" s="46">
        <v>50000</v>
      </c>
      <c r="K74" s="4">
        <v>50000</v>
      </c>
      <c r="L74" s="18">
        <v>50000</v>
      </c>
    </row>
    <row r="75" spans="1:12" x14ac:dyDescent="0.25">
      <c r="A75" s="31">
        <v>3239</v>
      </c>
      <c r="B75" s="63" t="s">
        <v>41</v>
      </c>
      <c r="C75" s="63"/>
      <c r="D75" s="63"/>
      <c r="E75" s="63"/>
      <c r="F75" s="63"/>
      <c r="G75" s="63"/>
      <c r="H75" s="6" t="s">
        <v>7</v>
      </c>
      <c r="I75" s="38">
        <v>11</v>
      </c>
      <c r="J75" s="46">
        <v>50000</v>
      </c>
      <c r="K75" s="4">
        <v>50000</v>
      </c>
      <c r="L75" s="18">
        <v>50000</v>
      </c>
    </row>
    <row r="76" spans="1:12" x14ac:dyDescent="0.25">
      <c r="A76" s="30">
        <v>-329</v>
      </c>
      <c r="B76" s="62" t="s">
        <v>43</v>
      </c>
      <c r="C76" s="62"/>
      <c r="D76" s="62"/>
      <c r="E76" s="62"/>
      <c r="F76" s="62"/>
      <c r="G76" s="62"/>
      <c r="H76" s="5" t="s">
        <v>7</v>
      </c>
      <c r="I76" s="39">
        <v>11</v>
      </c>
      <c r="J76" s="43">
        <f t="shared" ref="J76" si="22">J77+J78</f>
        <v>70000</v>
      </c>
      <c r="K76" s="3">
        <f>K77+K78</f>
        <v>68000</v>
      </c>
      <c r="L76" s="16">
        <f>L77+L78</f>
        <v>68000</v>
      </c>
    </row>
    <row r="77" spans="1:12" x14ac:dyDescent="0.25">
      <c r="A77" s="31">
        <v>3294</v>
      </c>
      <c r="B77" s="63" t="s">
        <v>46</v>
      </c>
      <c r="C77" s="63"/>
      <c r="D77" s="63"/>
      <c r="E77" s="63"/>
      <c r="F77" s="63"/>
      <c r="G77" s="63"/>
      <c r="H77" s="6" t="s">
        <v>7</v>
      </c>
      <c r="I77" s="38">
        <v>11</v>
      </c>
      <c r="J77" s="46">
        <v>40000</v>
      </c>
      <c r="K77" s="4">
        <v>38000</v>
      </c>
      <c r="L77" s="18">
        <v>38000</v>
      </c>
    </row>
    <row r="78" spans="1:12" x14ac:dyDescent="0.25">
      <c r="A78" s="31">
        <v>3299</v>
      </c>
      <c r="B78" s="63" t="s">
        <v>43</v>
      </c>
      <c r="C78" s="63"/>
      <c r="D78" s="63"/>
      <c r="E78" s="63"/>
      <c r="F78" s="63"/>
      <c r="G78" s="63"/>
      <c r="H78" s="6" t="s">
        <v>7</v>
      </c>
      <c r="I78" s="38">
        <v>11</v>
      </c>
      <c r="J78" s="46">
        <v>30000</v>
      </c>
      <c r="K78" s="4">
        <v>30000</v>
      </c>
      <c r="L78" s="18">
        <v>30000</v>
      </c>
    </row>
    <row r="79" spans="1:12" x14ac:dyDescent="0.25">
      <c r="A79" s="30" t="s">
        <v>56</v>
      </c>
      <c r="B79" s="64" t="s">
        <v>57</v>
      </c>
      <c r="C79" s="64"/>
      <c r="D79" s="64"/>
      <c r="E79" s="64"/>
      <c r="F79" s="64"/>
      <c r="G79" s="64"/>
      <c r="H79" s="11" t="s">
        <v>7</v>
      </c>
      <c r="I79" s="37">
        <v>11</v>
      </c>
      <c r="J79" s="44">
        <f t="shared" ref="J79" si="23">J80+J83</f>
        <v>2500000</v>
      </c>
      <c r="K79" s="10">
        <f>K80+K83</f>
        <v>2700000</v>
      </c>
      <c r="L79" s="17">
        <f>L80+L83</f>
        <v>2700000</v>
      </c>
    </row>
    <row r="80" spans="1:12" x14ac:dyDescent="0.25">
      <c r="A80" s="30">
        <v>-32</v>
      </c>
      <c r="B80" s="64" t="s">
        <v>8</v>
      </c>
      <c r="C80" s="64"/>
      <c r="D80" s="64"/>
      <c r="E80" s="64"/>
      <c r="F80" s="64"/>
      <c r="G80" s="64"/>
      <c r="H80" s="11" t="s">
        <v>7</v>
      </c>
      <c r="I80" s="37">
        <v>11</v>
      </c>
      <c r="J80" s="44">
        <f t="shared" ref="J80:J81" si="24">J81</f>
        <v>1500000</v>
      </c>
      <c r="K80" s="10">
        <f>K81</f>
        <v>1700000</v>
      </c>
      <c r="L80" s="17">
        <f>L81</f>
        <v>1700000</v>
      </c>
    </row>
    <row r="81" spans="1:12" x14ac:dyDescent="0.25">
      <c r="A81" s="30">
        <v>-323</v>
      </c>
      <c r="B81" s="62" t="s">
        <v>13</v>
      </c>
      <c r="C81" s="62"/>
      <c r="D81" s="62"/>
      <c r="E81" s="62"/>
      <c r="F81" s="62"/>
      <c r="G81" s="62"/>
      <c r="H81" s="5" t="s">
        <v>7</v>
      </c>
      <c r="I81" s="39">
        <v>11</v>
      </c>
      <c r="J81" s="43">
        <f t="shared" si="24"/>
        <v>1500000</v>
      </c>
      <c r="K81" s="3">
        <f>K82</f>
        <v>1700000</v>
      </c>
      <c r="L81" s="16">
        <f>L82</f>
        <v>1700000</v>
      </c>
    </row>
    <row r="82" spans="1:12" x14ac:dyDescent="0.25">
      <c r="A82" s="31">
        <v>3235</v>
      </c>
      <c r="B82" s="63" t="s">
        <v>16</v>
      </c>
      <c r="C82" s="63"/>
      <c r="D82" s="63"/>
      <c r="E82" s="63"/>
      <c r="F82" s="63"/>
      <c r="G82" s="63"/>
      <c r="H82" s="6" t="s">
        <v>7</v>
      </c>
      <c r="I82" s="38">
        <v>11</v>
      </c>
      <c r="J82" s="46">
        <v>1500000</v>
      </c>
      <c r="K82" s="4">
        <v>1700000</v>
      </c>
      <c r="L82" s="18">
        <v>1700000</v>
      </c>
    </row>
    <row r="83" spans="1:12" x14ac:dyDescent="0.25">
      <c r="A83" s="30">
        <v>-42</v>
      </c>
      <c r="B83" s="64" t="s">
        <v>58</v>
      </c>
      <c r="C83" s="64"/>
      <c r="D83" s="64"/>
      <c r="E83" s="64"/>
      <c r="F83" s="64"/>
      <c r="G83" s="64"/>
      <c r="H83" s="12" t="s">
        <v>7</v>
      </c>
      <c r="I83" s="40">
        <v>11</v>
      </c>
      <c r="J83" s="44">
        <f t="shared" ref="J83:J84" si="25">J84</f>
        <v>1000000</v>
      </c>
      <c r="K83" s="10">
        <f>K84</f>
        <v>1000000</v>
      </c>
      <c r="L83" s="17">
        <f>L84</f>
        <v>1000000</v>
      </c>
    </row>
    <row r="84" spans="1:12" x14ac:dyDescent="0.25">
      <c r="A84" s="30">
        <v>-423</v>
      </c>
      <c r="B84" s="62" t="s">
        <v>59</v>
      </c>
      <c r="C84" s="62"/>
      <c r="D84" s="62"/>
      <c r="E84" s="62"/>
      <c r="F84" s="62"/>
      <c r="G84" s="62"/>
      <c r="H84" s="5" t="s">
        <v>7</v>
      </c>
      <c r="I84" s="39">
        <v>11</v>
      </c>
      <c r="J84" s="43">
        <f t="shared" si="25"/>
        <v>1000000</v>
      </c>
      <c r="K84" s="3">
        <f>K85</f>
        <v>1000000</v>
      </c>
      <c r="L84" s="16">
        <f>L85</f>
        <v>1000000</v>
      </c>
    </row>
    <row r="85" spans="1:12" x14ac:dyDescent="0.25">
      <c r="A85" s="31">
        <v>4231</v>
      </c>
      <c r="B85" s="63" t="s">
        <v>60</v>
      </c>
      <c r="C85" s="63"/>
      <c r="D85" s="63"/>
      <c r="E85" s="63"/>
      <c r="F85" s="63"/>
      <c r="G85" s="63"/>
      <c r="H85" s="6" t="s">
        <v>7</v>
      </c>
      <c r="I85" s="38">
        <v>11</v>
      </c>
      <c r="J85" s="46">
        <v>1000000</v>
      </c>
      <c r="K85" s="4">
        <v>1000000</v>
      </c>
      <c r="L85" s="18">
        <v>1000000</v>
      </c>
    </row>
    <row r="86" spans="1:12" x14ac:dyDescent="0.25">
      <c r="A86" s="30" t="s">
        <v>61</v>
      </c>
      <c r="B86" s="64" t="s">
        <v>62</v>
      </c>
      <c r="C86" s="64"/>
      <c r="D86" s="64"/>
      <c r="E86" s="64"/>
      <c r="F86" s="64"/>
      <c r="G86" s="64"/>
      <c r="H86" s="11" t="s">
        <v>7</v>
      </c>
      <c r="I86" s="37">
        <v>11</v>
      </c>
      <c r="J86" s="44">
        <f t="shared" ref="J86" si="26">J87+J92</f>
        <v>12500000</v>
      </c>
      <c r="K86" s="10">
        <f>K87+K92</f>
        <v>14700000</v>
      </c>
      <c r="L86" s="17">
        <f>L87+L92</f>
        <v>14700000</v>
      </c>
    </row>
    <row r="87" spans="1:12" x14ac:dyDescent="0.25">
      <c r="A87" s="30">
        <v>-32</v>
      </c>
      <c r="B87" s="64" t="s">
        <v>8</v>
      </c>
      <c r="C87" s="64"/>
      <c r="D87" s="64"/>
      <c r="E87" s="64"/>
      <c r="F87" s="64"/>
      <c r="G87" s="64"/>
      <c r="H87" s="11" t="s">
        <v>7</v>
      </c>
      <c r="I87" s="37">
        <v>11</v>
      </c>
      <c r="J87" s="44">
        <f>J88</f>
        <v>8700000</v>
      </c>
      <c r="K87" s="10">
        <f>K88</f>
        <v>10500000</v>
      </c>
      <c r="L87" s="17">
        <f>L88</f>
        <v>10500000</v>
      </c>
    </row>
    <row r="88" spans="1:12" x14ac:dyDescent="0.25">
      <c r="A88" s="30">
        <v>-323</v>
      </c>
      <c r="B88" s="62" t="s">
        <v>13</v>
      </c>
      <c r="C88" s="62"/>
      <c r="D88" s="62"/>
      <c r="E88" s="62"/>
      <c r="F88" s="62"/>
      <c r="G88" s="62"/>
      <c r="H88" s="5" t="s">
        <v>7</v>
      </c>
      <c r="I88" s="39">
        <v>11</v>
      </c>
      <c r="J88" s="43">
        <f t="shared" ref="J88" si="27">J89+J90+J91</f>
        <v>8700000</v>
      </c>
      <c r="K88" s="3">
        <f>K89+K90+K91</f>
        <v>10500000</v>
      </c>
      <c r="L88" s="16">
        <f>L89+L90+L91</f>
        <v>10500000</v>
      </c>
    </row>
    <row r="89" spans="1:12" x14ac:dyDescent="0.25">
      <c r="A89" s="31">
        <v>3232</v>
      </c>
      <c r="B89" s="63" t="s">
        <v>38</v>
      </c>
      <c r="C89" s="63"/>
      <c r="D89" s="63"/>
      <c r="E89" s="63"/>
      <c r="F89" s="63"/>
      <c r="G89" s="63"/>
      <c r="H89" s="6" t="s">
        <v>7</v>
      </c>
      <c r="I89" s="38">
        <v>11</v>
      </c>
      <c r="J89" s="46">
        <v>1500000</v>
      </c>
      <c r="K89" s="4">
        <v>3500000</v>
      </c>
      <c r="L89" s="18">
        <v>3500000</v>
      </c>
    </row>
    <row r="90" spans="1:12" x14ac:dyDescent="0.25">
      <c r="A90" s="31">
        <v>3235</v>
      </c>
      <c r="B90" s="63" t="s">
        <v>16</v>
      </c>
      <c r="C90" s="63"/>
      <c r="D90" s="63"/>
      <c r="E90" s="63"/>
      <c r="F90" s="63"/>
      <c r="G90" s="63"/>
      <c r="H90" s="6" t="s">
        <v>7</v>
      </c>
      <c r="I90" s="38">
        <v>11</v>
      </c>
      <c r="J90" s="46">
        <v>4200000</v>
      </c>
      <c r="K90" s="4">
        <v>4000000</v>
      </c>
      <c r="L90" s="18">
        <v>4000000</v>
      </c>
    </row>
    <row r="91" spans="1:12" x14ac:dyDescent="0.25">
      <c r="A91" s="31">
        <v>3238</v>
      </c>
      <c r="B91" s="63" t="s">
        <v>40</v>
      </c>
      <c r="C91" s="63"/>
      <c r="D91" s="63"/>
      <c r="E91" s="63"/>
      <c r="F91" s="63"/>
      <c r="G91" s="63"/>
      <c r="H91" s="6" t="s">
        <v>7</v>
      </c>
      <c r="I91" s="38">
        <v>11</v>
      </c>
      <c r="J91" s="46">
        <v>3000000</v>
      </c>
      <c r="K91" s="4">
        <v>3000000</v>
      </c>
      <c r="L91" s="18">
        <v>3000000</v>
      </c>
    </row>
    <row r="92" spans="1:12" x14ac:dyDescent="0.25">
      <c r="A92" s="30">
        <v>-42</v>
      </c>
      <c r="B92" s="64" t="s">
        <v>58</v>
      </c>
      <c r="C92" s="64"/>
      <c r="D92" s="64"/>
      <c r="E92" s="64"/>
      <c r="F92" s="64"/>
      <c r="G92" s="64"/>
      <c r="H92" s="11" t="s">
        <v>7</v>
      </c>
      <c r="I92" s="37">
        <v>11</v>
      </c>
      <c r="J92" s="44">
        <f>J93+J96</f>
        <v>3800000</v>
      </c>
      <c r="K92" s="10">
        <f>K93+K96</f>
        <v>4200000</v>
      </c>
      <c r="L92" s="17">
        <f>L93+L96</f>
        <v>4200000</v>
      </c>
    </row>
    <row r="93" spans="1:12" x14ac:dyDescent="0.25">
      <c r="A93" s="30">
        <v>-422</v>
      </c>
      <c r="B93" s="64" t="s">
        <v>63</v>
      </c>
      <c r="C93" s="64"/>
      <c r="D93" s="64"/>
      <c r="E93" s="64"/>
      <c r="F93" s="64"/>
      <c r="G93" s="64"/>
      <c r="H93" s="11" t="s">
        <v>7</v>
      </c>
      <c r="I93" s="37">
        <v>11</v>
      </c>
      <c r="J93" s="44">
        <f>J94+J95</f>
        <v>2800000</v>
      </c>
      <c r="K93" s="10">
        <f>K94+K95</f>
        <v>2200000</v>
      </c>
      <c r="L93" s="17">
        <f>L94+L95</f>
        <v>2200000</v>
      </c>
    </row>
    <row r="94" spans="1:12" x14ac:dyDescent="0.25">
      <c r="A94" s="31">
        <v>4221</v>
      </c>
      <c r="B94" s="63" t="s">
        <v>64</v>
      </c>
      <c r="C94" s="63"/>
      <c r="D94" s="63"/>
      <c r="E94" s="63"/>
      <c r="F94" s="63"/>
      <c r="G94" s="63"/>
      <c r="H94" s="6" t="s">
        <v>7</v>
      </c>
      <c r="I94" s="38">
        <v>11</v>
      </c>
      <c r="J94" s="46">
        <v>2600000</v>
      </c>
      <c r="K94" s="4">
        <v>2000000</v>
      </c>
      <c r="L94" s="18">
        <v>2000000</v>
      </c>
    </row>
    <row r="95" spans="1:12" x14ac:dyDescent="0.25">
      <c r="A95" s="31">
        <v>4222</v>
      </c>
      <c r="B95" s="63" t="s">
        <v>65</v>
      </c>
      <c r="C95" s="63"/>
      <c r="D95" s="63"/>
      <c r="E95" s="63"/>
      <c r="F95" s="63"/>
      <c r="G95" s="63"/>
      <c r="H95" s="6" t="s">
        <v>7</v>
      </c>
      <c r="I95" s="38">
        <v>11</v>
      </c>
      <c r="J95" s="46">
        <v>200000</v>
      </c>
      <c r="K95" s="4">
        <v>200000</v>
      </c>
      <c r="L95" s="18">
        <v>200000</v>
      </c>
    </row>
    <row r="96" spans="1:12" x14ac:dyDescent="0.25">
      <c r="A96" s="30">
        <v>-426</v>
      </c>
      <c r="B96" s="62" t="s">
        <v>66</v>
      </c>
      <c r="C96" s="62"/>
      <c r="D96" s="62"/>
      <c r="E96" s="62"/>
      <c r="F96" s="62"/>
      <c r="G96" s="62"/>
      <c r="H96" s="5" t="s">
        <v>7</v>
      </c>
      <c r="I96" s="39">
        <v>11</v>
      </c>
      <c r="J96" s="43">
        <f>J97</f>
        <v>1000000</v>
      </c>
      <c r="K96" s="3">
        <f>K97</f>
        <v>2000000</v>
      </c>
      <c r="L96" s="16">
        <f>L97</f>
        <v>2000000</v>
      </c>
    </row>
    <row r="97" spans="1:12" x14ac:dyDescent="0.25">
      <c r="A97" s="31">
        <v>4262</v>
      </c>
      <c r="B97" s="63" t="s">
        <v>67</v>
      </c>
      <c r="C97" s="63"/>
      <c r="D97" s="63"/>
      <c r="E97" s="63"/>
      <c r="F97" s="63"/>
      <c r="G97" s="63"/>
      <c r="H97" s="6" t="s">
        <v>7</v>
      </c>
      <c r="I97" s="38">
        <v>11</v>
      </c>
      <c r="J97" s="46">
        <v>1000000</v>
      </c>
      <c r="K97" s="4">
        <v>2000000</v>
      </c>
      <c r="L97" s="18">
        <v>2000000</v>
      </c>
    </row>
    <row r="98" spans="1:12" x14ac:dyDescent="0.25">
      <c r="A98" s="30" t="s">
        <v>68</v>
      </c>
      <c r="B98" s="64" t="s">
        <v>69</v>
      </c>
      <c r="C98" s="64"/>
      <c r="D98" s="64"/>
      <c r="E98" s="64"/>
      <c r="F98" s="64"/>
      <c r="G98" s="64"/>
      <c r="H98" s="11" t="s">
        <v>7</v>
      </c>
      <c r="I98" s="37">
        <v>11</v>
      </c>
      <c r="J98" s="44">
        <f t="shared" ref="J98:J99" si="28">J99</f>
        <v>400000</v>
      </c>
      <c r="K98" s="10">
        <f>K99</f>
        <v>400000</v>
      </c>
      <c r="L98" s="17">
        <f>L99</f>
        <v>800000</v>
      </c>
    </row>
    <row r="99" spans="1:12" x14ac:dyDescent="0.25">
      <c r="A99" s="30">
        <v>-42</v>
      </c>
      <c r="B99" s="64" t="s">
        <v>58</v>
      </c>
      <c r="C99" s="64"/>
      <c r="D99" s="64"/>
      <c r="E99" s="64"/>
      <c r="F99" s="64"/>
      <c r="G99" s="64"/>
      <c r="H99" s="11" t="s">
        <v>7</v>
      </c>
      <c r="I99" s="37">
        <v>11</v>
      </c>
      <c r="J99" s="44">
        <f t="shared" si="28"/>
        <v>400000</v>
      </c>
      <c r="K99" s="10">
        <f>K100</f>
        <v>400000</v>
      </c>
      <c r="L99" s="17">
        <f>L100</f>
        <v>800000</v>
      </c>
    </row>
    <row r="100" spans="1:12" x14ac:dyDescent="0.25">
      <c r="A100" s="30">
        <v>-422</v>
      </c>
      <c r="B100" s="62" t="s">
        <v>63</v>
      </c>
      <c r="C100" s="62"/>
      <c r="D100" s="62"/>
      <c r="E100" s="62"/>
      <c r="F100" s="62"/>
      <c r="G100" s="62"/>
      <c r="H100" s="5" t="s">
        <v>7</v>
      </c>
      <c r="I100" s="39">
        <v>11</v>
      </c>
      <c r="J100" s="43">
        <f>J101+J102</f>
        <v>400000</v>
      </c>
      <c r="K100" s="3">
        <f>K101+K102</f>
        <v>400000</v>
      </c>
      <c r="L100" s="16">
        <f>L101+L102</f>
        <v>800000</v>
      </c>
    </row>
    <row r="101" spans="1:12" x14ac:dyDescent="0.25">
      <c r="A101" s="31">
        <v>4221</v>
      </c>
      <c r="B101" s="63" t="s">
        <v>64</v>
      </c>
      <c r="C101" s="63"/>
      <c r="D101" s="63"/>
      <c r="E101" s="63"/>
      <c r="F101" s="63"/>
      <c r="G101" s="63"/>
      <c r="H101" s="6" t="s">
        <v>7</v>
      </c>
      <c r="I101" s="38">
        <v>11</v>
      </c>
      <c r="J101" s="46">
        <v>300000</v>
      </c>
      <c r="K101" s="4">
        <v>300000</v>
      </c>
      <c r="L101" s="18">
        <v>700000</v>
      </c>
    </row>
    <row r="102" spans="1:12" x14ac:dyDescent="0.25">
      <c r="A102" s="31">
        <v>4223</v>
      </c>
      <c r="B102" s="63" t="s">
        <v>70</v>
      </c>
      <c r="C102" s="63"/>
      <c r="D102" s="63"/>
      <c r="E102" s="63"/>
      <c r="F102" s="63"/>
      <c r="G102" s="63"/>
      <c r="H102" s="6" t="s">
        <v>7</v>
      </c>
      <c r="I102" s="38">
        <v>11</v>
      </c>
      <c r="J102" s="46">
        <v>100000</v>
      </c>
      <c r="K102" s="4">
        <v>100000</v>
      </c>
      <c r="L102" s="18">
        <v>100000</v>
      </c>
    </row>
    <row r="103" spans="1:12" x14ac:dyDescent="0.25">
      <c r="A103" s="30" t="s">
        <v>71</v>
      </c>
      <c r="B103" s="64" t="s">
        <v>72</v>
      </c>
      <c r="C103" s="64"/>
      <c r="D103" s="64"/>
      <c r="E103" s="64"/>
      <c r="F103" s="64"/>
      <c r="G103" s="64"/>
      <c r="H103" s="11" t="s">
        <v>7</v>
      </c>
      <c r="I103" s="37">
        <v>51</v>
      </c>
      <c r="J103" s="47">
        <f>J104</f>
        <v>50000</v>
      </c>
      <c r="K103" s="13">
        <f>K104</f>
        <v>50000</v>
      </c>
      <c r="L103" s="20">
        <f>L104</f>
        <v>50000</v>
      </c>
    </row>
    <row r="104" spans="1:12" x14ac:dyDescent="0.25">
      <c r="A104" s="30">
        <v>-32</v>
      </c>
      <c r="B104" s="64" t="s">
        <v>8</v>
      </c>
      <c r="C104" s="64"/>
      <c r="D104" s="64"/>
      <c r="E104" s="64"/>
      <c r="F104" s="64"/>
      <c r="G104" s="64"/>
      <c r="H104" s="11" t="s">
        <v>7</v>
      </c>
      <c r="I104" s="37">
        <v>51</v>
      </c>
      <c r="J104" s="44">
        <f>J105+J107</f>
        <v>50000</v>
      </c>
      <c r="K104" s="10">
        <f>K105+K107</f>
        <v>50000</v>
      </c>
      <c r="L104" s="17">
        <f>L105+L107</f>
        <v>50000</v>
      </c>
    </row>
    <row r="105" spans="1:12" x14ac:dyDescent="0.25">
      <c r="A105" s="30">
        <v>-321</v>
      </c>
      <c r="B105" s="62" t="s">
        <v>9</v>
      </c>
      <c r="C105" s="62"/>
      <c r="D105" s="62"/>
      <c r="E105" s="62"/>
      <c r="F105" s="62"/>
      <c r="G105" s="62"/>
      <c r="H105" s="5" t="s">
        <v>7</v>
      </c>
      <c r="I105" s="39">
        <v>51</v>
      </c>
      <c r="J105" s="48">
        <f>J106</f>
        <v>50000</v>
      </c>
      <c r="K105" s="8">
        <f>K106</f>
        <v>50000</v>
      </c>
      <c r="L105" s="21">
        <f>L106</f>
        <v>50000</v>
      </c>
    </row>
    <row r="106" spans="1:12" x14ac:dyDescent="0.25">
      <c r="A106" s="31">
        <v>3211</v>
      </c>
      <c r="B106" s="63" t="s">
        <v>10</v>
      </c>
      <c r="C106" s="63"/>
      <c r="D106" s="63"/>
      <c r="E106" s="63"/>
      <c r="F106" s="63"/>
      <c r="G106" s="63"/>
      <c r="H106" s="6" t="s">
        <v>7</v>
      </c>
      <c r="I106" s="38">
        <v>51</v>
      </c>
      <c r="J106" s="49">
        <v>50000</v>
      </c>
      <c r="K106" s="9">
        <v>50000</v>
      </c>
      <c r="L106" s="22">
        <v>50000</v>
      </c>
    </row>
    <row r="107" spans="1:12" x14ac:dyDescent="0.25">
      <c r="A107" s="30">
        <v>-329</v>
      </c>
      <c r="B107" s="62" t="s">
        <v>43</v>
      </c>
      <c r="C107" s="63"/>
      <c r="D107" s="63"/>
      <c r="E107" s="63"/>
      <c r="F107" s="63"/>
      <c r="G107" s="63"/>
      <c r="H107" s="6" t="s">
        <v>7</v>
      </c>
      <c r="I107" s="38">
        <v>51</v>
      </c>
      <c r="J107" s="48">
        <f>J108</f>
        <v>0</v>
      </c>
      <c r="K107" s="8">
        <f>K108</f>
        <v>0</v>
      </c>
      <c r="L107" s="21">
        <f>L108</f>
        <v>0</v>
      </c>
    </row>
    <row r="108" spans="1:12" x14ac:dyDescent="0.25">
      <c r="A108" s="31">
        <v>3299</v>
      </c>
      <c r="B108" s="63" t="s">
        <v>43</v>
      </c>
      <c r="C108" s="63"/>
      <c r="D108" s="63"/>
      <c r="E108" s="63"/>
      <c r="F108" s="63"/>
      <c r="G108" s="63"/>
      <c r="H108" s="6" t="s">
        <v>7</v>
      </c>
      <c r="I108" s="38">
        <v>51</v>
      </c>
      <c r="J108" s="49">
        <v>0</v>
      </c>
      <c r="K108" s="9">
        <v>0</v>
      </c>
      <c r="L108" s="22">
        <v>0</v>
      </c>
    </row>
    <row r="109" spans="1:12" x14ac:dyDescent="0.25">
      <c r="A109" s="30" t="s">
        <v>73</v>
      </c>
      <c r="B109" s="64" t="s">
        <v>74</v>
      </c>
      <c r="C109" s="64"/>
      <c r="D109" s="64"/>
      <c r="E109" s="64"/>
      <c r="F109" s="64"/>
      <c r="G109" s="64"/>
      <c r="H109" s="11" t="s">
        <v>7</v>
      </c>
      <c r="I109" s="37">
        <v>559</v>
      </c>
      <c r="J109" s="47">
        <f>J117+J119</f>
        <v>370000</v>
      </c>
      <c r="K109" s="13">
        <f>K117+K119</f>
        <v>370000</v>
      </c>
      <c r="L109" s="20">
        <f>L117+L119</f>
        <v>370000</v>
      </c>
    </row>
    <row r="110" spans="1:12" x14ac:dyDescent="0.25">
      <c r="A110" s="30" t="s">
        <v>73</v>
      </c>
      <c r="B110" s="64" t="s">
        <v>74</v>
      </c>
      <c r="C110" s="64"/>
      <c r="D110" s="64"/>
      <c r="E110" s="64"/>
      <c r="F110" s="64"/>
      <c r="G110" s="64"/>
      <c r="H110" s="11" t="s">
        <v>7</v>
      </c>
      <c r="I110" s="37">
        <v>52</v>
      </c>
      <c r="J110" s="47">
        <f>J112</f>
        <v>44201</v>
      </c>
      <c r="K110" s="13">
        <f t="shared" ref="K110:L110" si="29">K112</f>
        <v>0</v>
      </c>
      <c r="L110" s="20">
        <f t="shared" si="29"/>
        <v>0</v>
      </c>
    </row>
    <row r="111" spans="1:12" x14ac:dyDescent="0.25">
      <c r="A111" s="30" t="s">
        <v>73</v>
      </c>
      <c r="B111" s="64" t="s">
        <v>74</v>
      </c>
      <c r="C111" s="64"/>
      <c r="D111" s="64"/>
      <c r="E111" s="64"/>
      <c r="F111" s="64"/>
      <c r="G111" s="64"/>
      <c r="H111" s="11" t="s">
        <v>7</v>
      </c>
      <c r="I111" s="37">
        <v>51</v>
      </c>
      <c r="J111" s="47">
        <f>J116</f>
        <v>100000</v>
      </c>
      <c r="K111" s="13">
        <f t="shared" ref="K111:L111" si="30">K116</f>
        <v>100000</v>
      </c>
      <c r="L111" s="20">
        <f t="shared" si="30"/>
        <v>100000</v>
      </c>
    </row>
    <row r="112" spans="1:12" x14ac:dyDescent="0.25">
      <c r="A112" s="30">
        <v>-32</v>
      </c>
      <c r="B112" s="64" t="s">
        <v>8</v>
      </c>
      <c r="C112" s="64"/>
      <c r="D112" s="64"/>
      <c r="E112" s="64"/>
      <c r="F112" s="64"/>
      <c r="G112" s="64"/>
      <c r="H112" s="11" t="s">
        <v>7</v>
      </c>
      <c r="I112" s="37">
        <v>52</v>
      </c>
      <c r="J112" s="44">
        <f>J114</f>
        <v>44201</v>
      </c>
      <c r="K112" s="10">
        <f>K114</f>
        <v>0</v>
      </c>
      <c r="L112" s="17">
        <f>L114</f>
        <v>0</v>
      </c>
    </row>
    <row r="113" spans="1:12" x14ac:dyDescent="0.25">
      <c r="A113" s="30">
        <v>-321</v>
      </c>
      <c r="B113" s="62" t="s">
        <v>9</v>
      </c>
      <c r="C113" s="62"/>
      <c r="D113" s="62"/>
      <c r="E113" s="62"/>
      <c r="F113" s="62"/>
      <c r="G113" s="62"/>
      <c r="H113" s="5" t="s">
        <v>7</v>
      </c>
      <c r="I113" s="39">
        <v>52</v>
      </c>
      <c r="J113" s="44">
        <f>J114</f>
        <v>44201</v>
      </c>
      <c r="K113" s="10">
        <f>K114</f>
        <v>0</v>
      </c>
      <c r="L113" s="17">
        <f>L114</f>
        <v>0</v>
      </c>
    </row>
    <row r="114" spans="1:12" x14ac:dyDescent="0.25">
      <c r="A114" s="31">
        <v>3211</v>
      </c>
      <c r="B114" s="63" t="s">
        <v>10</v>
      </c>
      <c r="C114" s="63"/>
      <c r="D114" s="63"/>
      <c r="E114" s="63"/>
      <c r="F114" s="63"/>
      <c r="G114" s="63"/>
      <c r="H114" s="6" t="s">
        <v>7</v>
      </c>
      <c r="I114" s="38">
        <v>52</v>
      </c>
      <c r="J114" s="50">
        <v>44201</v>
      </c>
      <c r="K114" s="26">
        <v>0</v>
      </c>
      <c r="L114" s="27">
        <v>0</v>
      </c>
    </row>
    <row r="115" spans="1:12" x14ac:dyDescent="0.25">
      <c r="A115" s="30">
        <v>-32</v>
      </c>
      <c r="B115" s="64" t="s">
        <v>8</v>
      </c>
      <c r="C115" s="64"/>
      <c r="D115" s="64"/>
      <c r="E115" s="64"/>
      <c r="F115" s="64"/>
      <c r="G115" s="64"/>
      <c r="H115" s="11" t="s">
        <v>7</v>
      </c>
      <c r="I115" s="37">
        <v>559</v>
      </c>
      <c r="J115" s="50">
        <f>J117+J119</f>
        <v>370000</v>
      </c>
      <c r="K115" s="26">
        <f>K117+K119</f>
        <v>370000</v>
      </c>
      <c r="L115" s="27">
        <f>L117+L119</f>
        <v>370000</v>
      </c>
    </row>
    <row r="116" spans="1:12" x14ac:dyDescent="0.25">
      <c r="A116" s="30">
        <v>-32</v>
      </c>
      <c r="B116" s="64" t="s">
        <v>8</v>
      </c>
      <c r="C116" s="64"/>
      <c r="D116" s="64"/>
      <c r="E116" s="64"/>
      <c r="F116" s="64"/>
      <c r="G116" s="64"/>
      <c r="H116" s="11" t="s">
        <v>7</v>
      </c>
      <c r="I116" s="37">
        <v>51</v>
      </c>
      <c r="J116" s="50">
        <f>J121</f>
        <v>100000</v>
      </c>
      <c r="K116" s="26">
        <f t="shared" ref="K116:L116" si="31">K121</f>
        <v>100000</v>
      </c>
      <c r="L116" s="27">
        <f t="shared" si="31"/>
        <v>100000</v>
      </c>
    </row>
    <row r="117" spans="1:12" x14ac:dyDescent="0.25">
      <c r="A117" s="30">
        <v>-323</v>
      </c>
      <c r="B117" s="62" t="s">
        <v>13</v>
      </c>
      <c r="C117" s="62"/>
      <c r="D117" s="62"/>
      <c r="E117" s="62"/>
      <c r="F117" s="62"/>
      <c r="G117" s="62"/>
      <c r="H117" s="5" t="s">
        <v>7</v>
      </c>
      <c r="I117" s="39">
        <v>559</v>
      </c>
      <c r="J117" s="48">
        <f>J118</f>
        <v>100000</v>
      </c>
      <c r="K117" s="8">
        <f>K118</f>
        <v>100000</v>
      </c>
      <c r="L117" s="21">
        <f>L118</f>
        <v>100000</v>
      </c>
    </row>
    <row r="118" spans="1:12" x14ac:dyDescent="0.25">
      <c r="A118" s="31">
        <v>3231</v>
      </c>
      <c r="B118" s="63" t="s">
        <v>37</v>
      </c>
      <c r="C118" s="63"/>
      <c r="D118" s="63"/>
      <c r="E118" s="63"/>
      <c r="F118" s="63"/>
      <c r="G118" s="63"/>
      <c r="H118" s="6" t="s">
        <v>7</v>
      </c>
      <c r="I118" s="38">
        <v>559</v>
      </c>
      <c r="J118" s="49">
        <v>100000</v>
      </c>
      <c r="K118" s="9">
        <v>100000</v>
      </c>
      <c r="L118" s="22">
        <v>100000</v>
      </c>
    </row>
    <row r="119" spans="1:12" x14ac:dyDescent="0.25">
      <c r="A119" s="30">
        <v>-329</v>
      </c>
      <c r="B119" s="62" t="s">
        <v>43</v>
      </c>
      <c r="C119" s="62"/>
      <c r="D119" s="62"/>
      <c r="E119" s="62"/>
      <c r="F119" s="62"/>
      <c r="G119" s="62"/>
      <c r="H119" s="5" t="s">
        <v>7</v>
      </c>
      <c r="I119" s="39">
        <v>559</v>
      </c>
      <c r="J119" s="48">
        <f>J120</f>
        <v>270000</v>
      </c>
      <c r="K119" s="8">
        <f>K120</f>
        <v>270000</v>
      </c>
      <c r="L119" s="21">
        <f>L120</f>
        <v>270000</v>
      </c>
    </row>
    <row r="120" spans="1:12" x14ac:dyDescent="0.25">
      <c r="A120" s="33">
        <v>3299</v>
      </c>
      <c r="B120" s="70" t="s">
        <v>43</v>
      </c>
      <c r="C120" s="70"/>
      <c r="D120" s="70"/>
      <c r="E120" s="70"/>
      <c r="F120" s="70"/>
      <c r="G120" s="70"/>
      <c r="H120" s="15" t="s">
        <v>7</v>
      </c>
      <c r="I120" s="41">
        <v>559</v>
      </c>
      <c r="J120" s="49">
        <v>270000</v>
      </c>
      <c r="K120" s="9">
        <v>270000</v>
      </c>
      <c r="L120" s="22">
        <v>270000</v>
      </c>
    </row>
    <row r="121" spans="1:12" x14ac:dyDescent="0.25">
      <c r="A121" s="30">
        <v>-329</v>
      </c>
      <c r="B121" s="62" t="s">
        <v>43</v>
      </c>
      <c r="C121" s="62"/>
      <c r="D121" s="62"/>
      <c r="E121" s="62"/>
      <c r="F121" s="62"/>
      <c r="G121" s="62"/>
      <c r="H121" s="5" t="s">
        <v>7</v>
      </c>
      <c r="I121" s="39">
        <v>51</v>
      </c>
      <c r="J121" s="48">
        <f>J122</f>
        <v>100000</v>
      </c>
      <c r="K121" s="8">
        <f>K122</f>
        <v>100000</v>
      </c>
      <c r="L121" s="21">
        <f>L122</f>
        <v>100000</v>
      </c>
    </row>
    <row r="122" spans="1:12" ht="15.75" thickBot="1" x14ac:dyDescent="0.3">
      <c r="A122" s="34">
        <v>3299</v>
      </c>
      <c r="B122" s="69" t="s">
        <v>43</v>
      </c>
      <c r="C122" s="69"/>
      <c r="D122" s="69"/>
      <c r="E122" s="69"/>
      <c r="F122" s="69"/>
      <c r="G122" s="69"/>
      <c r="H122" s="23" t="s">
        <v>7</v>
      </c>
      <c r="I122" s="42">
        <v>51</v>
      </c>
      <c r="J122" s="51">
        <v>100000</v>
      </c>
      <c r="K122" s="28">
        <v>100000</v>
      </c>
      <c r="L122" s="29">
        <v>100000</v>
      </c>
    </row>
  </sheetData>
  <mergeCells count="120">
    <mergeCell ref="B121:G121"/>
    <mergeCell ref="B122:G122"/>
    <mergeCell ref="B119:G119"/>
    <mergeCell ref="B120:G120"/>
    <mergeCell ref="B118:G118"/>
    <mergeCell ref="B113:G113"/>
    <mergeCell ref="B114:G114"/>
    <mergeCell ref="B115:G115"/>
    <mergeCell ref="B116:G116"/>
    <mergeCell ref="B117:G117"/>
    <mergeCell ref="B110:G110"/>
    <mergeCell ref="B111:G111"/>
    <mergeCell ref="B112:G112"/>
    <mergeCell ref="B108:G108"/>
    <mergeCell ref="B109:G109"/>
    <mergeCell ref="B106:G106"/>
    <mergeCell ref="B107:G107"/>
    <mergeCell ref="B104:G104"/>
    <mergeCell ref="B105:G105"/>
    <mergeCell ref="B102:G102"/>
    <mergeCell ref="B103:G103"/>
    <mergeCell ref="B100:G100"/>
    <mergeCell ref="B101:G101"/>
    <mergeCell ref="B98:G98"/>
    <mergeCell ref="B99:G99"/>
    <mergeCell ref="B96:G96"/>
    <mergeCell ref="B97:G97"/>
    <mergeCell ref="B94:G94"/>
    <mergeCell ref="B95:G95"/>
    <mergeCell ref="B92:G92"/>
    <mergeCell ref="B93:G93"/>
    <mergeCell ref="B90:G90"/>
    <mergeCell ref="B91:G91"/>
    <mergeCell ref="B88:G88"/>
    <mergeCell ref="B89:G89"/>
    <mergeCell ref="B86:G86"/>
    <mergeCell ref="B87:G87"/>
    <mergeCell ref="B84:G84"/>
    <mergeCell ref="B85:G85"/>
    <mergeCell ref="B82:G82"/>
    <mergeCell ref="B83:G83"/>
    <mergeCell ref="B80:G80"/>
    <mergeCell ref="B81:G81"/>
    <mergeCell ref="B78:G78"/>
    <mergeCell ref="B79:G79"/>
    <mergeCell ref="B76:G76"/>
    <mergeCell ref="B77:G77"/>
    <mergeCell ref="B74:G74"/>
    <mergeCell ref="B75:G75"/>
    <mergeCell ref="B72:G72"/>
    <mergeCell ref="B73:G73"/>
    <mergeCell ref="B70:G70"/>
    <mergeCell ref="B71:G71"/>
    <mergeCell ref="B68:G68"/>
    <mergeCell ref="B69:G69"/>
    <mergeCell ref="B66:G66"/>
    <mergeCell ref="B67:G67"/>
    <mergeCell ref="B64:G64"/>
    <mergeCell ref="B65:G65"/>
    <mergeCell ref="B62:G62"/>
    <mergeCell ref="B63:G63"/>
    <mergeCell ref="B60:G60"/>
    <mergeCell ref="B61:G61"/>
    <mergeCell ref="B58:G58"/>
    <mergeCell ref="B59:G59"/>
    <mergeCell ref="B56:G56"/>
    <mergeCell ref="B57:G57"/>
    <mergeCell ref="B54:G54"/>
    <mergeCell ref="B55:G55"/>
    <mergeCell ref="B52:G52"/>
    <mergeCell ref="B53:G53"/>
    <mergeCell ref="B50:G50"/>
    <mergeCell ref="B51:G51"/>
    <mergeCell ref="B48:G48"/>
    <mergeCell ref="B49:G49"/>
    <mergeCell ref="B46:G46"/>
    <mergeCell ref="B47:G47"/>
    <mergeCell ref="B44:G44"/>
    <mergeCell ref="B45:G45"/>
    <mergeCell ref="B42:G42"/>
    <mergeCell ref="B43:G43"/>
    <mergeCell ref="B40:G40"/>
    <mergeCell ref="B41:G41"/>
    <mergeCell ref="B38:G38"/>
    <mergeCell ref="B39:G39"/>
    <mergeCell ref="B36:G36"/>
    <mergeCell ref="B37:G37"/>
    <mergeCell ref="B34:G34"/>
    <mergeCell ref="B35:G35"/>
    <mergeCell ref="B32:G32"/>
    <mergeCell ref="B33:G33"/>
    <mergeCell ref="B30:G30"/>
    <mergeCell ref="B31:G31"/>
    <mergeCell ref="B28:G28"/>
    <mergeCell ref="B29:G29"/>
    <mergeCell ref="B26:G26"/>
    <mergeCell ref="B27:G27"/>
    <mergeCell ref="B24:G24"/>
    <mergeCell ref="B25:G25"/>
    <mergeCell ref="B22:G22"/>
    <mergeCell ref="B23:G23"/>
    <mergeCell ref="B20:G20"/>
    <mergeCell ref="B21:G21"/>
    <mergeCell ref="B18:G18"/>
    <mergeCell ref="B19:G19"/>
    <mergeCell ref="B16:G16"/>
    <mergeCell ref="B17:G17"/>
    <mergeCell ref="B14:G14"/>
    <mergeCell ref="B15:G15"/>
    <mergeCell ref="A1:B1"/>
    <mergeCell ref="C1:G1"/>
    <mergeCell ref="B12:G12"/>
    <mergeCell ref="B13:G13"/>
    <mergeCell ref="B10:G10"/>
    <mergeCell ref="B11:G11"/>
    <mergeCell ref="B8:G8"/>
    <mergeCell ref="B9:G9"/>
    <mergeCell ref="A7:H7"/>
    <mergeCell ref="B2:H2"/>
    <mergeCell ref="A3:H6"/>
  </mergeCells>
  <pageMargins left="0.7" right="0.7" top="0.75" bottom="0.75" header="0.3" footer="0.3"/>
  <pageSetup paperSize="9" orientation="portrait" verticalDpi="0" r:id="rId1"/>
  <ignoredErrors>
    <ignoredError sqref="H8 H9:H22 H23:H38 I21 H39:H61 H62:H91 H92:H98 H99:H122" numberStoredAsText="1"/>
    <ignoredError sqref="J104 K104:L104 J111:L111 J9:L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Vrpka</dc:creator>
  <cp:lastModifiedBy>Josipa Veger</cp:lastModifiedBy>
  <dcterms:created xsi:type="dcterms:W3CDTF">2021-01-21T07:47:03Z</dcterms:created>
  <dcterms:modified xsi:type="dcterms:W3CDTF">2025-04-01T06:55:31Z</dcterms:modified>
</cp:coreProperties>
</file>