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IvanaGtaj\6. Računovodstvo DKOM-a\proračun 2025\"/>
    </mc:Choice>
  </mc:AlternateContent>
  <bookViews>
    <workbookView xWindow="240" yWindow="405" windowWidth="17490" windowHeight="9225"/>
  </bookViews>
  <sheets>
    <sheet name="List1" sheetId="1" r:id="rId1"/>
    <sheet name="List2" sheetId="2" r:id="rId2"/>
    <sheet name="List3" sheetId="3" r:id="rId3"/>
  </sheets>
  <externalReferences>
    <externalReference r:id="rId4"/>
  </externalReferences>
  <definedNames>
    <definedName name="_xlnm.Print_Titles" localSheetId="0">List1!$1:$3</definedName>
  </definedNames>
  <calcPr calcId="162913"/>
</workbook>
</file>

<file path=xl/calcChain.xml><?xml version="1.0" encoding="utf-8"?>
<calcChain xmlns="http://schemas.openxmlformats.org/spreadsheetml/2006/main">
  <c r="H56" i="1" l="1"/>
  <c r="H53" i="1"/>
  <c r="H52" i="1" s="1"/>
  <c r="H45" i="1"/>
  <c r="H44" i="1"/>
  <c r="H37" i="1"/>
  <c r="H27" i="1"/>
  <c r="H22" i="1"/>
  <c r="H17" i="1"/>
  <c r="H12" i="1"/>
  <c r="H9" i="1"/>
  <c r="H8" i="1" s="1"/>
  <c r="H16" i="1" l="1"/>
  <c r="H7" i="1" s="1"/>
  <c r="H6" i="1" s="1"/>
  <c r="H5" i="1" s="1"/>
  <c r="H4" i="1" s="1"/>
  <c r="G27" i="1"/>
  <c r="G9" i="1"/>
  <c r="G22" i="1"/>
  <c r="G37" i="1"/>
  <c r="G45" i="1"/>
  <c r="G44" i="1" s="1"/>
  <c r="G56" i="1"/>
  <c r="G53" i="1"/>
  <c r="G17" i="1"/>
  <c r="G12" i="1"/>
  <c r="F45" i="1"/>
  <c r="F44" i="1" s="1"/>
  <c r="D45" i="1"/>
  <c r="D44" i="1" s="1"/>
  <c r="D22" i="1"/>
  <c r="F9" i="1"/>
  <c r="F12" i="1"/>
  <c r="F14" i="1"/>
  <c r="F17" i="1"/>
  <c r="F22" i="1"/>
  <c r="F27" i="1"/>
  <c r="F37" i="1"/>
  <c r="F53" i="1"/>
  <c r="F56" i="1"/>
  <c r="D17" i="1"/>
  <c r="D27" i="1"/>
  <c r="D37" i="1"/>
  <c r="D9" i="1"/>
  <c r="D12" i="1"/>
  <c r="D14" i="1"/>
  <c r="D52" i="1"/>
  <c r="F52" i="1" l="1"/>
  <c r="G8" i="1"/>
  <c r="G52" i="1"/>
  <c r="G16" i="1"/>
  <c r="D16" i="1"/>
  <c r="F8" i="1"/>
  <c r="F16" i="1"/>
  <c r="D8" i="1"/>
  <c r="F7" i="1" l="1"/>
  <c r="F6" i="1" s="1"/>
  <c r="F5" i="1" s="1"/>
  <c r="F4" i="1" s="1"/>
  <c r="D7" i="1"/>
  <c r="D6" i="1" s="1"/>
  <c r="D5" i="1" s="1"/>
  <c r="G7" i="1"/>
  <c r="G6" i="1" s="1"/>
  <c r="G5" i="1" s="1"/>
  <c r="G4" i="1" s="1"/>
</calcChain>
</file>

<file path=xl/sharedStrings.xml><?xml version="1.0" encoding="utf-8"?>
<sst xmlns="http://schemas.openxmlformats.org/spreadsheetml/2006/main" count="67" uniqueCount="62">
  <si>
    <t>Plaće za redovan rad</t>
  </si>
  <si>
    <t>Plaće (Bruto)</t>
  </si>
  <si>
    <t>ADMINISTRACIJA I UPRAVLJANJE</t>
  </si>
  <si>
    <t>IZVOR FINANCIRANJA</t>
  </si>
  <si>
    <t>Državna komisija za kontrolu postupaka javne nabave</t>
  </si>
  <si>
    <t>A744000</t>
  </si>
  <si>
    <t xml:space="preserve">   Kontrola postupaka javne nabave</t>
  </si>
  <si>
    <t>DRŽAVNA KOMISIJA ZA KONTROLU POSTUPAKA JAVNE NABAVE</t>
  </si>
  <si>
    <t>Doprinosi na plaće</t>
  </si>
  <si>
    <t>Doprinosi za obvezno zdravstveno osiguranje</t>
  </si>
  <si>
    <t>Ostali rashodi za zaposlene</t>
  </si>
  <si>
    <t>Plaće za prekovremeni rad</t>
  </si>
  <si>
    <t>Uredska oprema i namještaj</t>
  </si>
  <si>
    <t>Ulaganje u račun. Programe</t>
  </si>
  <si>
    <t>Postrojenja i oprema</t>
  </si>
  <si>
    <t>Nematerijalna proizvedena imovina</t>
  </si>
  <si>
    <t>Naknade troškova zaposlenim</t>
  </si>
  <si>
    <t>Službena putovanja</t>
  </si>
  <si>
    <t>Naknade za prijevoz</t>
  </si>
  <si>
    <t>Stručno usavršavanje zaposlenika</t>
  </si>
  <si>
    <t>Ostale naknade troškova zaposlenim</t>
  </si>
  <si>
    <t>Uredski materijal</t>
  </si>
  <si>
    <t>Energija</t>
  </si>
  <si>
    <t>Sitni inventar i auto gume</t>
  </si>
  <si>
    <t>Usluge telefona, pošte i prijevoza</t>
  </si>
  <si>
    <t>Usluge tekućeg i investicionog održavanja</t>
  </si>
  <si>
    <t>Usluge promidžbe i informiranja</t>
  </si>
  <si>
    <t>Komunalne usluge</t>
  </si>
  <si>
    <t>Zakupnine i najamnine</t>
  </si>
  <si>
    <t>Zdravstvene i veter. Usluge</t>
  </si>
  <si>
    <t>Intelektualne i osobne usluge</t>
  </si>
  <si>
    <t>Računalne usluge</t>
  </si>
  <si>
    <t>Ostale usluge</t>
  </si>
  <si>
    <t>Rashodi za materijal i energiju</t>
  </si>
  <si>
    <t>Rashodi za usluge</t>
  </si>
  <si>
    <t>Ostali nespomenuti rashodi poslovanja</t>
  </si>
  <si>
    <t>Premije osiguranja</t>
  </si>
  <si>
    <t>Reprezentacija</t>
  </si>
  <si>
    <t>Članarine</t>
  </si>
  <si>
    <t>Pristojbe i naknade</t>
  </si>
  <si>
    <t>Troškovi sudskih postupaka</t>
  </si>
  <si>
    <t>Nematerijalna imovina</t>
  </si>
  <si>
    <t>Licence</t>
  </si>
  <si>
    <t>Komunikacijska oprema</t>
  </si>
  <si>
    <t>Ostali financijski rashodi</t>
  </si>
  <si>
    <t>Bankarske usluge</t>
  </si>
  <si>
    <t>Zatezne kamate</t>
  </si>
  <si>
    <t>Ostali nespom. Financ. Rashodi</t>
  </si>
  <si>
    <t>Materijalni rashodi</t>
  </si>
  <si>
    <t>Plaće (bruto)</t>
  </si>
  <si>
    <t>Financijski rashodi</t>
  </si>
  <si>
    <t>Rashodi za nabavu neproizvedene dugotrajne imovine</t>
  </si>
  <si>
    <t>Rashodi za nabavu proizvedene dugotrajne imovine</t>
  </si>
  <si>
    <t>Materijal za tekuće invest. Održavanje</t>
  </si>
  <si>
    <t xml:space="preserve">PRIJEDLOG PLANA ZA 2025. </t>
  </si>
  <si>
    <t xml:space="preserve">PRIJEDLOG PLANA ZA 2026. </t>
  </si>
  <si>
    <t>limit</t>
  </si>
  <si>
    <t>tražimo</t>
  </si>
  <si>
    <t>razlika</t>
  </si>
  <si>
    <t>U Zagrebu,  6. rujna 2024. godine</t>
  </si>
  <si>
    <t xml:space="preserve">PRIJEDLOG PLANA ZA 2027. </t>
  </si>
  <si>
    <t xml:space="preserve"> PLAN ZA 2024. i rebalansom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</si>
</sst>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b/>
      <sz val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2"/>
      <color indexed="8"/>
      <name val="Arial"/>
      <family val="2"/>
      <charset val="238"/>
    </font>
    <font>
      <sz val="10"/>
      <color indexed="8"/>
      <name val="Calibri"/>
      <family val="2"/>
      <charset val="238"/>
    </font>
    <font>
      <sz val="8"/>
      <name val="Calibri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2"/>
      <name val="Arial"/>
      <family val="2"/>
    </font>
    <font>
      <sz val="12"/>
      <name val="Arial"/>
      <family val="2"/>
      <charset val="238"/>
    </font>
    <font>
      <sz val="12"/>
      <name val="Arial"/>
      <family val="2"/>
    </font>
    <font>
      <b/>
      <sz val="12"/>
      <name val="Arial"/>
      <family val="2"/>
      <charset val="238"/>
    </font>
    <font>
      <b/>
      <sz val="12"/>
      <color indexed="8"/>
      <name val="Calibri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0"/>
      </patternFill>
    </fill>
    <fill>
      <patternFill patternType="solid">
        <fgColor indexed="23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9"/>
        <bgColor indexed="64"/>
      </patternFill>
    </fill>
  </fills>
  <borders count="28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 style="thin">
        <color indexed="18"/>
      </right>
      <top/>
      <bottom style="thin">
        <color indexed="1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18"/>
      </bottom>
      <diagonal/>
    </border>
    <border>
      <left style="medium">
        <color indexed="64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18"/>
      </right>
      <top style="thin">
        <color indexed="18"/>
      </top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18"/>
      </left>
      <right style="thin">
        <color indexed="18"/>
      </right>
      <top/>
      <bottom style="thin">
        <color indexed="1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18"/>
      </left>
      <right/>
      <top/>
      <bottom style="thin">
        <color indexed="1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18"/>
      </left>
      <right/>
      <top style="thin">
        <color indexed="18"/>
      </top>
      <bottom style="thin">
        <color indexed="18"/>
      </bottom>
      <diagonal/>
    </border>
    <border>
      <left style="thin">
        <color indexed="18"/>
      </left>
      <right/>
      <top style="thin">
        <color indexed="1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2">
    <xf numFmtId="0" fontId="0" fillId="0" borderId="0"/>
    <xf numFmtId="4" fontId="4" fillId="5" borderId="1" applyNumberFormat="0" applyProtection="0">
      <alignment vertical="center"/>
    </xf>
    <xf numFmtId="4" fontId="4" fillId="6" borderId="1" applyNumberFormat="0" applyProtection="0">
      <alignment horizontal="left" vertical="center" indent="1" justifyLastLine="1"/>
    </xf>
    <xf numFmtId="4" fontId="4" fillId="3" borderId="1" applyNumberFormat="0" applyProtection="0">
      <alignment horizontal="left" vertical="center" indent="1" justifyLastLine="1"/>
    </xf>
    <xf numFmtId="4" fontId="4" fillId="7" borderId="1" applyNumberFormat="0" applyProtection="0">
      <alignment horizontal="right" vertical="center"/>
    </xf>
    <xf numFmtId="0" fontId="4" fillId="4" borderId="1" applyNumberFormat="0" applyProtection="0">
      <alignment horizontal="left" vertical="center" indent="1" justifyLastLine="1"/>
    </xf>
    <xf numFmtId="0" fontId="4" fillId="8" borderId="1" applyNumberFormat="0" applyProtection="0">
      <alignment horizontal="left" vertical="center" indent="1" justifyLastLine="1"/>
    </xf>
    <xf numFmtId="0" fontId="4" fillId="2" borderId="1" applyNumberFormat="0" applyProtection="0">
      <alignment horizontal="left" vertical="center" indent="1" justifyLastLine="1"/>
    </xf>
    <xf numFmtId="0" fontId="4" fillId="9" borderId="1" applyNumberFormat="0" applyProtection="0">
      <alignment horizontal="left" vertical="center" indent="1" justifyLastLine="1"/>
    </xf>
    <xf numFmtId="0" fontId="2" fillId="10" borderId="2" applyBorder="0"/>
    <xf numFmtId="4" fontId="4" fillId="0" borderId="1" applyNumberFormat="0" applyProtection="0">
      <alignment horizontal="right" vertical="center"/>
    </xf>
    <xf numFmtId="4" fontId="4" fillId="3" borderId="1" applyNumberFormat="0" applyProtection="0">
      <alignment horizontal="left" vertical="center" indent="1" justifyLastLine="1"/>
    </xf>
  </cellStyleXfs>
  <cellXfs count="100">
    <xf numFmtId="0" fontId="0" fillId="0" borderId="0" xfId="0"/>
    <xf numFmtId="0" fontId="1" fillId="0" borderId="0" xfId="0" applyFont="1"/>
    <xf numFmtId="0" fontId="0" fillId="0" borderId="0" xfId="0" applyAlignment="1"/>
    <xf numFmtId="0" fontId="1" fillId="0" borderId="0" xfId="0" applyFont="1" applyAlignment="1">
      <alignment wrapText="1"/>
    </xf>
    <xf numFmtId="0" fontId="0" fillId="0" borderId="0" xfId="0" applyAlignment="1">
      <alignment horizontal="right"/>
    </xf>
    <xf numFmtId="0" fontId="6" fillId="0" borderId="0" xfId="0" applyFont="1" applyAlignment="1">
      <alignment horizontal="justify" vertical="center"/>
    </xf>
    <xf numFmtId="0" fontId="7" fillId="0" borderId="0" xfId="0" applyFont="1"/>
    <xf numFmtId="0" fontId="12" fillId="0" borderId="0" xfId="0" applyFont="1"/>
    <xf numFmtId="0" fontId="0" fillId="0" borderId="0" xfId="0" applyFont="1"/>
    <xf numFmtId="0" fontId="3" fillId="11" borderId="3" xfId="3" quotePrefix="1" applyNumberFormat="1" applyFont="1" applyFill="1" applyBorder="1" applyAlignment="1">
      <alignment horizontal="left" vertical="center" wrapText="1" justifyLastLine="1"/>
    </xf>
    <xf numFmtId="0" fontId="11" fillId="11" borderId="4" xfId="0" applyFont="1" applyFill="1" applyBorder="1"/>
    <xf numFmtId="0" fontId="3" fillId="11" borderId="5" xfId="3" quotePrefix="1" applyNumberFormat="1" applyFont="1" applyFill="1" applyBorder="1" applyAlignment="1">
      <alignment horizontal="left" vertical="center" wrapText="1" justifyLastLine="1"/>
    </xf>
    <xf numFmtId="0" fontId="3" fillId="11" borderId="6" xfId="6" applyNumberFormat="1" applyFont="1" applyFill="1" applyBorder="1" applyAlignment="1">
      <alignment horizontal="left" vertical="center" indent="3" justifyLastLine="1"/>
    </xf>
    <xf numFmtId="0" fontId="3" fillId="11" borderId="1" xfId="5" applyFont="1" applyFill="1" applyBorder="1">
      <alignment horizontal="left" vertical="center" indent="1" justifyLastLine="1"/>
    </xf>
    <xf numFmtId="0" fontId="3" fillId="11" borderId="1" xfId="5" quotePrefix="1" applyFont="1" applyFill="1" applyBorder="1" applyAlignment="1">
      <alignment horizontal="center" vertical="center"/>
    </xf>
    <xf numFmtId="0" fontId="11" fillId="11" borderId="7" xfId="0" applyFont="1" applyFill="1" applyBorder="1"/>
    <xf numFmtId="0" fontId="3" fillId="11" borderId="6" xfId="7" applyNumberFormat="1" applyFont="1" applyFill="1" applyBorder="1" applyAlignment="1">
      <alignment horizontal="center" vertical="center"/>
    </xf>
    <xf numFmtId="0" fontId="3" fillId="11" borderId="1" xfId="7" applyFont="1" applyFill="1" applyBorder="1">
      <alignment horizontal="left" vertical="center" indent="1" justifyLastLine="1"/>
    </xf>
    <xf numFmtId="0" fontId="0" fillId="0" borderId="4" xfId="0" applyBorder="1"/>
    <xf numFmtId="0" fontId="0" fillId="0" borderId="4" xfId="0" applyBorder="1" applyAlignment="1">
      <alignment horizontal="center"/>
    </xf>
    <xf numFmtId="0" fontId="3" fillId="11" borderId="8" xfId="7" applyNumberFormat="1" applyFont="1" applyFill="1" applyBorder="1" applyAlignment="1">
      <alignment horizontal="left" vertical="center" justifyLastLine="1"/>
    </xf>
    <xf numFmtId="0" fontId="3" fillId="11" borderId="9" xfId="8" applyFont="1" applyFill="1" applyBorder="1">
      <alignment horizontal="left" vertical="center" indent="1" justifyLastLine="1"/>
    </xf>
    <xf numFmtId="0" fontId="9" fillId="11" borderId="9" xfId="8" quotePrefix="1" applyFont="1" applyFill="1" applyBorder="1" applyAlignment="1">
      <alignment horizontal="center" vertical="center"/>
    </xf>
    <xf numFmtId="0" fontId="5" fillId="11" borderId="4" xfId="8" applyFont="1" applyFill="1" applyBorder="1">
      <alignment horizontal="left" vertical="center" indent="1" justifyLastLine="1"/>
    </xf>
    <xf numFmtId="0" fontId="10" fillId="11" borderId="4" xfId="8" quotePrefix="1" applyFont="1" applyFill="1" applyBorder="1" applyAlignment="1">
      <alignment horizontal="center" vertical="center"/>
    </xf>
    <xf numFmtId="0" fontId="9" fillId="11" borderId="4" xfId="8" applyFont="1" applyFill="1" applyBorder="1">
      <alignment horizontal="left" vertical="center" indent="1" justifyLastLine="1"/>
    </xf>
    <xf numFmtId="0" fontId="9" fillId="11" borderId="4" xfId="8" quotePrefix="1" applyFont="1" applyFill="1" applyBorder="1" applyAlignment="1">
      <alignment horizontal="center" vertical="center"/>
    </xf>
    <xf numFmtId="0" fontId="0" fillId="0" borderId="0" xfId="0" applyBorder="1"/>
    <xf numFmtId="0" fontId="9" fillId="11" borderId="4" xfId="7" applyNumberFormat="1" applyFont="1" applyFill="1" applyBorder="1" applyAlignment="1">
      <alignment horizontal="left" vertical="center" justifyLastLine="1"/>
    </xf>
    <xf numFmtId="0" fontId="5" fillId="11" borderId="4" xfId="7" applyNumberFormat="1" applyFont="1" applyFill="1" applyBorder="1" applyAlignment="1">
      <alignment horizontal="right" vertical="center" justifyLastLine="1"/>
    </xf>
    <xf numFmtId="0" fontId="3" fillId="11" borderId="10" xfId="3" applyNumberFormat="1" applyFont="1" applyFill="1" applyBorder="1" applyAlignment="1">
      <alignment horizontal="left" vertical="center" wrapText="1" justifyLastLine="1"/>
    </xf>
    <xf numFmtId="0" fontId="3" fillId="11" borderId="11" xfId="3" quotePrefix="1" applyNumberFormat="1" applyFont="1" applyFill="1" applyBorder="1" applyAlignment="1">
      <alignment horizontal="center" vertical="center" wrapText="1"/>
    </xf>
    <xf numFmtId="0" fontId="3" fillId="11" borderId="0" xfId="3" quotePrefix="1" applyNumberFormat="1" applyFont="1" applyFill="1" applyBorder="1" applyAlignment="1">
      <alignment horizontal="left" vertical="center" wrapText="1" justifyLastLine="1"/>
    </xf>
    <xf numFmtId="0" fontId="3" fillId="11" borderId="12" xfId="3" quotePrefix="1" applyNumberFormat="1" applyFont="1" applyFill="1" applyBorder="1" applyAlignment="1">
      <alignment horizontal="center" vertical="center" wrapText="1"/>
    </xf>
    <xf numFmtId="0" fontId="3" fillId="11" borderId="13" xfId="3" quotePrefix="1" applyNumberFormat="1" applyFont="1" applyFill="1" applyBorder="1" applyAlignment="1">
      <alignment horizontal="center" vertical="center" wrapText="1"/>
    </xf>
    <xf numFmtId="0" fontId="5" fillId="11" borderId="0" xfId="7" applyNumberFormat="1" applyFont="1" applyFill="1" applyBorder="1" applyAlignment="1">
      <alignment horizontal="right" vertical="center" justifyLastLine="1"/>
    </xf>
    <xf numFmtId="0" fontId="12" fillId="0" borderId="4" xfId="0" applyFont="1" applyBorder="1"/>
    <xf numFmtId="0" fontId="13" fillId="0" borderId="4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4" xfId="0" applyFont="1" applyBorder="1" applyAlignment="1">
      <alignment horizontal="left"/>
    </xf>
    <xf numFmtId="0" fontId="13" fillId="0" borderId="4" xfId="0" applyFont="1" applyBorder="1" applyAlignment="1">
      <alignment horizontal="left"/>
    </xf>
    <xf numFmtId="0" fontId="14" fillId="0" borderId="4" xfId="0" applyFont="1" applyBorder="1" applyAlignment="1">
      <alignment horizontal="left"/>
    </xf>
    <xf numFmtId="0" fontId="14" fillId="0" borderId="4" xfId="0" applyFont="1" applyBorder="1" applyAlignment="1">
      <alignment horizontal="center"/>
    </xf>
    <xf numFmtId="0" fontId="14" fillId="0" borderId="4" xfId="0" applyFont="1" applyBorder="1"/>
    <xf numFmtId="0" fontId="0" fillId="0" borderId="4" xfId="0" applyFont="1" applyBorder="1" applyAlignment="1">
      <alignment horizontal="left"/>
    </xf>
    <xf numFmtId="0" fontId="0" fillId="0" borderId="4" xfId="0" applyFont="1" applyBorder="1"/>
    <xf numFmtId="0" fontId="0" fillId="0" borderId="4" xfId="0" applyFont="1" applyBorder="1" applyAlignment="1">
      <alignment horizontal="center"/>
    </xf>
    <xf numFmtId="0" fontId="0" fillId="0" borderId="4" xfId="0" applyFont="1" applyBorder="1" applyAlignment="1">
      <alignment horizontal="right"/>
    </xf>
    <xf numFmtId="0" fontId="12" fillId="0" borderId="4" xfId="0" applyFont="1" applyBorder="1" applyAlignment="1">
      <alignment horizontal="left"/>
    </xf>
    <xf numFmtId="0" fontId="12" fillId="0" borderId="4" xfId="0" applyFont="1" applyBorder="1" applyAlignment="1">
      <alignment horizontal="center"/>
    </xf>
    <xf numFmtId="0" fontId="1" fillId="0" borderId="4" xfId="0" applyFont="1" applyBorder="1"/>
    <xf numFmtId="0" fontId="12" fillId="0" borderId="4" xfId="0" applyFont="1" applyBorder="1" applyAlignment="1">
      <alignment horizontal="right"/>
    </xf>
    <xf numFmtId="0" fontId="3" fillId="11" borderId="14" xfId="3" quotePrefix="1" applyNumberFormat="1" applyFont="1" applyFill="1" applyBorder="1" applyAlignment="1">
      <alignment horizontal="center" vertical="center" wrapText="1"/>
    </xf>
    <xf numFmtId="0" fontId="3" fillId="11" borderId="4" xfId="7" applyNumberFormat="1" applyFont="1" applyFill="1" applyBorder="1" applyAlignment="1">
      <alignment horizontal="left" vertical="center" justifyLastLine="1"/>
    </xf>
    <xf numFmtId="0" fontId="3" fillId="11" borderId="4" xfId="8" applyFont="1" applyFill="1" applyBorder="1">
      <alignment horizontal="left" vertical="center" indent="1" justifyLastLine="1"/>
    </xf>
    <xf numFmtId="0" fontId="1" fillId="0" borderId="4" xfId="0" applyFont="1" applyBorder="1" applyAlignment="1">
      <alignment horizontal="center" wrapText="1"/>
    </xf>
    <xf numFmtId="0" fontId="1" fillId="0" borderId="15" xfId="0" applyFont="1" applyBorder="1" applyAlignment="1">
      <alignment horizontal="center" wrapText="1"/>
    </xf>
    <xf numFmtId="0" fontId="0" fillId="0" borderId="12" xfId="0" applyBorder="1" applyAlignment="1">
      <alignment horizontal="center"/>
    </xf>
    <xf numFmtId="0" fontId="0" fillId="0" borderId="16" xfId="0" applyBorder="1" applyAlignment="1"/>
    <xf numFmtId="0" fontId="0" fillId="0" borderId="17" xfId="0" applyBorder="1" applyAlignment="1"/>
    <xf numFmtId="4" fontId="0" fillId="0" borderId="18" xfId="0" applyNumberFormat="1" applyBorder="1" applyAlignment="1"/>
    <xf numFmtId="3" fontId="0" fillId="0" borderId="19" xfId="0" applyNumberFormat="1" applyFont="1" applyBorder="1"/>
    <xf numFmtId="3" fontId="17" fillId="11" borderId="20" xfId="5" quotePrefix="1" applyNumberFormat="1" applyFont="1" applyFill="1" applyBorder="1" applyAlignment="1">
      <alignment horizontal="right" vertical="center"/>
    </xf>
    <xf numFmtId="3" fontId="17" fillId="11" borderId="4" xfId="5" quotePrefix="1" applyNumberFormat="1" applyFont="1" applyFill="1" applyBorder="1" applyAlignment="1">
      <alignment horizontal="right" vertical="center"/>
    </xf>
    <xf numFmtId="3" fontId="17" fillId="11" borderId="20" xfId="7" quotePrefix="1" applyNumberFormat="1" applyFont="1" applyFill="1" applyBorder="1" applyAlignment="1">
      <alignment horizontal="right" vertical="center"/>
    </xf>
    <xf numFmtId="3" fontId="17" fillId="11" borderId="4" xfId="7" quotePrefix="1" applyNumberFormat="1" applyFont="1" applyFill="1" applyBorder="1" applyAlignment="1">
      <alignment horizontal="right" vertical="center"/>
    </xf>
    <xf numFmtId="3" fontId="17" fillId="11" borderId="21" xfId="8" quotePrefix="1" applyNumberFormat="1" applyFont="1" applyFill="1" applyBorder="1" applyAlignment="1">
      <alignment horizontal="right" vertical="center"/>
    </xf>
    <xf numFmtId="3" fontId="17" fillId="11" borderId="4" xfId="8" quotePrefix="1" applyNumberFormat="1" applyFont="1" applyFill="1" applyBorder="1" applyAlignment="1">
      <alignment horizontal="right" vertical="center"/>
    </xf>
    <xf numFmtId="3" fontId="17" fillId="11" borderId="15" xfId="8" quotePrefix="1" applyNumberFormat="1" applyFont="1" applyFill="1" applyBorder="1" applyAlignment="1">
      <alignment horizontal="right" vertical="center"/>
    </xf>
    <xf numFmtId="3" fontId="18" fillId="11" borderId="15" xfId="8" quotePrefix="1" applyNumberFormat="1" applyFont="1" applyFill="1" applyBorder="1" applyAlignment="1">
      <alignment horizontal="right" vertical="center"/>
    </xf>
    <xf numFmtId="3" fontId="19" fillId="11" borderId="15" xfId="8" quotePrefix="1" applyNumberFormat="1" applyFont="1" applyFill="1" applyBorder="1" applyAlignment="1">
      <alignment horizontal="right" vertical="center"/>
    </xf>
    <xf numFmtId="3" fontId="15" fillId="0" borderId="4" xfId="0" applyNumberFormat="1" applyFont="1" applyBorder="1"/>
    <xf numFmtId="3" fontId="20" fillId="11" borderId="15" xfId="8" quotePrefix="1" applyNumberFormat="1" applyFont="1" applyFill="1" applyBorder="1" applyAlignment="1">
      <alignment horizontal="right" vertical="center"/>
    </xf>
    <xf numFmtId="3" fontId="20" fillId="11" borderId="4" xfId="8" quotePrefix="1" applyNumberFormat="1" applyFont="1" applyFill="1" applyBorder="1" applyAlignment="1">
      <alignment horizontal="right" vertical="center"/>
    </xf>
    <xf numFmtId="3" fontId="15" fillId="0" borderId="15" xfId="0" applyNumberFormat="1" applyFont="1" applyBorder="1" applyAlignment="1">
      <alignment horizontal="right"/>
    </xf>
    <xf numFmtId="3" fontId="15" fillId="0" borderId="15" xfId="0" applyNumberFormat="1" applyFont="1" applyBorder="1" applyAlignment="1"/>
    <xf numFmtId="3" fontId="21" fillId="0" borderId="15" xfId="0" applyNumberFormat="1" applyFont="1" applyBorder="1" applyAlignment="1"/>
    <xf numFmtId="3" fontId="21" fillId="0" borderId="4" xfId="0" applyNumberFormat="1" applyFont="1" applyBorder="1" applyAlignment="1"/>
    <xf numFmtId="3" fontId="21" fillId="0" borderId="15" xfId="0" applyNumberFormat="1" applyFont="1" applyBorder="1" applyAlignment="1">
      <alignment horizontal="right"/>
    </xf>
    <xf numFmtId="3" fontId="15" fillId="0" borderId="22" xfId="0" applyNumberFormat="1" applyFont="1" applyBorder="1" applyAlignment="1">
      <alignment horizontal="right"/>
    </xf>
    <xf numFmtId="3" fontId="15" fillId="0" borderId="12" xfId="0" applyNumberFormat="1" applyFont="1" applyBorder="1"/>
    <xf numFmtId="4" fontId="15" fillId="0" borderId="12" xfId="0" applyNumberFormat="1" applyFont="1" applyBorder="1" applyAlignment="1"/>
    <xf numFmtId="3" fontId="15" fillId="0" borderId="23" xfId="0" applyNumberFormat="1" applyFont="1" applyBorder="1"/>
    <xf numFmtId="3" fontId="0" fillId="0" borderId="18" xfId="0" applyNumberFormat="1" applyFont="1" applyBorder="1"/>
    <xf numFmtId="0" fontId="3" fillId="11" borderId="22" xfId="3" applyNumberFormat="1" applyFont="1" applyFill="1" applyBorder="1" applyAlignment="1">
      <alignment horizontal="center" vertical="center" wrapText="1"/>
    </xf>
    <xf numFmtId="0" fontId="3" fillId="11" borderId="26" xfId="3" quotePrefix="1" applyNumberFormat="1" applyFont="1" applyFill="1" applyBorder="1" applyAlignment="1">
      <alignment horizontal="center" vertical="center" wrapText="1"/>
    </xf>
    <xf numFmtId="0" fontId="3" fillId="11" borderId="0" xfId="3" quotePrefix="1" applyNumberFormat="1" applyFont="1" applyFill="1" applyBorder="1" applyAlignment="1">
      <alignment horizontal="center" vertical="center" wrapText="1"/>
    </xf>
    <xf numFmtId="3" fontId="15" fillId="0" borderId="22" xfId="0" applyNumberFormat="1" applyFont="1" applyBorder="1" applyAlignment="1"/>
    <xf numFmtId="3" fontId="15" fillId="0" borderId="22" xfId="0" applyNumberFormat="1" applyFont="1" applyBorder="1"/>
    <xf numFmtId="0" fontId="0" fillId="0" borderId="27" xfId="0" applyBorder="1" applyAlignment="1"/>
    <xf numFmtId="4" fontId="15" fillId="0" borderId="13" xfId="0" applyNumberFormat="1" applyFont="1" applyBorder="1" applyAlignment="1"/>
    <xf numFmtId="3" fontId="15" fillId="0" borderId="4" xfId="0" applyNumberFormat="1" applyFont="1" applyBorder="1" applyAlignment="1">
      <alignment horizontal="right"/>
    </xf>
    <xf numFmtId="3" fontId="21" fillId="0" borderId="22" xfId="0" applyNumberFormat="1" applyFont="1" applyBorder="1" applyAlignment="1">
      <alignment horizontal="right"/>
    </xf>
    <xf numFmtId="0" fontId="3" fillId="11" borderId="12" xfId="3" applyNumberFormat="1" applyFont="1" applyFill="1" applyBorder="1" applyAlignment="1">
      <alignment horizontal="center" vertical="center" wrapText="1"/>
    </xf>
    <xf numFmtId="0" fontId="3" fillId="11" borderId="13" xfId="3" quotePrefix="1" applyNumberFormat="1" applyFont="1" applyFill="1" applyBorder="1" applyAlignment="1">
      <alignment horizontal="center" vertical="center" wrapText="1"/>
    </xf>
    <xf numFmtId="0" fontId="3" fillId="11" borderId="24" xfId="3" applyNumberFormat="1" applyFont="1" applyFill="1" applyBorder="1" applyAlignment="1">
      <alignment horizontal="left" vertical="center" wrapText="1" justifyLastLine="1"/>
    </xf>
    <xf numFmtId="0" fontId="3" fillId="11" borderId="25" xfId="3" quotePrefix="1" applyNumberFormat="1" applyFont="1" applyFill="1" applyBorder="1" applyAlignment="1">
      <alignment horizontal="left" vertical="center" wrapText="1" justifyLastLine="1"/>
    </xf>
    <xf numFmtId="0" fontId="16" fillId="0" borderId="0" xfId="0" applyFont="1" applyAlignment="1">
      <alignment horizontal="center"/>
    </xf>
    <xf numFmtId="0" fontId="3" fillId="11" borderId="22" xfId="3" applyNumberFormat="1" applyFont="1" applyFill="1" applyBorder="1" applyAlignment="1">
      <alignment horizontal="center" vertical="center" wrapText="1"/>
    </xf>
    <xf numFmtId="0" fontId="3" fillId="11" borderId="26" xfId="3" quotePrefix="1" applyNumberFormat="1" applyFont="1" applyFill="1" applyBorder="1" applyAlignment="1">
      <alignment horizontal="center" vertical="center" wrapText="1"/>
    </xf>
  </cellXfs>
  <cellStyles count="12">
    <cellStyle name="Normalno" xfId="0" builtinId="0"/>
    <cellStyle name="SAPBEXaggData" xfId="1"/>
    <cellStyle name="SAPBEXaggItem" xfId="2"/>
    <cellStyle name="SAPBEXchaText" xfId="3"/>
    <cellStyle name="SAPBEXformats" xfId="4"/>
    <cellStyle name="SAPBEXHLevel0" xfId="5"/>
    <cellStyle name="SAPBEXHLevel1" xfId="6"/>
    <cellStyle name="SAPBEXHLevel2" xfId="7"/>
    <cellStyle name="SAPBEXHLevel3" xfId="8"/>
    <cellStyle name="SAPBEXItemHeader" xfId="9"/>
    <cellStyle name="SAPBEXstdData" xfId="10"/>
    <cellStyle name="SAPBEXstdItem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gif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0</xdr:row>
      <xdr:rowOff>0</xdr:rowOff>
    </xdr:from>
    <xdr:to>
      <xdr:col>5</xdr:col>
      <xdr:colOff>47625</xdr:colOff>
      <xdr:row>0</xdr:row>
      <xdr:rowOff>47625</xdr:rowOff>
    </xdr:to>
    <xdr:pic macro="[1]!DesignIconClicked">
      <xdr:nvPicPr>
        <xdr:cNvPr id="1025" name="BEx76Q9BG26S94QNRXWW54M7GV3K"/>
        <xdr:cNvPicPr>
          <a:picLocks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38925" y="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 editAs="oneCell">
    <xdr:from>
      <xdr:col>5</xdr:col>
      <xdr:colOff>0</xdr:colOff>
      <xdr:row>0</xdr:row>
      <xdr:rowOff>0</xdr:rowOff>
    </xdr:from>
    <xdr:to>
      <xdr:col>5</xdr:col>
      <xdr:colOff>47625</xdr:colOff>
      <xdr:row>0</xdr:row>
      <xdr:rowOff>47625</xdr:rowOff>
    </xdr:to>
    <xdr:pic macro="[1]!DesignIconClicked">
      <xdr:nvPicPr>
        <xdr:cNvPr id="1026" name="BExGR4YG6PI1GUQMCJY4JVDC68KC"/>
        <xdr:cNvPicPr>
          <a:picLocks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38925" y="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47625</xdr:colOff>
      <xdr:row>0</xdr:row>
      <xdr:rowOff>47625</xdr:rowOff>
    </xdr:to>
    <xdr:pic macro="[1]!DesignIconClicked">
      <xdr:nvPicPr>
        <xdr:cNvPr id="1027" name="BExS4FWB8V8H0VI3AQ0SNF4QBSTZ"/>
        <xdr:cNvPicPr>
          <a:picLocks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38925" y="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 editAs="oneCell">
    <xdr:from>
      <xdr:col>5</xdr:col>
      <xdr:colOff>0</xdr:colOff>
      <xdr:row>0</xdr:row>
      <xdr:rowOff>0</xdr:rowOff>
    </xdr:from>
    <xdr:to>
      <xdr:col>5</xdr:col>
      <xdr:colOff>47625</xdr:colOff>
      <xdr:row>0</xdr:row>
      <xdr:rowOff>47625</xdr:rowOff>
    </xdr:to>
    <xdr:pic macro="[1]!DesignIconClicked">
      <xdr:nvPicPr>
        <xdr:cNvPr id="1028" name="BEx7KKYHVIURAX463Q6OZU9NBG0Q"/>
        <xdr:cNvPicPr>
          <a:picLocks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38925" y="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47625</xdr:colOff>
      <xdr:row>0</xdr:row>
      <xdr:rowOff>47625</xdr:rowOff>
    </xdr:to>
    <xdr:pic macro="[1]!DesignIconClicked">
      <xdr:nvPicPr>
        <xdr:cNvPr id="1029" name="BExB4KEPSZMO5O7X1JD79ANIID0N"/>
        <xdr:cNvPicPr>
          <a:picLocks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38925" y="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 editAs="oneCell">
    <xdr:from>
      <xdr:col>5</xdr:col>
      <xdr:colOff>0</xdr:colOff>
      <xdr:row>0</xdr:row>
      <xdr:rowOff>0</xdr:rowOff>
    </xdr:from>
    <xdr:to>
      <xdr:col>5</xdr:col>
      <xdr:colOff>47625</xdr:colOff>
      <xdr:row>0</xdr:row>
      <xdr:rowOff>47625</xdr:rowOff>
    </xdr:to>
    <xdr:pic macro="[1]!DesignIconClicked">
      <xdr:nvPicPr>
        <xdr:cNvPr id="1030" name="BExMQK8G50OTDBS80JXFN89HA8V0"/>
        <xdr:cNvPicPr>
          <a:picLocks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38925" y="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47625</xdr:colOff>
      <xdr:row>0</xdr:row>
      <xdr:rowOff>47625</xdr:rowOff>
    </xdr:to>
    <xdr:pic macro="[1]!DesignIconClicked">
      <xdr:nvPicPr>
        <xdr:cNvPr id="1031" name="BEx76Q9BG26S94QNRXWW54M7GV3K"/>
        <xdr:cNvPicPr>
          <a:picLocks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38925" y="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 editAs="oneCell">
    <xdr:from>
      <xdr:col>5</xdr:col>
      <xdr:colOff>0</xdr:colOff>
      <xdr:row>0</xdr:row>
      <xdr:rowOff>0</xdr:rowOff>
    </xdr:from>
    <xdr:to>
      <xdr:col>5</xdr:col>
      <xdr:colOff>47625</xdr:colOff>
      <xdr:row>0</xdr:row>
      <xdr:rowOff>47625</xdr:rowOff>
    </xdr:to>
    <xdr:pic macro="[1]!DesignIconClicked">
      <xdr:nvPicPr>
        <xdr:cNvPr id="1032" name="BExGR4YG6PI1GUQMCJY4JVDC68KC"/>
        <xdr:cNvPicPr>
          <a:picLocks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38925" y="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47625</xdr:colOff>
      <xdr:row>0</xdr:row>
      <xdr:rowOff>47625</xdr:rowOff>
    </xdr:to>
    <xdr:pic macro="[1]!DesignIconClicked">
      <xdr:nvPicPr>
        <xdr:cNvPr id="1033" name="BExS4FWB8V8H0VI3AQ0SNF4QBSTZ"/>
        <xdr:cNvPicPr>
          <a:picLocks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38925" y="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 editAs="oneCell">
    <xdr:from>
      <xdr:col>5</xdr:col>
      <xdr:colOff>0</xdr:colOff>
      <xdr:row>0</xdr:row>
      <xdr:rowOff>0</xdr:rowOff>
    </xdr:from>
    <xdr:to>
      <xdr:col>5</xdr:col>
      <xdr:colOff>47625</xdr:colOff>
      <xdr:row>0</xdr:row>
      <xdr:rowOff>47625</xdr:rowOff>
    </xdr:to>
    <xdr:pic macro="[1]!DesignIconClicked">
      <xdr:nvPicPr>
        <xdr:cNvPr id="1034" name="BEx7KKYHVIURAX463Q6OZU9NBG0Q"/>
        <xdr:cNvPicPr>
          <a:picLocks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38925" y="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47625</xdr:colOff>
      <xdr:row>0</xdr:row>
      <xdr:rowOff>47625</xdr:rowOff>
    </xdr:to>
    <xdr:pic macro="[1]!DesignIconClicked">
      <xdr:nvPicPr>
        <xdr:cNvPr id="1035" name="BEx76Q9BG26S94QNRXWW54M7GV3K"/>
        <xdr:cNvPicPr>
          <a:picLocks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38800" y="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 editAs="oneCell">
    <xdr:from>
      <xdr:col>3</xdr:col>
      <xdr:colOff>0</xdr:colOff>
      <xdr:row>0</xdr:row>
      <xdr:rowOff>0</xdr:rowOff>
    </xdr:from>
    <xdr:to>
      <xdr:col>3</xdr:col>
      <xdr:colOff>47625</xdr:colOff>
      <xdr:row>0</xdr:row>
      <xdr:rowOff>47625</xdr:rowOff>
    </xdr:to>
    <xdr:pic macro="[1]!DesignIconClicked">
      <xdr:nvPicPr>
        <xdr:cNvPr id="1036" name="BExGR4YG6PI1GUQMCJY4JVDC68KC"/>
        <xdr:cNvPicPr>
          <a:picLocks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638800" y="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28575</xdr:colOff>
      <xdr:row>0</xdr:row>
      <xdr:rowOff>0</xdr:rowOff>
    </xdr:from>
    <xdr:to>
      <xdr:col>3</xdr:col>
      <xdr:colOff>76200</xdr:colOff>
      <xdr:row>0</xdr:row>
      <xdr:rowOff>47625</xdr:rowOff>
    </xdr:to>
    <xdr:pic macro="[1]!DesignIconClicked">
      <xdr:nvPicPr>
        <xdr:cNvPr id="1037" name="BExS4FWB8V8H0VI3AQ0SNF4QBSTZ"/>
        <xdr:cNvPicPr>
          <a:picLocks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67375" y="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 editAs="oneCell">
    <xdr:from>
      <xdr:col>3</xdr:col>
      <xdr:colOff>28575</xdr:colOff>
      <xdr:row>0</xdr:row>
      <xdr:rowOff>0</xdr:rowOff>
    </xdr:from>
    <xdr:to>
      <xdr:col>3</xdr:col>
      <xdr:colOff>76200</xdr:colOff>
      <xdr:row>0</xdr:row>
      <xdr:rowOff>47625</xdr:rowOff>
    </xdr:to>
    <xdr:pic macro="[1]!DesignIconClicked">
      <xdr:nvPicPr>
        <xdr:cNvPr id="1038" name="BEx7KKYHVIURAX463Q6OZU9NBG0Q"/>
        <xdr:cNvPicPr>
          <a:picLocks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667375" y="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47625</xdr:colOff>
      <xdr:row>0</xdr:row>
      <xdr:rowOff>47625</xdr:rowOff>
    </xdr:to>
    <xdr:pic macro="[1]!DesignIconClicked">
      <xdr:nvPicPr>
        <xdr:cNvPr id="1039" name="BExB4KEPSZMO5O7X1JD79ANIID0N"/>
        <xdr:cNvPicPr>
          <a:picLocks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38925" y="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 editAs="oneCell">
    <xdr:from>
      <xdr:col>5</xdr:col>
      <xdr:colOff>0</xdr:colOff>
      <xdr:row>0</xdr:row>
      <xdr:rowOff>0</xdr:rowOff>
    </xdr:from>
    <xdr:to>
      <xdr:col>5</xdr:col>
      <xdr:colOff>47625</xdr:colOff>
      <xdr:row>0</xdr:row>
      <xdr:rowOff>47625</xdr:rowOff>
    </xdr:to>
    <xdr:pic macro="[1]!DesignIconClicked">
      <xdr:nvPicPr>
        <xdr:cNvPr id="1040" name="BExMQK8G50OTDBS80JXFN89HA8V0"/>
        <xdr:cNvPicPr>
          <a:picLocks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38925" y="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47625</xdr:colOff>
      <xdr:row>0</xdr:row>
      <xdr:rowOff>47625</xdr:rowOff>
    </xdr:to>
    <xdr:pic macro="[1]!DesignIconClicked">
      <xdr:nvPicPr>
        <xdr:cNvPr id="1041" name="BEx76Q9BG26S94QNRXWW54M7GV3K"/>
        <xdr:cNvPicPr>
          <a:picLocks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38925" y="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 editAs="oneCell">
    <xdr:from>
      <xdr:col>5</xdr:col>
      <xdr:colOff>0</xdr:colOff>
      <xdr:row>0</xdr:row>
      <xdr:rowOff>0</xdr:rowOff>
    </xdr:from>
    <xdr:to>
      <xdr:col>5</xdr:col>
      <xdr:colOff>47625</xdr:colOff>
      <xdr:row>0</xdr:row>
      <xdr:rowOff>47625</xdr:rowOff>
    </xdr:to>
    <xdr:pic macro="[1]!DesignIconClicked">
      <xdr:nvPicPr>
        <xdr:cNvPr id="1042" name="BExGR4YG6PI1GUQMCJY4JVDC68KC"/>
        <xdr:cNvPicPr>
          <a:picLocks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38925" y="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47625</xdr:colOff>
      <xdr:row>0</xdr:row>
      <xdr:rowOff>47625</xdr:rowOff>
    </xdr:to>
    <xdr:pic macro="[1]!DesignIconClicked">
      <xdr:nvPicPr>
        <xdr:cNvPr id="1043" name="BExS4FWB8V8H0VI3AQ0SNF4QBSTZ"/>
        <xdr:cNvPicPr>
          <a:picLocks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38925" y="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 editAs="oneCell">
    <xdr:from>
      <xdr:col>5</xdr:col>
      <xdr:colOff>0</xdr:colOff>
      <xdr:row>0</xdr:row>
      <xdr:rowOff>0</xdr:rowOff>
    </xdr:from>
    <xdr:to>
      <xdr:col>5</xdr:col>
      <xdr:colOff>47625</xdr:colOff>
      <xdr:row>0</xdr:row>
      <xdr:rowOff>47625</xdr:rowOff>
    </xdr:to>
    <xdr:pic macro="[1]!DesignIconClicked">
      <xdr:nvPicPr>
        <xdr:cNvPr id="1044" name="BEx7KKYHVIURAX463Q6OZU9NBG0Q"/>
        <xdr:cNvPicPr>
          <a:picLocks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38925" y="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</xdr:colOff>
      <xdr:row>0</xdr:row>
      <xdr:rowOff>47625</xdr:rowOff>
    </xdr:to>
    <xdr:pic macro="[1]!DesignIconClicked">
      <xdr:nvPicPr>
        <xdr:cNvPr id="1045" name="BEx76Q9BG26S94QNRXWW54M7GV3K"/>
        <xdr:cNvPicPr>
          <a:picLocks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39050" y="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 editAs="oneCell">
    <xdr:from>
      <xdr:col>6</xdr:col>
      <xdr:colOff>0</xdr:colOff>
      <xdr:row>0</xdr:row>
      <xdr:rowOff>0</xdr:rowOff>
    </xdr:from>
    <xdr:to>
      <xdr:col>6</xdr:col>
      <xdr:colOff>47625</xdr:colOff>
      <xdr:row>0</xdr:row>
      <xdr:rowOff>47625</xdr:rowOff>
    </xdr:to>
    <xdr:pic macro="[1]!DesignIconClicked">
      <xdr:nvPicPr>
        <xdr:cNvPr id="1046" name="BExGR4YG6PI1GUQMCJY4JVDC68KC"/>
        <xdr:cNvPicPr>
          <a:picLocks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639050" y="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</xdr:colOff>
      <xdr:row>0</xdr:row>
      <xdr:rowOff>47625</xdr:rowOff>
    </xdr:to>
    <xdr:pic macro="[1]!DesignIconClicked">
      <xdr:nvPicPr>
        <xdr:cNvPr id="1047" name="BExS4FWB8V8H0VI3AQ0SNF4QBSTZ"/>
        <xdr:cNvPicPr>
          <a:picLocks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39050" y="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 editAs="oneCell">
    <xdr:from>
      <xdr:col>6</xdr:col>
      <xdr:colOff>0</xdr:colOff>
      <xdr:row>0</xdr:row>
      <xdr:rowOff>0</xdr:rowOff>
    </xdr:from>
    <xdr:to>
      <xdr:col>6</xdr:col>
      <xdr:colOff>47625</xdr:colOff>
      <xdr:row>0</xdr:row>
      <xdr:rowOff>47625</xdr:rowOff>
    </xdr:to>
    <xdr:pic macro="[1]!DesignIconClicked">
      <xdr:nvPicPr>
        <xdr:cNvPr id="1048" name="BEx7KKYHVIURAX463Q6OZU9NBG0Q"/>
        <xdr:cNvPicPr>
          <a:picLocks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639050" y="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</xdr:colOff>
      <xdr:row>0</xdr:row>
      <xdr:rowOff>47625</xdr:rowOff>
    </xdr:to>
    <xdr:pic macro="[1]!DesignIconClicked">
      <xdr:nvPicPr>
        <xdr:cNvPr id="1049" name="BExB4KEPSZMO5O7X1JD79ANIID0N"/>
        <xdr:cNvPicPr>
          <a:picLocks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39050" y="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 editAs="oneCell">
    <xdr:from>
      <xdr:col>6</xdr:col>
      <xdr:colOff>0</xdr:colOff>
      <xdr:row>0</xdr:row>
      <xdr:rowOff>0</xdr:rowOff>
    </xdr:from>
    <xdr:to>
      <xdr:col>6</xdr:col>
      <xdr:colOff>47625</xdr:colOff>
      <xdr:row>0</xdr:row>
      <xdr:rowOff>47625</xdr:rowOff>
    </xdr:to>
    <xdr:pic macro="[1]!DesignIconClicked">
      <xdr:nvPicPr>
        <xdr:cNvPr id="1050" name="BExMQK8G50OTDBS80JXFN89HA8V0"/>
        <xdr:cNvPicPr>
          <a:picLocks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639050" y="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</xdr:colOff>
      <xdr:row>0</xdr:row>
      <xdr:rowOff>47625</xdr:rowOff>
    </xdr:to>
    <xdr:pic macro="[1]!DesignIconClicked">
      <xdr:nvPicPr>
        <xdr:cNvPr id="1051" name="BEx76Q9BG26S94QNRXWW54M7GV3K"/>
        <xdr:cNvPicPr>
          <a:picLocks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39050" y="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 editAs="oneCell">
    <xdr:from>
      <xdr:col>6</xdr:col>
      <xdr:colOff>0</xdr:colOff>
      <xdr:row>0</xdr:row>
      <xdr:rowOff>0</xdr:rowOff>
    </xdr:from>
    <xdr:to>
      <xdr:col>6</xdr:col>
      <xdr:colOff>47625</xdr:colOff>
      <xdr:row>0</xdr:row>
      <xdr:rowOff>47625</xdr:rowOff>
    </xdr:to>
    <xdr:pic macro="[1]!DesignIconClicked">
      <xdr:nvPicPr>
        <xdr:cNvPr id="1052" name="BExGR4YG6PI1GUQMCJY4JVDC68KC"/>
        <xdr:cNvPicPr>
          <a:picLocks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639050" y="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</xdr:colOff>
      <xdr:row>0</xdr:row>
      <xdr:rowOff>47625</xdr:rowOff>
    </xdr:to>
    <xdr:pic macro="[1]!DesignIconClicked">
      <xdr:nvPicPr>
        <xdr:cNvPr id="1053" name="BExS4FWB8V8H0VI3AQ0SNF4QBSTZ"/>
        <xdr:cNvPicPr>
          <a:picLocks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39050" y="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 editAs="oneCell">
    <xdr:from>
      <xdr:col>6</xdr:col>
      <xdr:colOff>0</xdr:colOff>
      <xdr:row>0</xdr:row>
      <xdr:rowOff>0</xdr:rowOff>
    </xdr:from>
    <xdr:to>
      <xdr:col>6</xdr:col>
      <xdr:colOff>47625</xdr:colOff>
      <xdr:row>0</xdr:row>
      <xdr:rowOff>47625</xdr:rowOff>
    </xdr:to>
    <xdr:pic macro="[1]!DesignIconClicked">
      <xdr:nvPicPr>
        <xdr:cNvPr id="1054" name="BEx7KKYHVIURAX463Q6OZU9NBG0Q"/>
        <xdr:cNvPicPr>
          <a:picLocks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639050" y="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</xdr:colOff>
      <xdr:row>0</xdr:row>
      <xdr:rowOff>47625</xdr:rowOff>
    </xdr:to>
    <xdr:pic macro="[1]!DesignIconClicked">
      <xdr:nvPicPr>
        <xdr:cNvPr id="1055" name="BExB4KEPSZMO5O7X1JD79ANIID0N"/>
        <xdr:cNvPicPr>
          <a:picLocks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39050" y="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 editAs="oneCell">
    <xdr:from>
      <xdr:col>6</xdr:col>
      <xdr:colOff>0</xdr:colOff>
      <xdr:row>0</xdr:row>
      <xdr:rowOff>0</xdr:rowOff>
    </xdr:from>
    <xdr:to>
      <xdr:col>6</xdr:col>
      <xdr:colOff>47625</xdr:colOff>
      <xdr:row>0</xdr:row>
      <xdr:rowOff>47625</xdr:rowOff>
    </xdr:to>
    <xdr:pic macro="[1]!DesignIconClicked">
      <xdr:nvPicPr>
        <xdr:cNvPr id="1056" name="BExMQK8G50OTDBS80JXFN89HA8V0"/>
        <xdr:cNvPicPr>
          <a:picLocks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639050" y="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</xdr:colOff>
      <xdr:row>0</xdr:row>
      <xdr:rowOff>47625</xdr:rowOff>
    </xdr:to>
    <xdr:pic macro="[1]!DesignIconClicked">
      <xdr:nvPicPr>
        <xdr:cNvPr id="1057" name="BEx76Q9BG26S94QNRXWW54M7GV3K"/>
        <xdr:cNvPicPr>
          <a:picLocks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39050" y="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 editAs="oneCell">
    <xdr:from>
      <xdr:col>6</xdr:col>
      <xdr:colOff>0</xdr:colOff>
      <xdr:row>0</xdr:row>
      <xdr:rowOff>0</xdr:rowOff>
    </xdr:from>
    <xdr:to>
      <xdr:col>6</xdr:col>
      <xdr:colOff>47625</xdr:colOff>
      <xdr:row>0</xdr:row>
      <xdr:rowOff>47625</xdr:rowOff>
    </xdr:to>
    <xdr:pic macro="[1]!DesignIconClicked">
      <xdr:nvPicPr>
        <xdr:cNvPr id="1058" name="BExGR4YG6PI1GUQMCJY4JVDC68KC"/>
        <xdr:cNvPicPr>
          <a:picLocks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639050" y="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</xdr:colOff>
      <xdr:row>0</xdr:row>
      <xdr:rowOff>47625</xdr:rowOff>
    </xdr:to>
    <xdr:pic macro="[1]!DesignIconClicked">
      <xdr:nvPicPr>
        <xdr:cNvPr id="1059" name="BExS4FWB8V8H0VI3AQ0SNF4QBSTZ"/>
        <xdr:cNvPicPr>
          <a:picLocks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39050" y="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 editAs="oneCell">
    <xdr:from>
      <xdr:col>6</xdr:col>
      <xdr:colOff>0</xdr:colOff>
      <xdr:row>0</xdr:row>
      <xdr:rowOff>0</xdr:rowOff>
    </xdr:from>
    <xdr:to>
      <xdr:col>6</xdr:col>
      <xdr:colOff>47625</xdr:colOff>
      <xdr:row>0</xdr:row>
      <xdr:rowOff>47625</xdr:rowOff>
    </xdr:to>
    <xdr:pic macro="[1]!DesignIconClicked">
      <xdr:nvPicPr>
        <xdr:cNvPr id="1060" name="BEx7KKYHVIURAX463Q6OZU9NBG0Q"/>
        <xdr:cNvPicPr>
          <a:picLocks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639050" y="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7</xdr:col>
      <xdr:colOff>0</xdr:colOff>
      <xdr:row>0</xdr:row>
      <xdr:rowOff>0</xdr:rowOff>
    </xdr:from>
    <xdr:ext cx="47625" cy="47625"/>
    <xdr:pic macro="[1]!DesignIconClicked">
      <xdr:nvPicPr>
        <xdr:cNvPr id="38" name="BEx76Q9BG26S94QNRXWW54M7GV3K"/>
        <xdr:cNvPicPr>
          <a:picLocks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50182" y="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oneCellAnchor>
  <xdr:oneCellAnchor>
    <xdr:from>
      <xdr:col>7</xdr:col>
      <xdr:colOff>0</xdr:colOff>
      <xdr:row>0</xdr:row>
      <xdr:rowOff>0</xdr:rowOff>
    </xdr:from>
    <xdr:ext cx="47625" cy="47625"/>
    <xdr:pic macro="[1]!DesignIconClicked">
      <xdr:nvPicPr>
        <xdr:cNvPr id="39" name="BExGR4YG6PI1GUQMCJY4JVDC68KC"/>
        <xdr:cNvPicPr>
          <a:picLocks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50182" y="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0</xdr:row>
      <xdr:rowOff>0</xdr:rowOff>
    </xdr:from>
    <xdr:ext cx="47625" cy="47625"/>
    <xdr:pic macro="[1]!DesignIconClicked">
      <xdr:nvPicPr>
        <xdr:cNvPr id="40" name="BExS4FWB8V8H0VI3AQ0SNF4QBSTZ"/>
        <xdr:cNvPicPr>
          <a:picLocks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50182" y="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oneCellAnchor>
  <xdr:oneCellAnchor>
    <xdr:from>
      <xdr:col>7</xdr:col>
      <xdr:colOff>0</xdr:colOff>
      <xdr:row>0</xdr:row>
      <xdr:rowOff>0</xdr:rowOff>
    </xdr:from>
    <xdr:ext cx="47625" cy="47625"/>
    <xdr:pic macro="[1]!DesignIconClicked">
      <xdr:nvPicPr>
        <xdr:cNvPr id="41" name="BEx7KKYHVIURAX463Q6OZU9NBG0Q"/>
        <xdr:cNvPicPr>
          <a:picLocks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50182" y="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0</xdr:row>
      <xdr:rowOff>0</xdr:rowOff>
    </xdr:from>
    <xdr:ext cx="47625" cy="47625"/>
    <xdr:pic macro="[1]!DesignIconClicked">
      <xdr:nvPicPr>
        <xdr:cNvPr id="42" name="BExB4KEPSZMO5O7X1JD79ANIID0N"/>
        <xdr:cNvPicPr>
          <a:picLocks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50182" y="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oneCellAnchor>
  <xdr:oneCellAnchor>
    <xdr:from>
      <xdr:col>7</xdr:col>
      <xdr:colOff>0</xdr:colOff>
      <xdr:row>0</xdr:row>
      <xdr:rowOff>0</xdr:rowOff>
    </xdr:from>
    <xdr:ext cx="47625" cy="47625"/>
    <xdr:pic macro="[1]!DesignIconClicked">
      <xdr:nvPicPr>
        <xdr:cNvPr id="43" name="BExMQK8G50OTDBS80JXFN89HA8V0"/>
        <xdr:cNvPicPr>
          <a:picLocks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50182" y="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0</xdr:row>
      <xdr:rowOff>0</xdr:rowOff>
    </xdr:from>
    <xdr:ext cx="47625" cy="47625"/>
    <xdr:pic macro="[1]!DesignIconClicked">
      <xdr:nvPicPr>
        <xdr:cNvPr id="44" name="BEx76Q9BG26S94QNRXWW54M7GV3K"/>
        <xdr:cNvPicPr>
          <a:picLocks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50182" y="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oneCellAnchor>
  <xdr:oneCellAnchor>
    <xdr:from>
      <xdr:col>7</xdr:col>
      <xdr:colOff>0</xdr:colOff>
      <xdr:row>0</xdr:row>
      <xdr:rowOff>0</xdr:rowOff>
    </xdr:from>
    <xdr:ext cx="47625" cy="47625"/>
    <xdr:pic macro="[1]!DesignIconClicked">
      <xdr:nvPicPr>
        <xdr:cNvPr id="45" name="BExGR4YG6PI1GUQMCJY4JVDC68KC"/>
        <xdr:cNvPicPr>
          <a:picLocks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50182" y="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0</xdr:row>
      <xdr:rowOff>0</xdr:rowOff>
    </xdr:from>
    <xdr:ext cx="47625" cy="47625"/>
    <xdr:pic macro="[1]!DesignIconClicked">
      <xdr:nvPicPr>
        <xdr:cNvPr id="46" name="BExS4FWB8V8H0VI3AQ0SNF4QBSTZ"/>
        <xdr:cNvPicPr>
          <a:picLocks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50182" y="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oneCellAnchor>
  <xdr:oneCellAnchor>
    <xdr:from>
      <xdr:col>7</xdr:col>
      <xdr:colOff>0</xdr:colOff>
      <xdr:row>0</xdr:row>
      <xdr:rowOff>0</xdr:rowOff>
    </xdr:from>
    <xdr:ext cx="47625" cy="47625"/>
    <xdr:pic macro="[1]!DesignIconClicked">
      <xdr:nvPicPr>
        <xdr:cNvPr id="47" name="BEx7KKYHVIURAX463Q6OZU9NBG0Q"/>
        <xdr:cNvPicPr>
          <a:picLocks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50182" y="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0</xdr:row>
      <xdr:rowOff>0</xdr:rowOff>
    </xdr:from>
    <xdr:ext cx="47625" cy="47625"/>
    <xdr:pic macro="[1]!DesignIconClicked">
      <xdr:nvPicPr>
        <xdr:cNvPr id="48" name="BEx76Q9BG26S94QNRXWW54M7GV3K"/>
        <xdr:cNvPicPr>
          <a:picLocks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45727" y="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oneCellAnchor>
  <xdr:oneCellAnchor>
    <xdr:from>
      <xdr:col>7</xdr:col>
      <xdr:colOff>0</xdr:colOff>
      <xdr:row>0</xdr:row>
      <xdr:rowOff>0</xdr:rowOff>
    </xdr:from>
    <xdr:ext cx="47625" cy="47625"/>
    <xdr:pic macro="[1]!DesignIconClicked">
      <xdr:nvPicPr>
        <xdr:cNvPr id="49" name="BExGR4YG6PI1GUQMCJY4JVDC68KC"/>
        <xdr:cNvPicPr>
          <a:picLocks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645727" y="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0</xdr:row>
      <xdr:rowOff>0</xdr:rowOff>
    </xdr:from>
    <xdr:ext cx="47625" cy="47625"/>
    <xdr:pic macro="[1]!DesignIconClicked">
      <xdr:nvPicPr>
        <xdr:cNvPr id="50" name="BExS4FWB8V8H0VI3AQ0SNF4QBSTZ"/>
        <xdr:cNvPicPr>
          <a:picLocks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74302" y="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oneCellAnchor>
  <xdr:oneCellAnchor>
    <xdr:from>
      <xdr:col>7</xdr:col>
      <xdr:colOff>0</xdr:colOff>
      <xdr:row>0</xdr:row>
      <xdr:rowOff>0</xdr:rowOff>
    </xdr:from>
    <xdr:ext cx="47625" cy="47625"/>
    <xdr:pic macro="[1]!DesignIconClicked">
      <xdr:nvPicPr>
        <xdr:cNvPr id="51" name="BEx7KKYHVIURAX463Q6OZU9NBG0Q"/>
        <xdr:cNvPicPr>
          <a:picLocks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674302" y="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0</xdr:row>
      <xdr:rowOff>0</xdr:rowOff>
    </xdr:from>
    <xdr:ext cx="47625" cy="47625"/>
    <xdr:pic macro="[1]!DesignIconClicked">
      <xdr:nvPicPr>
        <xdr:cNvPr id="52" name="BExB4KEPSZMO5O7X1JD79ANIID0N"/>
        <xdr:cNvPicPr>
          <a:picLocks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50182" y="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oneCellAnchor>
  <xdr:oneCellAnchor>
    <xdr:from>
      <xdr:col>7</xdr:col>
      <xdr:colOff>0</xdr:colOff>
      <xdr:row>0</xdr:row>
      <xdr:rowOff>0</xdr:rowOff>
    </xdr:from>
    <xdr:ext cx="47625" cy="47625"/>
    <xdr:pic macro="[1]!DesignIconClicked">
      <xdr:nvPicPr>
        <xdr:cNvPr id="53" name="BExMQK8G50OTDBS80JXFN89HA8V0"/>
        <xdr:cNvPicPr>
          <a:picLocks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50182" y="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0</xdr:row>
      <xdr:rowOff>0</xdr:rowOff>
    </xdr:from>
    <xdr:ext cx="47625" cy="47625"/>
    <xdr:pic macro="[1]!DesignIconClicked">
      <xdr:nvPicPr>
        <xdr:cNvPr id="54" name="BEx76Q9BG26S94QNRXWW54M7GV3K"/>
        <xdr:cNvPicPr>
          <a:picLocks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50182" y="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oneCellAnchor>
  <xdr:oneCellAnchor>
    <xdr:from>
      <xdr:col>7</xdr:col>
      <xdr:colOff>0</xdr:colOff>
      <xdr:row>0</xdr:row>
      <xdr:rowOff>0</xdr:rowOff>
    </xdr:from>
    <xdr:ext cx="47625" cy="47625"/>
    <xdr:pic macro="[1]!DesignIconClicked">
      <xdr:nvPicPr>
        <xdr:cNvPr id="55" name="BExGR4YG6PI1GUQMCJY4JVDC68KC"/>
        <xdr:cNvPicPr>
          <a:picLocks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50182" y="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0</xdr:row>
      <xdr:rowOff>0</xdr:rowOff>
    </xdr:from>
    <xdr:ext cx="47625" cy="47625"/>
    <xdr:pic macro="[1]!DesignIconClicked">
      <xdr:nvPicPr>
        <xdr:cNvPr id="56" name="BExS4FWB8V8H0VI3AQ0SNF4QBSTZ"/>
        <xdr:cNvPicPr>
          <a:picLocks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50182" y="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oneCellAnchor>
  <xdr:oneCellAnchor>
    <xdr:from>
      <xdr:col>7</xdr:col>
      <xdr:colOff>0</xdr:colOff>
      <xdr:row>0</xdr:row>
      <xdr:rowOff>0</xdr:rowOff>
    </xdr:from>
    <xdr:ext cx="47625" cy="47625"/>
    <xdr:pic macro="[1]!DesignIconClicked">
      <xdr:nvPicPr>
        <xdr:cNvPr id="57" name="BEx7KKYHVIURAX463Q6OZU9NBG0Q"/>
        <xdr:cNvPicPr>
          <a:picLocks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50182" y="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0</xdr:row>
      <xdr:rowOff>0</xdr:rowOff>
    </xdr:from>
    <xdr:ext cx="47625" cy="47625"/>
    <xdr:pic macro="[1]!DesignIconClicked">
      <xdr:nvPicPr>
        <xdr:cNvPr id="58" name="BEx76Q9BG26S94QNRXWW54M7GV3K"/>
        <xdr:cNvPicPr>
          <a:picLocks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54636" y="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oneCellAnchor>
  <xdr:oneCellAnchor>
    <xdr:from>
      <xdr:col>7</xdr:col>
      <xdr:colOff>0</xdr:colOff>
      <xdr:row>0</xdr:row>
      <xdr:rowOff>0</xdr:rowOff>
    </xdr:from>
    <xdr:ext cx="47625" cy="47625"/>
    <xdr:pic macro="[1]!DesignIconClicked">
      <xdr:nvPicPr>
        <xdr:cNvPr id="59" name="BExGR4YG6PI1GUQMCJY4JVDC68KC"/>
        <xdr:cNvPicPr>
          <a:picLocks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654636" y="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0</xdr:row>
      <xdr:rowOff>0</xdr:rowOff>
    </xdr:from>
    <xdr:ext cx="47625" cy="47625"/>
    <xdr:pic macro="[1]!DesignIconClicked">
      <xdr:nvPicPr>
        <xdr:cNvPr id="60" name="BExS4FWB8V8H0VI3AQ0SNF4QBSTZ"/>
        <xdr:cNvPicPr>
          <a:picLocks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54636" y="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oneCellAnchor>
  <xdr:oneCellAnchor>
    <xdr:from>
      <xdr:col>7</xdr:col>
      <xdr:colOff>0</xdr:colOff>
      <xdr:row>0</xdr:row>
      <xdr:rowOff>0</xdr:rowOff>
    </xdr:from>
    <xdr:ext cx="47625" cy="47625"/>
    <xdr:pic macro="[1]!DesignIconClicked">
      <xdr:nvPicPr>
        <xdr:cNvPr id="61" name="BEx7KKYHVIURAX463Q6OZU9NBG0Q"/>
        <xdr:cNvPicPr>
          <a:picLocks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654636" y="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0</xdr:row>
      <xdr:rowOff>0</xdr:rowOff>
    </xdr:from>
    <xdr:ext cx="47625" cy="47625"/>
    <xdr:pic macro="[1]!DesignIconClicked">
      <xdr:nvPicPr>
        <xdr:cNvPr id="62" name="BExB4KEPSZMO5O7X1JD79ANIID0N"/>
        <xdr:cNvPicPr>
          <a:picLocks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54636" y="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oneCellAnchor>
  <xdr:oneCellAnchor>
    <xdr:from>
      <xdr:col>7</xdr:col>
      <xdr:colOff>0</xdr:colOff>
      <xdr:row>0</xdr:row>
      <xdr:rowOff>0</xdr:rowOff>
    </xdr:from>
    <xdr:ext cx="47625" cy="47625"/>
    <xdr:pic macro="[1]!DesignIconClicked">
      <xdr:nvPicPr>
        <xdr:cNvPr id="63" name="BExMQK8G50OTDBS80JXFN89HA8V0"/>
        <xdr:cNvPicPr>
          <a:picLocks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654636" y="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0</xdr:row>
      <xdr:rowOff>0</xdr:rowOff>
    </xdr:from>
    <xdr:ext cx="47625" cy="47625"/>
    <xdr:pic macro="[1]!DesignIconClicked">
      <xdr:nvPicPr>
        <xdr:cNvPr id="64" name="BEx76Q9BG26S94QNRXWW54M7GV3K"/>
        <xdr:cNvPicPr>
          <a:picLocks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54636" y="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oneCellAnchor>
  <xdr:oneCellAnchor>
    <xdr:from>
      <xdr:col>7</xdr:col>
      <xdr:colOff>0</xdr:colOff>
      <xdr:row>0</xdr:row>
      <xdr:rowOff>0</xdr:rowOff>
    </xdr:from>
    <xdr:ext cx="47625" cy="47625"/>
    <xdr:pic macro="[1]!DesignIconClicked">
      <xdr:nvPicPr>
        <xdr:cNvPr id="65" name="BExGR4YG6PI1GUQMCJY4JVDC68KC"/>
        <xdr:cNvPicPr>
          <a:picLocks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654636" y="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0</xdr:row>
      <xdr:rowOff>0</xdr:rowOff>
    </xdr:from>
    <xdr:ext cx="47625" cy="47625"/>
    <xdr:pic macro="[1]!DesignIconClicked">
      <xdr:nvPicPr>
        <xdr:cNvPr id="66" name="BExS4FWB8V8H0VI3AQ0SNF4QBSTZ"/>
        <xdr:cNvPicPr>
          <a:picLocks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54636" y="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oneCellAnchor>
  <xdr:oneCellAnchor>
    <xdr:from>
      <xdr:col>7</xdr:col>
      <xdr:colOff>0</xdr:colOff>
      <xdr:row>0</xdr:row>
      <xdr:rowOff>0</xdr:rowOff>
    </xdr:from>
    <xdr:ext cx="47625" cy="47625"/>
    <xdr:pic macro="[1]!DesignIconClicked">
      <xdr:nvPicPr>
        <xdr:cNvPr id="67" name="BEx7KKYHVIURAX463Q6OZU9NBG0Q"/>
        <xdr:cNvPicPr>
          <a:picLocks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654636" y="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0</xdr:row>
      <xdr:rowOff>0</xdr:rowOff>
    </xdr:from>
    <xdr:ext cx="47625" cy="47625"/>
    <xdr:pic macro="[1]!DesignIconClicked">
      <xdr:nvPicPr>
        <xdr:cNvPr id="68" name="BExB4KEPSZMO5O7X1JD79ANIID0N"/>
        <xdr:cNvPicPr>
          <a:picLocks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54636" y="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oneCellAnchor>
  <xdr:oneCellAnchor>
    <xdr:from>
      <xdr:col>7</xdr:col>
      <xdr:colOff>0</xdr:colOff>
      <xdr:row>0</xdr:row>
      <xdr:rowOff>0</xdr:rowOff>
    </xdr:from>
    <xdr:ext cx="47625" cy="47625"/>
    <xdr:pic macro="[1]!DesignIconClicked">
      <xdr:nvPicPr>
        <xdr:cNvPr id="69" name="BExMQK8G50OTDBS80JXFN89HA8V0"/>
        <xdr:cNvPicPr>
          <a:picLocks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654636" y="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0</xdr:row>
      <xdr:rowOff>0</xdr:rowOff>
    </xdr:from>
    <xdr:ext cx="47625" cy="47625"/>
    <xdr:pic macro="[1]!DesignIconClicked">
      <xdr:nvPicPr>
        <xdr:cNvPr id="70" name="BEx76Q9BG26S94QNRXWW54M7GV3K"/>
        <xdr:cNvPicPr>
          <a:picLocks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54636" y="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oneCellAnchor>
  <xdr:oneCellAnchor>
    <xdr:from>
      <xdr:col>7</xdr:col>
      <xdr:colOff>0</xdr:colOff>
      <xdr:row>0</xdr:row>
      <xdr:rowOff>0</xdr:rowOff>
    </xdr:from>
    <xdr:ext cx="47625" cy="47625"/>
    <xdr:pic macro="[1]!DesignIconClicked">
      <xdr:nvPicPr>
        <xdr:cNvPr id="71" name="BExGR4YG6PI1GUQMCJY4JVDC68KC"/>
        <xdr:cNvPicPr>
          <a:picLocks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654636" y="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0</xdr:row>
      <xdr:rowOff>0</xdr:rowOff>
    </xdr:from>
    <xdr:ext cx="47625" cy="47625"/>
    <xdr:pic macro="[1]!DesignIconClicked">
      <xdr:nvPicPr>
        <xdr:cNvPr id="72" name="BExS4FWB8V8H0VI3AQ0SNF4QBSTZ"/>
        <xdr:cNvPicPr>
          <a:picLocks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54636" y="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oneCellAnchor>
  <xdr:oneCellAnchor>
    <xdr:from>
      <xdr:col>7</xdr:col>
      <xdr:colOff>0</xdr:colOff>
      <xdr:row>0</xdr:row>
      <xdr:rowOff>0</xdr:rowOff>
    </xdr:from>
    <xdr:ext cx="47625" cy="47625"/>
    <xdr:pic macro="[1]!DesignIconClicked">
      <xdr:nvPicPr>
        <xdr:cNvPr id="73" name="BEx7KKYHVIURAX463Q6OZU9NBG0Q"/>
        <xdr:cNvPicPr>
          <a:picLocks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654636" y="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0</xdr:row>
      <xdr:rowOff>0</xdr:rowOff>
    </xdr:from>
    <xdr:ext cx="47625" cy="47625"/>
    <xdr:pic macro="[1]!DesignIconClicked">
      <xdr:nvPicPr>
        <xdr:cNvPr id="74" name="BEx76Q9BG26S94QNRXWW54M7GV3K"/>
        <xdr:cNvPicPr>
          <a:picLocks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40707" y="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oneCellAnchor>
  <xdr:oneCellAnchor>
    <xdr:from>
      <xdr:col>7</xdr:col>
      <xdr:colOff>0</xdr:colOff>
      <xdr:row>0</xdr:row>
      <xdr:rowOff>0</xdr:rowOff>
    </xdr:from>
    <xdr:ext cx="47625" cy="47625"/>
    <xdr:pic macro="[1]!DesignIconClicked">
      <xdr:nvPicPr>
        <xdr:cNvPr id="75" name="BExGR4YG6PI1GUQMCJY4JVDC68KC"/>
        <xdr:cNvPicPr>
          <a:picLocks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640707" y="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0</xdr:row>
      <xdr:rowOff>0</xdr:rowOff>
    </xdr:from>
    <xdr:ext cx="47625" cy="47625"/>
    <xdr:pic macro="[1]!DesignIconClicked">
      <xdr:nvPicPr>
        <xdr:cNvPr id="76" name="BExS4FWB8V8H0VI3AQ0SNF4QBSTZ"/>
        <xdr:cNvPicPr>
          <a:picLocks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40707" y="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oneCellAnchor>
  <xdr:oneCellAnchor>
    <xdr:from>
      <xdr:col>7</xdr:col>
      <xdr:colOff>0</xdr:colOff>
      <xdr:row>0</xdr:row>
      <xdr:rowOff>0</xdr:rowOff>
    </xdr:from>
    <xdr:ext cx="47625" cy="47625"/>
    <xdr:pic macro="[1]!DesignIconClicked">
      <xdr:nvPicPr>
        <xdr:cNvPr id="77" name="BEx7KKYHVIURAX463Q6OZU9NBG0Q"/>
        <xdr:cNvPicPr>
          <a:picLocks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640707" y="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0</xdr:row>
      <xdr:rowOff>0</xdr:rowOff>
    </xdr:from>
    <xdr:ext cx="47625" cy="47625"/>
    <xdr:pic macro="[1]!DesignIconClicked">
      <xdr:nvPicPr>
        <xdr:cNvPr id="78" name="BExB4KEPSZMO5O7X1JD79ANIID0N"/>
        <xdr:cNvPicPr>
          <a:picLocks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40707" y="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oneCellAnchor>
  <xdr:oneCellAnchor>
    <xdr:from>
      <xdr:col>7</xdr:col>
      <xdr:colOff>0</xdr:colOff>
      <xdr:row>0</xdr:row>
      <xdr:rowOff>0</xdr:rowOff>
    </xdr:from>
    <xdr:ext cx="47625" cy="47625"/>
    <xdr:pic macro="[1]!DesignIconClicked">
      <xdr:nvPicPr>
        <xdr:cNvPr id="79" name="BExMQK8G50OTDBS80JXFN89HA8V0"/>
        <xdr:cNvPicPr>
          <a:picLocks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640707" y="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0</xdr:row>
      <xdr:rowOff>0</xdr:rowOff>
    </xdr:from>
    <xdr:ext cx="47625" cy="47625"/>
    <xdr:pic macro="[1]!DesignIconClicked">
      <xdr:nvPicPr>
        <xdr:cNvPr id="80" name="BEx76Q9BG26S94QNRXWW54M7GV3K"/>
        <xdr:cNvPicPr>
          <a:picLocks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40707" y="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oneCellAnchor>
  <xdr:oneCellAnchor>
    <xdr:from>
      <xdr:col>7</xdr:col>
      <xdr:colOff>0</xdr:colOff>
      <xdr:row>0</xdr:row>
      <xdr:rowOff>0</xdr:rowOff>
    </xdr:from>
    <xdr:ext cx="47625" cy="47625"/>
    <xdr:pic macro="[1]!DesignIconClicked">
      <xdr:nvPicPr>
        <xdr:cNvPr id="81" name="BExGR4YG6PI1GUQMCJY4JVDC68KC"/>
        <xdr:cNvPicPr>
          <a:picLocks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640707" y="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0</xdr:row>
      <xdr:rowOff>0</xdr:rowOff>
    </xdr:from>
    <xdr:ext cx="47625" cy="47625"/>
    <xdr:pic macro="[1]!DesignIconClicked">
      <xdr:nvPicPr>
        <xdr:cNvPr id="82" name="BExS4FWB8V8H0VI3AQ0SNF4QBSTZ"/>
        <xdr:cNvPicPr>
          <a:picLocks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40707" y="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oneCellAnchor>
  <xdr:oneCellAnchor>
    <xdr:from>
      <xdr:col>7</xdr:col>
      <xdr:colOff>0</xdr:colOff>
      <xdr:row>0</xdr:row>
      <xdr:rowOff>0</xdr:rowOff>
    </xdr:from>
    <xdr:ext cx="47625" cy="47625"/>
    <xdr:pic macro="[1]!DesignIconClicked">
      <xdr:nvPicPr>
        <xdr:cNvPr id="83" name="BEx7KKYHVIURAX463Q6OZU9NBG0Q"/>
        <xdr:cNvPicPr>
          <a:picLocks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640707" y="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0</xdr:row>
      <xdr:rowOff>0</xdr:rowOff>
    </xdr:from>
    <xdr:ext cx="47625" cy="47625"/>
    <xdr:pic macro="[1]!DesignIconClicked">
      <xdr:nvPicPr>
        <xdr:cNvPr id="84" name="BExB4KEPSZMO5O7X1JD79ANIID0N"/>
        <xdr:cNvPicPr>
          <a:picLocks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40707" y="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oneCellAnchor>
  <xdr:oneCellAnchor>
    <xdr:from>
      <xdr:col>7</xdr:col>
      <xdr:colOff>0</xdr:colOff>
      <xdr:row>0</xdr:row>
      <xdr:rowOff>0</xdr:rowOff>
    </xdr:from>
    <xdr:ext cx="47625" cy="47625"/>
    <xdr:pic macro="[1]!DesignIconClicked">
      <xdr:nvPicPr>
        <xdr:cNvPr id="85" name="BExMQK8G50OTDBS80JXFN89HA8V0"/>
        <xdr:cNvPicPr>
          <a:picLocks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640707" y="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0</xdr:row>
      <xdr:rowOff>0</xdr:rowOff>
    </xdr:from>
    <xdr:ext cx="47625" cy="47625"/>
    <xdr:pic macro="[1]!DesignIconClicked">
      <xdr:nvPicPr>
        <xdr:cNvPr id="86" name="BEx76Q9BG26S94QNRXWW54M7GV3K"/>
        <xdr:cNvPicPr>
          <a:picLocks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40707" y="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oneCellAnchor>
  <xdr:oneCellAnchor>
    <xdr:from>
      <xdr:col>7</xdr:col>
      <xdr:colOff>0</xdr:colOff>
      <xdr:row>0</xdr:row>
      <xdr:rowOff>0</xdr:rowOff>
    </xdr:from>
    <xdr:ext cx="47625" cy="47625"/>
    <xdr:pic macro="[1]!DesignIconClicked">
      <xdr:nvPicPr>
        <xdr:cNvPr id="87" name="BExGR4YG6PI1GUQMCJY4JVDC68KC"/>
        <xdr:cNvPicPr>
          <a:picLocks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640707" y="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0</xdr:row>
      <xdr:rowOff>0</xdr:rowOff>
    </xdr:from>
    <xdr:ext cx="47625" cy="47625"/>
    <xdr:pic macro="[1]!DesignIconClicked">
      <xdr:nvPicPr>
        <xdr:cNvPr id="88" name="BExS4FWB8V8H0VI3AQ0SNF4QBSTZ"/>
        <xdr:cNvPicPr>
          <a:picLocks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40707" y="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oneCellAnchor>
  <xdr:oneCellAnchor>
    <xdr:from>
      <xdr:col>7</xdr:col>
      <xdr:colOff>0</xdr:colOff>
      <xdr:row>0</xdr:row>
      <xdr:rowOff>0</xdr:rowOff>
    </xdr:from>
    <xdr:ext cx="47625" cy="47625"/>
    <xdr:pic macro="[1]!DesignIconClicked">
      <xdr:nvPicPr>
        <xdr:cNvPr id="89" name="BEx7KKYHVIURAX463Q6OZU9NBG0Q"/>
        <xdr:cNvPicPr>
          <a:picLocks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640707" y="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0</xdr:row>
      <xdr:rowOff>0</xdr:rowOff>
    </xdr:from>
    <xdr:ext cx="47625" cy="47625"/>
    <xdr:pic macro="[1]!DesignIconClicked">
      <xdr:nvPicPr>
        <xdr:cNvPr id="90" name="BEx76Q9BG26S94QNRXWW54M7GV3K"/>
        <xdr:cNvPicPr>
          <a:picLocks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40707" y="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oneCellAnchor>
  <xdr:oneCellAnchor>
    <xdr:from>
      <xdr:col>9</xdr:col>
      <xdr:colOff>0</xdr:colOff>
      <xdr:row>0</xdr:row>
      <xdr:rowOff>0</xdr:rowOff>
    </xdr:from>
    <xdr:ext cx="47625" cy="47625"/>
    <xdr:pic macro="[1]!DesignIconClicked">
      <xdr:nvPicPr>
        <xdr:cNvPr id="91" name="BExGR4YG6PI1GUQMCJY4JVDC68KC"/>
        <xdr:cNvPicPr>
          <a:picLocks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640707" y="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0</xdr:row>
      <xdr:rowOff>0</xdr:rowOff>
    </xdr:from>
    <xdr:ext cx="47625" cy="47625"/>
    <xdr:pic macro="[1]!DesignIconClicked">
      <xdr:nvPicPr>
        <xdr:cNvPr id="92" name="BExS4FWB8V8H0VI3AQ0SNF4QBSTZ"/>
        <xdr:cNvPicPr>
          <a:picLocks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40707" y="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oneCellAnchor>
  <xdr:oneCellAnchor>
    <xdr:from>
      <xdr:col>9</xdr:col>
      <xdr:colOff>0</xdr:colOff>
      <xdr:row>0</xdr:row>
      <xdr:rowOff>0</xdr:rowOff>
    </xdr:from>
    <xdr:ext cx="47625" cy="47625"/>
    <xdr:pic macro="[1]!DesignIconClicked">
      <xdr:nvPicPr>
        <xdr:cNvPr id="93" name="BEx7KKYHVIURAX463Q6OZU9NBG0Q"/>
        <xdr:cNvPicPr>
          <a:picLocks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640707" y="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0</xdr:row>
      <xdr:rowOff>0</xdr:rowOff>
    </xdr:from>
    <xdr:ext cx="47625" cy="47625"/>
    <xdr:pic macro="[1]!DesignIconClicked">
      <xdr:nvPicPr>
        <xdr:cNvPr id="94" name="BExB4KEPSZMO5O7X1JD79ANIID0N"/>
        <xdr:cNvPicPr>
          <a:picLocks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40707" y="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oneCellAnchor>
  <xdr:oneCellAnchor>
    <xdr:from>
      <xdr:col>9</xdr:col>
      <xdr:colOff>0</xdr:colOff>
      <xdr:row>0</xdr:row>
      <xdr:rowOff>0</xdr:rowOff>
    </xdr:from>
    <xdr:ext cx="47625" cy="47625"/>
    <xdr:pic macro="[1]!DesignIconClicked">
      <xdr:nvPicPr>
        <xdr:cNvPr id="95" name="BExMQK8G50OTDBS80JXFN89HA8V0"/>
        <xdr:cNvPicPr>
          <a:picLocks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640707" y="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0</xdr:row>
      <xdr:rowOff>0</xdr:rowOff>
    </xdr:from>
    <xdr:ext cx="47625" cy="47625"/>
    <xdr:pic macro="[1]!DesignIconClicked">
      <xdr:nvPicPr>
        <xdr:cNvPr id="96" name="BEx76Q9BG26S94QNRXWW54M7GV3K"/>
        <xdr:cNvPicPr>
          <a:picLocks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40707" y="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oneCellAnchor>
  <xdr:oneCellAnchor>
    <xdr:from>
      <xdr:col>9</xdr:col>
      <xdr:colOff>0</xdr:colOff>
      <xdr:row>0</xdr:row>
      <xdr:rowOff>0</xdr:rowOff>
    </xdr:from>
    <xdr:ext cx="47625" cy="47625"/>
    <xdr:pic macro="[1]!DesignIconClicked">
      <xdr:nvPicPr>
        <xdr:cNvPr id="97" name="BExGR4YG6PI1GUQMCJY4JVDC68KC"/>
        <xdr:cNvPicPr>
          <a:picLocks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640707" y="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0</xdr:row>
      <xdr:rowOff>0</xdr:rowOff>
    </xdr:from>
    <xdr:ext cx="47625" cy="47625"/>
    <xdr:pic macro="[1]!DesignIconClicked">
      <xdr:nvPicPr>
        <xdr:cNvPr id="98" name="BExS4FWB8V8H0VI3AQ0SNF4QBSTZ"/>
        <xdr:cNvPicPr>
          <a:picLocks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40707" y="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oneCellAnchor>
  <xdr:oneCellAnchor>
    <xdr:from>
      <xdr:col>9</xdr:col>
      <xdr:colOff>0</xdr:colOff>
      <xdr:row>0</xdr:row>
      <xdr:rowOff>0</xdr:rowOff>
    </xdr:from>
    <xdr:ext cx="47625" cy="47625"/>
    <xdr:pic macro="[1]!DesignIconClicked">
      <xdr:nvPicPr>
        <xdr:cNvPr id="99" name="BEx7KKYHVIURAX463Q6OZU9NBG0Q"/>
        <xdr:cNvPicPr>
          <a:picLocks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640707" y="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0</xdr:row>
      <xdr:rowOff>0</xdr:rowOff>
    </xdr:from>
    <xdr:ext cx="47625" cy="47625"/>
    <xdr:pic macro="[1]!DesignIconClicked">
      <xdr:nvPicPr>
        <xdr:cNvPr id="100" name="BExB4KEPSZMO5O7X1JD79ANIID0N"/>
        <xdr:cNvPicPr>
          <a:picLocks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40707" y="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oneCellAnchor>
  <xdr:oneCellAnchor>
    <xdr:from>
      <xdr:col>9</xdr:col>
      <xdr:colOff>0</xdr:colOff>
      <xdr:row>0</xdr:row>
      <xdr:rowOff>0</xdr:rowOff>
    </xdr:from>
    <xdr:ext cx="47625" cy="47625"/>
    <xdr:pic macro="[1]!DesignIconClicked">
      <xdr:nvPicPr>
        <xdr:cNvPr id="101" name="BExMQK8G50OTDBS80JXFN89HA8V0"/>
        <xdr:cNvPicPr>
          <a:picLocks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640707" y="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0</xdr:row>
      <xdr:rowOff>0</xdr:rowOff>
    </xdr:from>
    <xdr:ext cx="47625" cy="47625"/>
    <xdr:pic macro="[1]!DesignIconClicked">
      <xdr:nvPicPr>
        <xdr:cNvPr id="102" name="BEx76Q9BG26S94QNRXWW54M7GV3K"/>
        <xdr:cNvPicPr>
          <a:picLocks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40707" y="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oneCellAnchor>
  <xdr:oneCellAnchor>
    <xdr:from>
      <xdr:col>9</xdr:col>
      <xdr:colOff>0</xdr:colOff>
      <xdr:row>0</xdr:row>
      <xdr:rowOff>0</xdr:rowOff>
    </xdr:from>
    <xdr:ext cx="47625" cy="47625"/>
    <xdr:pic macro="[1]!DesignIconClicked">
      <xdr:nvPicPr>
        <xdr:cNvPr id="103" name="BExGR4YG6PI1GUQMCJY4JVDC68KC"/>
        <xdr:cNvPicPr>
          <a:picLocks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640707" y="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0</xdr:row>
      <xdr:rowOff>0</xdr:rowOff>
    </xdr:from>
    <xdr:ext cx="47625" cy="47625"/>
    <xdr:pic macro="[1]!DesignIconClicked">
      <xdr:nvPicPr>
        <xdr:cNvPr id="104" name="BExS4FWB8V8H0VI3AQ0SNF4QBSTZ"/>
        <xdr:cNvPicPr>
          <a:picLocks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40707" y="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oneCellAnchor>
  <xdr:oneCellAnchor>
    <xdr:from>
      <xdr:col>9</xdr:col>
      <xdr:colOff>0</xdr:colOff>
      <xdr:row>0</xdr:row>
      <xdr:rowOff>0</xdr:rowOff>
    </xdr:from>
    <xdr:ext cx="47625" cy="47625"/>
    <xdr:pic macro="[1]!DesignIconClicked">
      <xdr:nvPicPr>
        <xdr:cNvPr id="105" name="BEx7KKYHVIURAX463Q6OZU9NBG0Q"/>
        <xdr:cNvPicPr>
          <a:picLocks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640707" y="0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rogram%20Files%20(x86)\Common%20Files\SAP%20Shared\BW\BExAnalyzer.xla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x"/>
      <sheetName val="BExStyles"/>
      <sheetName val="BExAnalyzer"/>
    </sheetNames>
    <definedNames>
      <definedName name="DesignIconClicked"/>
    </definedNames>
    <sheetDataSet>
      <sheetData sheetId="0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5"/>
  <sheetViews>
    <sheetView showGridLines="0" tabSelected="1" topLeftCell="A61" zoomScale="149" zoomScaleNormal="130" workbookViewId="0">
      <selection sqref="A1:B1"/>
    </sheetView>
  </sheetViews>
  <sheetFormatPr defaultRowHeight="15" x14ac:dyDescent="0.25"/>
  <cols>
    <col min="1" max="1" width="14.7109375" customWidth="1"/>
    <col min="2" max="2" width="51.7109375" customWidth="1"/>
    <col min="3" max="3" width="9.85546875" style="2" customWidth="1"/>
    <col min="4" max="5" width="15" style="2" customWidth="1"/>
    <col min="6" max="6" width="15" customWidth="1"/>
    <col min="7" max="7" width="12.28515625" customWidth="1"/>
    <col min="8" max="8" width="12.5703125" customWidth="1"/>
  </cols>
  <sheetData>
    <row r="1" spans="1:8" s="3" customFormat="1" ht="59.25" customHeight="1" x14ac:dyDescent="0.25">
      <c r="A1" s="95"/>
      <c r="B1" s="96"/>
      <c r="C1" s="33" t="s">
        <v>3</v>
      </c>
      <c r="D1" s="98" t="s">
        <v>61</v>
      </c>
      <c r="E1" s="84"/>
      <c r="F1" s="93" t="s">
        <v>54</v>
      </c>
      <c r="G1" s="93" t="s">
        <v>55</v>
      </c>
      <c r="H1" s="93" t="s">
        <v>60</v>
      </c>
    </row>
    <row r="2" spans="1:8" s="3" customFormat="1" ht="59.25" customHeight="1" x14ac:dyDescent="0.25">
      <c r="A2" s="30"/>
      <c r="B2" s="32"/>
      <c r="C2" s="34"/>
      <c r="D2" s="99"/>
      <c r="E2" s="85"/>
      <c r="F2" s="94"/>
      <c r="G2" s="94"/>
      <c r="H2" s="94"/>
    </row>
    <row r="3" spans="1:8" s="3" customFormat="1" ht="13.5" customHeight="1" x14ac:dyDescent="0.25">
      <c r="A3" s="11"/>
      <c r="B3" s="9"/>
      <c r="C3" s="31"/>
      <c r="D3" s="52">
        <v>1</v>
      </c>
      <c r="E3" s="86"/>
      <c r="F3" s="56">
        <v>2</v>
      </c>
      <c r="G3" s="55">
        <v>3</v>
      </c>
      <c r="H3" s="55">
        <v>4</v>
      </c>
    </row>
    <row r="4" spans="1:8" s="1" customFormat="1" ht="15.75" x14ac:dyDescent="0.25">
      <c r="A4" s="12">
        <v>196</v>
      </c>
      <c r="B4" s="13" t="s">
        <v>7</v>
      </c>
      <c r="C4" s="14">
        <v>11</v>
      </c>
      <c r="D4" s="62">
        <v>1990345</v>
      </c>
      <c r="E4" s="62"/>
      <c r="F4" s="62">
        <f t="shared" ref="D4:H6" si="0">SUM(F5)</f>
        <v>2359791</v>
      </c>
      <c r="G4" s="63">
        <f t="shared" si="0"/>
        <v>2302350.5300000003</v>
      </c>
      <c r="H4" s="63">
        <f t="shared" si="0"/>
        <v>2343525.67</v>
      </c>
    </row>
    <row r="5" spans="1:8" s="1" customFormat="1" ht="15.75" x14ac:dyDescent="0.25">
      <c r="A5" s="12">
        <v>19605</v>
      </c>
      <c r="B5" s="13" t="s">
        <v>4</v>
      </c>
      <c r="C5" s="14">
        <v>11</v>
      </c>
      <c r="D5" s="62">
        <f t="shared" si="0"/>
        <v>1988845</v>
      </c>
      <c r="E5" s="62"/>
      <c r="F5" s="62">
        <f t="shared" si="0"/>
        <v>2359791</v>
      </c>
      <c r="G5" s="63">
        <f t="shared" si="0"/>
        <v>2302350.5300000003</v>
      </c>
      <c r="H5" s="63">
        <f t="shared" si="0"/>
        <v>2343525.67</v>
      </c>
    </row>
    <row r="6" spans="1:8" s="1" customFormat="1" ht="15.75" x14ac:dyDescent="0.25">
      <c r="A6" s="15">
        <v>2209</v>
      </c>
      <c r="B6" s="10" t="s">
        <v>6</v>
      </c>
      <c r="C6" s="14">
        <v>11</v>
      </c>
      <c r="D6" s="62">
        <f t="shared" si="0"/>
        <v>1988845</v>
      </c>
      <c r="E6" s="62"/>
      <c r="F6" s="62">
        <f t="shared" si="0"/>
        <v>2359791</v>
      </c>
      <c r="G6" s="63">
        <f t="shared" si="0"/>
        <v>2302350.5300000003</v>
      </c>
      <c r="H6" s="63">
        <f t="shared" si="0"/>
        <v>2343525.67</v>
      </c>
    </row>
    <row r="7" spans="1:8" s="1" customFormat="1" ht="15.75" x14ac:dyDescent="0.25">
      <c r="A7" s="16" t="s">
        <v>5</v>
      </c>
      <c r="B7" s="17" t="s">
        <v>2</v>
      </c>
      <c r="C7" s="14">
        <v>11</v>
      </c>
      <c r="D7" s="64">
        <f>SUM(D8+D16+D44+D49+D52)</f>
        <v>1988845</v>
      </c>
      <c r="E7" s="64"/>
      <c r="F7" s="64">
        <f>SUM(F8+F16+F44+F49+F52)</f>
        <v>2359791</v>
      </c>
      <c r="G7" s="65">
        <f>SUM(G8+G16+G44+G49+G52)</f>
        <v>2302350.5300000003</v>
      </c>
      <c r="H7" s="65">
        <f>SUM(H8+H16+H44+H49+H52)</f>
        <v>2343525.67</v>
      </c>
    </row>
    <row r="8" spans="1:8" s="1" customFormat="1" ht="15.75" x14ac:dyDescent="0.25">
      <c r="A8" s="20">
        <v>31</v>
      </c>
      <c r="B8" s="21" t="s">
        <v>1</v>
      </c>
      <c r="C8" s="22">
        <v>11</v>
      </c>
      <c r="D8" s="66">
        <f>SUM(D9+D12+D14)</f>
        <v>1367411</v>
      </c>
      <c r="E8" s="66"/>
      <c r="F8" s="66">
        <f>SUM(F9+F12+F14)</f>
        <v>1750401</v>
      </c>
      <c r="G8" s="67">
        <f>SUM(G9+G12+G14)</f>
        <v>1685447.53</v>
      </c>
      <c r="H8" s="67">
        <f>SUM(H9+H12+H14)</f>
        <v>1692803.67</v>
      </c>
    </row>
    <row r="9" spans="1:8" s="1" customFormat="1" ht="15.75" x14ac:dyDescent="0.25">
      <c r="A9" s="53">
        <v>311</v>
      </c>
      <c r="B9" s="54" t="s">
        <v>49</v>
      </c>
      <c r="C9" s="26">
        <v>11</v>
      </c>
      <c r="D9" s="67">
        <f>SUM(D10+D11)</f>
        <v>1150503</v>
      </c>
      <c r="E9" s="68"/>
      <c r="F9" s="68">
        <f>SUM(F10+F11)</f>
        <v>1487378</v>
      </c>
      <c r="G9" s="67">
        <f>SUM(G10+G11)</f>
        <v>1481227.53</v>
      </c>
      <c r="H9" s="67">
        <f>SUM(H10+H11)</f>
        <v>1488583.67</v>
      </c>
    </row>
    <row r="10" spans="1:8" s="7" customFormat="1" ht="15.75" x14ac:dyDescent="0.25">
      <c r="A10" s="29">
        <v>3111</v>
      </c>
      <c r="B10" s="23" t="s">
        <v>0</v>
      </c>
      <c r="C10" s="24">
        <v>11</v>
      </c>
      <c r="D10" s="69">
        <v>1140503</v>
      </c>
      <c r="E10" s="69"/>
      <c r="F10" s="70">
        <v>1477378</v>
      </c>
      <c r="G10" s="71">
        <v>1471227.53</v>
      </c>
      <c r="H10" s="71">
        <v>1478583.67</v>
      </c>
    </row>
    <row r="11" spans="1:8" s="7" customFormat="1" ht="15.75" x14ac:dyDescent="0.25">
      <c r="A11" s="35">
        <v>3113</v>
      </c>
      <c r="B11" s="23" t="s">
        <v>11</v>
      </c>
      <c r="C11" s="24">
        <v>11</v>
      </c>
      <c r="D11" s="69">
        <v>10000</v>
      </c>
      <c r="E11" s="69"/>
      <c r="F11" s="70">
        <v>10000</v>
      </c>
      <c r="G11" s="71">
        <v>10000</v>
      </c>
      <c r="H11" s="71">
        <v>10000</v>
      </c>
    </row>
    <row r="12" spans="1:8" s="7" customFormat="1" ht="15.75" x14ac:dyDescent="0.25">
      <c r="A12" s="20">
        <v>312</v>
      </c>
      <c r="B12" s="25" t="s">
        <v>10</v>
      </c>
      <c r="C12" s="26">
        <v>11</v>
      </c>
      <c r="D12" s="72">
        <f>SUM(D13)</f>
        <v>27000</v>
      </c>
      <c r="E12" s="72"/>
      <c r="F12" s="72">
        <f>SUM(F13)</f>
        <v>19255</v>
      </c>
      <c r="G12" s="73">
        <f>SUM(G13)</f>
        <v>20000</v>
      </c>
      <c r="H12" s="73">
        <f>SUM(H13)</f>
        <v>20000</v>
      </c>
    </row>
    <row r="13" spans="1:8" s="7" customFormat="1" ht="15.75" x14ac:dyDescent="0.25">
      <c r="A13" s="29">
        <v>3121</v>
      </c>
      <c r="B13" s="23" t="s">
        <v>10</v>
      </c>
      <c r="C13" s="24">
        <v>11</v>
      </c>
      <c r="D13" s="69">
        <v>27000</v>
      </c>
      <c r="E13" s="69"/>
      <c r="F13" s="70">
        <v>19255</v>
      </c>
      <c r="G13" s="71">
        <v>20000</v>
      </c>
      <c r="H13" s="71">
        <v>20000</v>
      </c>
    </row>
    <row r="14" spans="1:8" s="7" customFormat="1" ht="15.75" x14ac:dyDescent="0.25">
      <c r="A14" s="28">
        <v>313</v>
      </c>
      <c r="B14" s="25" t="s">
        <v>8</v>
      </c>
      <c r="C14" s="26">
        <v>11</v>
      </c>
      <c r="D14" s="72">
        <f>SUM(D15)</f>
        <v>189908</v>
      </c>
      <c r="E14" s="72"/>
      <c r="F14" s="72">
        <f>SUM(F15)</f>
        <v>243768</v>
      </c>
      <c r="G14" s="73">
        <v>184220</v>
      </c>
      <c r="H14" s="73">
        <v>184220</v>
      </c>
    </row>
    <row r="15" spans="1:8" s="7" customFormat="1" ht="15.75" x14ac:dyDescent="0.25">
      <c r="A15" s="18">
        <v>3132</v>
      </c>
      <c r="B15" s="18" t="s">
        <v>9</v>
      </c>
      <c r="C15" s="19">
        <v>11</v>
      </c>
      <c r="D15" s="74">
        <v>189908</v>
      </c>
      <c r="E15" s="74"/>
      <c r="F15" s="75">
        <v>243768</v>
      </c>
      <c r="G15" s="71">
        <v>242752.54</v>
      </c>
      <c r="H15" s="71">
        <v>234066.31</v>
      </c>
    </row>
    <row r="16" spans="1:8" s="7" customFormat="1" ht="15.75" x14ac:dyDescent="0.25">
      <c r="A16" s="41">
        <v>32</v>
      </c>
      <c r="B16" s="43" t="s">
        <v>48</v>
      </c>
      <c r="C16" s="42">
        <v>11</v>
      </c>
      <c r="D16" s="76">
        <f>SUM(D17+D22+D27+D37)</f>
        <v>590978</v>
      </c>
      <c r="E16" s="76"/>
      <c r="F16" s="76">
        <f>SUM(F17+F22+F27+F37)</f>
        <v>578851</v>
      </c>
      <c r="G16" s="77">
        <f>SUM(G17+G22+G27+G37)</f>
        <v>582864</v>
      </c>
      <c r="H16" s="77">
        <f>SUM(H17+H22+H27+H37)</f>
        <v>598164</v>
      </c>
    </row>
    <row r="17" spans="1:8" s="7" customFormat="1" ht="15.75" x14ac:dyDescent="0.25">
      <c r="A17" s="41">
        <v>321</v>
      </c>
      <c r="B17" s="43" t="s">
        <v>16</v>
      </c>
      <c r="C17" s="42">
        <v>11</v>
      </c>
      <c r="D17" s="76">
        <f>SUM(D18,D19,D20,D21)</f>
        <v>75274</v>
      </c>
      <c r="E17" s="76"/>
      <c r="F17" s="76">
        <f>SUM(F18:F21)</f>
        <v>70242</v>
      </c>
      <c r="G17" s="77">
        <f>SUM(G18:G21)</f>
        <v>71242</v>
      </c>
      <c r="H17" s="77">
        <f>SUM(H18:H21)</f>
        <v>72242</v>
      </c>
    </row>
    <row r="18" spans="1:8" s="7" customFormat="1" ht="15.75" x14ac:dyDescent="0.25">
      <c r="A18" s="18">
        <v>3211</v>
      </c>
      <c r="B18" s="18" t="s">
        <v>17</v>
      </c>
      <c r="C18" s="19">
        <v>11</v>
      </c>
      <c r="D18" s="74">
        <v>20000</v>
      </c>
      <c r="E18" s="74"/>
      <c r="F18" s="75">
        <v>20000</v>
      </c>
      <c r="G18" s="71">
        <v>20000</v>
      </c>
      <c r="H18" s="71">
        <v>20000</v>
      </c>
    </row>
    <row r="19" spans="1:8" s="7" customFormat="1" ht="15.75" x14ac:dyDescent="0.25">
      <c r="A19" s="18">
        <v>3212</v>
      </c>
      <c r="B19" s="18" t="s">
        <v>18</v>
      </c>
      <c r="C19" s="19">
        <v>11</v>
      </c>
      <c r="D19" s="74">
        <v>35000</v>
      </c>
      <c r="E19" s="74"/>
      <c r="F19" s="75">
        <v>30000</v>
      </c>
      <c r="G19" s="71">
        <v>31000</v>
      </c>
      <c r="H19" s="71">
        <v>32000</v>
      </c>
    </row>
    <row r="20" spans="1:8" s="7" customFormat="1" ht="15.75" x14ac:dyDescent="0.25">
      <c r="A20" s="18">
        <v>3213</v>
      </c>
      <c r="B20" s="18" t="s">
        <v>19</v>
      </c>
      <c r="C20" s="19">
        <v>11</v>
      </c>
      <c r="D20" s="74">
        <v>20000</v>
      </c>
      <c r="E20" s="74"/>
      <c r="F20" s="75">
        <v>20000</v>
      </c>
      <c r="G20" s="71">
        <v>20000</v>
      </c>
      <c r="H20" s="71">
        <v>20000</v>
      </c>
    </row>
    <row r="21" spans="1:8" s="7" customFormat="1" ht="15.75" x14ac:dyDescent="0.25">
      <c r="A21" s="18">
        <v>3214</v>
      </c>
      <c r="B21" s="18" t="s">
        <v>20</v>
      </c>
      <c r="C21" s="19">
        <v>11</v>
      </c>
      <c r="D21" s="74">
        <v>274</v>
      </c>
      <c r="E21" s="74"/>
      <c r="F21" s="75">
        <v>242</v>
      </c>
      <c r="G21" s="71">
        <v>242</v>
      </c>
      <c r="H21" s="71">
        <v>242</v>
      </c>
    </row>
    <row r="22" spans="1:8" s="7" customFormat="1" ht="15.75" x14ac:dyDescent="0.25">
      <c r="A22" s="41">
        <v>322</v>
      </c>
      <c r="B22" s="43" t="s">
        <v>33</v>
      </c>
      <c r="C22" s="42">
        <v>11</v>
      </c>
      <c r="D22" s="76">
        <f>SUM(D23,D24,D25,D26)</f>
        <v>36500</v>
      </c>
      <c r="E22" s="76"/>
      <c r="F22" s="76">
        <f>SUM(F23:F26)</f>
        <v>48000</v>
      </c>
      <c r="G22" s="77">
        <f>SUM(G23:G26)</f>
        <v>49200</v>
      </c>
      <c r="H22" s="77">
        <f>SUM(H23:H26)</f>
        <v>50300</v>
      </c>
    </row>
    <row r="23" spans="1:8" s="7" customFormat="1" ht="15.75" x14ac:dyDescent="0.25">
      <c r="A23" s="18">
        <v>3221</v>
      </c>
      <c r="B23" s="18" t="s">
        <v>21</v>
      </c>
      <c r="C23" s="19">
        <v>11</v>
      </c>
      <c r="D23" s="74">
        <v>5000</v>
      </c>
      <c r="E23" s="74"/>
      <c r="F23" s="75">
        <v>5000</v>
      </c>
      <c r="G23" s="71">
        <v>5200</v>
      </c>
      <c r="H23" s="71">
        <v>5300</v>
      </c>
    </row>
    <row r="24" spans="1:8" s="7" customFormat="1" ht="15.75" x14ac:dyDescent="0.25">
      <c r="A24" s="18">
        <v>3223</v>
      </c>
      <c r="B24" s="18" t="s">
        <v>22</v>
      </c>
      <c r="C24" s="19">
        <v>11</v>
      </c>
      <c r="D24" s="74">
        <v>30000</v>
      </c>
      <c r="E24" s="74"/>
      <c r="F24" s="75">
        <v>40000</v>
      </c>
      <c r="G24" s="71">
        <v>41000</v>
      </c>
      <c r="H24" s="71">
        <v>42000</v>
      </c>
    </row>
    <row r="25" spans="1:8" s="7" customFormat="1" ht="15.75" x14ac:dyDescent="0.25">
      <c r="A25" s="18">
        <v>3224</v>
      </c>
      <c r="B25" s="18" t="s">
        <v>53</v>
      </c>
      <c r="C25" s="19">
        <v>11</v>
      </c>
      <c r="D25" s="74">
        <v>0</v>
      </c>
      <c r="E25" s="74"/>
      <c r="F25" s="75">
        <v>0</v>
      </c>
      <c r="G25" s="71">
        <v>0</v>
      </c>
      <c r="H25" s="71">
        <v>0</v>
      </c>
    </row>
    <row r="26" spans="1:8" s="7" customFormat="1" ht="15.75" x14ac:dyDescent="0.25">
      <c r="A26" s="18">
        <v>3225</v>
      </c>
      <c r="B26" s="18" t="s">
        <v>23</v>
      </c>
      <c r="C26" s="19">
        <v>11</v>
      </c>
      <c r="D26" s="74">
        <v>1500</v>
      </c>
      <c r="E26" s="74"/>
      <c r="F26" s="75">
        <v>3000</v>
      </c>
      <c r="G26" s="71">
        <v>3000</v>
      </c>
      <c r="H26" s="71">
        <v>3000</v>
      </c>
    </row>
    <row r="27" spans="1:8" s="7" customFormat="1" ht="15.75" x14ac:dyDescent="0.25">
      <c r="A27" s="41">
        <v>323</v>
      </c>
      <c r="B27" s="43" t="s">
        <v>34</v>
      </c>
      <c r="C27" s="42">
        <v>11</v>
      </c>
      <c r="D27" s="76">
        <f>SUM(D28,D29,D30,D31,D32,D33,D34,D35,D36)</f>
        <v>436789</v>
      </c>
      <c r="E27" s="76"/>
      <c r="F27" s="76">
        <f>SUM(F28:F36)</f>
        <v>422345</v>
      </c>
      <c r="G27" s="77">
        <f>SUM(G28:G36)</f>
        <v>424091</v>
      </c>
      <c r="H27" s="77">
        <f>SUM(H28:H36)</f>
        <v>437291</v>
      </c>
    </row>
    <row r="28" spans="1:8" s="7" customFormat="1" ht="15.75" x14ac:dyDescent="0.25">
      <c r="A28" s="18">
        <v>3231</v>
      </c>
      <c r="B28" s="18" t="s">
        <v>24</v>
      </c>
      <c r="C28" s="19">
        <v>11</v>
      </c>
      <c r="D28" s="74">
        <v>12000</v>
      </c>
      <c r="E28" s="74"/>
      <c r="F28" s="75">
        <v>12000</v>
      </c>
      <c r="G28" s="71">
        <v>13000</v>
      </c>
      <c r="H28" s="71">
        <v>14000</v>
      </c>
    </row>
    <row r="29" spans="1:8" s="7" customFormat="1" ht="15.75" x14ac:dyDescent="0.25">
      <c r="A29" s="18">
        <v>3232</v>
      </c>
      <c r="B29" s="18" t="s">
        <v>25</v>
      </c>
      <c r="C29" s="19">
        <v>11</v>
      </c>
      <c r="D29" s="74">
        <v>115000</v>
      </c>
      <c r="E29" s="74"/>
      <c r="F29" s="75">
        <v>110000</v>
      </c>
      <c r="G29" s="71">
        <v>110000</v>
      </c>
      <c r="H29" s="71">
        <v>110000</v>
      </c>
    </row>
    <row r="30" spans="1:8" s="7" customFormat="1" ht="15.75" x14ac:dyDescent="0.25">
      <c r="A30" s="18">
        <v>3233</v>
      </c>
      <c r="B30" s="18" t="s">
        <v>26</v>
      </c>
      <c r="C30" s="19">
        <v>11</v>
      </c>
      <c r="D30" s="74">
        <v>3300</v>
      </c>
      <c r="E30" s="74"/>
      <c r="F30" s="75">
        <v>2000</v>
      </c>
      <c r="G30" s="71">
        <v>1000</v>
      </c>
      <c r="H30" s="71">
        <v>1000</v>
      </c>
    </row>
    <row r="31" spans="1:8" s="7" customFormat="1" ht="15.75" x14ac:dyDescent="0.25">
      <c r="A31" s="18">
        <v>3234</v>
      </c>
      <c r="B31" s="18" t="s">
        <v>27</v>
      </c>
      <c r="C31" s="19">
        <v>11</v>
      </c>
      <c r="D31" s="74">
        <v>20000</v>
      </c>
      <c r="E31" s="74"/>
      <c r="F31" s="75">
        <v>20000</v>
      </c>
      <c r="G31" s="71">
        <v>21000</v>
      </c>
      <c r="H31" s="71">
        <v>22000</v>
      </c>
    </row>
    <row r="32" spans="1:8" s="7" customFormat="1" ht="15.75" x14ac:dyDescent="0.25">
      <c r="A32" s="18">
        <v>3235</v>
      </c>
      <c r="B32" s="18" t="s">
        <v>28</v>
      </c>
      <c r="C32" s="19">
        <v>11</v>
      </c>
      <c r="D32" s="74">
        <v>215000</v>
      </c>
      <c r="E32" s="74"/>
      <c r="F32" s="75">
        <v>235000</v>
      </c>
      <c r="G32" s="71">
        <v>235000</v>
      </c>
      <c r="H32" s="71">
        <v>240000</v>
      </c>
    </row>
    <row r="33" spans="1:8" s="7" customFormat="1" ht="15.75" x14ac:dyDescent="0.25">
      <c r="A33" s="18">
        <v>3236</v>
      </c>
      <c r="B33" s="18" t="s">
        <v>29</v>
      </c>
      <c r="C33" s="19">
        <v>11</v>
      </c>
      <c r="D33" s="74">
        <v>6300</v>
      </c>
      <c r="E33" s="74"/>
      <c r="F33" s="75">
        <v>1800</v>
      </c>
      <c r="G33" s="71">
        <v>1800</v>
      </c>
      <c r="H33" s="71">
        <v>6000</v>
      </c>
    </row>
    <row r="34" spans="1:8" s="7" customFormat="1" ht="15.75" x14ac:dyDescent="0.25">
      <c r="A34" s="18">
        <v>3237</v>
      </c>
      <c r="B34" s="18" t="s">
        <v>30</v>
      </c>
      <c r="C34" s="19">
        <v>11</v>
      </c>
      <c r="D34" s="74">
        <v>15899</v>
      </c>
      <c r="E34" s="74"/>
      <c r="F34" s="75">
        <v>17254</v>
      </c>
      <c r="G34" s="71">
        <v>18000</v>
      </c>
      <c r="H34" s="71">
        <v>19000</v>
      </c>
    </row>
    <row r="35" spans="1:8" s="7" customFormat="1" ht="15.75" x14ac:dyDescent="0.25">
      <c r="A35" s="18">
        <v>3238</v>
      </c>
      <c r="B35" s="18" t="s">
        <v>31</v>
      </c>
      <c r="C35" s="19">
        <v>11</v>
      </c>
      <c r="D35" s="74">
        <v>9290</v>
      </c>
      <c r="E35" s="74"/>
      <c r="F35" s="75">
        <v>4291</v>
      </c>
      <c r="G35" s="71">
        <v>4291</v>
      </c>
      <c r="H35" s="71">
        <v>5291</v>
      </c>
    </row>
    <row r="36" spans="1:8" s="7" customFormat="1" ht="15.75" x14ac:dyDescent="0.25">
      <c r="A36" s="18">
        <v>3239</v>
      </c>
      <c r="B36" s="18" t="s">
        <v>32</v>
      </c>
      <c r="C36" s="19">
        <v>11</v>
      </c>
      <c r="D36" s="74">
        <v>40000</v>
      </c>
      <c r="E36" s="74"/>
      <c r="F36" s="75">
        <v>20000</v>
      </c>
      <c r="G36" s="71">
        <v>20000</v>
      </c>
      <c r="H36" s="71">
        <v>20000</v>
      </c>
    </row>
    <row r="37" spans="1:8" s="7" customFormat="1" ht="15.75" x14ac:dyDescent="0.25">
      <c r="A37" s="41">
        <v>329</v>
      </c>
      <c r="B37" s="43" t="s">
        <v>35</v>
      </c>
      <c r="C37" s="42">
        <v>11</v>
      </c>
      <c r="D37" s="76">
        <f>SUM(D38,D39,D40,D41,D42,D43)</f>
        <v>42415</v>
      </c>
      <c r="E37" s="76"/>
      <c r="F37" s="76">
        <f>SUM(F38:F43)</f>
        <v>38264</v>
      </c>
      <c r="G37" s="77">
        <f>SUM(G38:G43)</f>
        <v>38331</v>
      </c>
      <c r="H37" s="77">
        <f>SUM(H38:H43)</f>
        <v>38331</v>
      </c>
    </row>
    <row r="38" spans="1:8" s="7" customFormat="1" ht="15.75" x14ac:dyDescent="0.25">
      <c r="A38" s="47">
        <v>3292</v>
      </c>
      <c r="B38" s="45" t="s">
        <v>36</v>
      </c>
      <c r="C38" s="46">
        <v>11</v>
      </c>
      <c r="D38" s="74">
        <v>205</v>
      </c>
      <c r="E38" s="74"/>
      <c r="F38" s="75">
        <v>133</v>
      </c>
      <c r="G38" s="71">
        <v>200</v>
      </c>
      <c r="H38" s="71">
        <v>200</v>
      </c>
    </row>
    <row r="39" spans="1:8" s="7" customFormat="1" ht="15.75" x14ac:dyDescent="0.25">
      <c r="A39" s="47">
        <v>3293</v>
      </c>
      <c r="B39" s="44" t="s">
        <v>37</v>
      </c>
      <c r="C39" s="46">
        <v>11</v>
      </c>
      <c r="D39" s="74">
        <v>4000</v>
      </c>
      <c r="E39" s="74"/>
      <c r="F39" s="74">
        <v>5000</v>
      </c>
      <c r="G39" s="71">
        <v>5000</v>
      </c>
      <c r="H39" s="71">
        <v>5000</v>
      </c>
    </row>
    <row r="40" spans="1:8" s="7" customFormat="1" ht="15.75" x14ac:dyDescent="0.25">
      <c r="A40" s="47">
        <v>3294</v>
      </c>
      <c r="B40" s="44" t="s">
        <v>38</v>
      </c>
      <c r="C40" s="46">
        <v>11</v>
      </c>
      <c r="D40" s="74">
        <v>205</v>
      </c>
      <c r="E40" s="74"/>
      <c r="F40" s="74">
        <v>265</v>
      </c>
      <c r="G40" s="71">
        <v>265</v>
      </c>
      <c r="H40" s="71">
        <v>265</v>
      </c>
    </row>
    <row r="41" spans="1:8" s="7" customFormat="1" ht="15.75" x14ac:dyDescent="0.25">
      <c r="A41" s="47">
        <v>3295</v>
      </c>
      <c r="B41" s="45" t="s">
        <v>39</v>
      </c>
      <c r="C41" s="46">
        <v>11</v>
      </c>
      <c r="D41" s="74">
        <v>1800</v>
      </c>
      <c r="E41" s="74"/>
      <c r="F41" s="75">
        <v>2654</v>
      </c>
      <c r="G41" s="71">
        <v>2654</v>
      </c>
      <c r="H41" s="71">
        <v>2654</v>
      </c>
    </row>
    <row r="42" spans="1:8" s="7" customFormat="1" ht="15.75" x14ac:dyDescent="0.25">
      <c r="A42" s="47">
        <v>3296</v>
      </c>
      <c r="B42" s="45" t="s">
        <v>40</v>
      </c>
      <c r="C42" s="46">
        <v>11</v>
      </c>
      <c r="D42" s="74">
        <v>21000</v>
      </c>
      <c r="E42" s="74"/>
      <c r="F42" s="75">
        <v>30000</v>
      </c>
      <c r="G42" s="71">
        <v>30000</v>
      </c>
      <c r="H42" s="71">
        <v>30000</v>
      </c>
    </row>
    <row r="43" spans="1:8" s="7" customFormat="1" ht="15.75" x14ac:dyDescent="0.25">
      <c r="A43" s="18">
        <v>3299</v>
      </c>
      <c r="B43" s="18" t="s">
        <v>35</v>
      </c>
      <c r="C43" s="19">
        <v>11</v>
      </c>
      <c r="D43" s="74">
        <v>15205</v>
      </c>
      <c r="E43" s="74"/>
      <c r="F43" s="75">
        <v>212</v>
      </c>
      <c r="G43" s="71">
        <v>212</v>
      </c>
      <c r="H43" s="71">
        <v>212</v>
      </c>
    </row>
    <row r="44" spans="1:8" s="7" customFormat="1" ht="15.75" x14ac:dyDescent="0.25">
      <c r="A44" s="41">
        <v>34</v>
      </c>
      <c r="B44" s="43" t="s">
        <v>50</v>
      </c>
      <c r="C44" s="42">
        <v>11</v>
      </c>
      <c r="D44" s="76">
        <f>SUM(D45)</f>
        <v>475</v>
      </c>
      <c r="E44" s="76"/>
      <c r="F44" s="76">
        <f>SUM(F45)</f>
        <v>558</v>
      </c>
      <c r="G44" s="77">
        <f>SUM(G45)</f>
        <v>558</v>
      </c>
      <c r="H44" s="77">
        <f>SUM(H45)</f>
        <v>558</v>
      </c>
    </row>
    <row r="45" spans="1:8" s="7" customFormat="1" ht="15.75" x14ac:dyDescent="0.25">
      <c r="A45" s="41">
        <v>343</v>
      </c>
      <c r="B45" s="43" t="s">
        <v>44</v>
      </c>
      <c r="C45" s="42">
        <v>11</v>
      </c>
      <c r="D45" s="76">
        <f>SUM(D46,D47,D48)</f>
        <v>475</v>
      </c>
      <c r="E45" s="76"/>
      <c r="F45" s="76">
        <f>SUM(F46,F47,F48)</f>
        <v>558</v>
      </c>
      <c r="G45" s="77">
        <f>SUM(G46,G47,G48)</f>
        <v>558</v>
      </c>
      <c r="H45" s="77">
        <f>SUM(H46,H47,H48)</f>
        <v>558</v>
      </c>
    </row>
    <row r="46" spans="1:8" s="7" customFormat="1" ht="15.75" x14ac:dyDescent="0.25">
      <c r="A46" s="18">
        <v>3431</v>
      </c>
      <c r="B46" s="18" t="s">
        <v>45</v>
      </c>
      <c r="C46" s="19">
        <v>11</v>
      </c>
      <c r="D46" s="74">
        <v>338</v>
      </c>
      <c r="E46" s="74"/>
      <c r="F46" s="75">
        <v>398</v>
      </c>
      <c r="G46" s="71">
        <v>398</v>
      </c>
      <c r="H46" s="71">
        <v>398</v>
      </c>
    </row>
    <row r="47" spans="1:8" s="7" customFormat="1" ht="15.75" x14ac:dyDescent="0.25">
      <c r="A47" s="18">
        <v>3433</v>
      </c>
      <c r="B47" s="18" t="s">
        <v>46</v>
      </c>
      <c r="C47" s="19">
        <v>11</v>
      </c>
      <c r="D47" s="74">
        <v>68</v>
      </c>
      <c r="E47" s="74"/>
      <c r="F47" s="75">
        <v>80</v>
      </c>
      <c r="G47" s="71">
        <v>80</v>
      </c>
      <c r="H47" s="71">
        <v>80</v>
      </c>
    </row>
    <row r="48" spans="1:8" s="7" customFormat="1" ht="15.75" x14ac:dyDescent="0.25">
      <c r="A48" s="18">
        <v>3434</v>
      </c>
      <c r="B48" s="18" t="s">
        <v>47</v>
      </c>
      <c r="C48" s="19">
        <v>11</v>
      </c>
      <c r="D48" s="74">
        <v>69</v>
      </c>
      <c r="E48" s="74"/>
      <c r="F48" s="75">
        <v>80</v>
      </c>
      <c r="G48" s="71">
        <v>80</v>
      </c>
      <c r="H48" s="71">
        <v>80</v>
      </c>
    </row>
    <row r="49" spans="1:8" s="7" customFormat="1" ht="15.75" x14ac:dyDescent="0.25">
      <c r="A49" s="41">
        <v>41</v>
      </c>
      <c r="B49" s="43" t="s">
        <v>51</v>
      </c>
      <c r="C49" s="42">
        <v>11</v>
      </c>
      <c r="D49" s="76">
        <v>3500</v>
      </c>
      <c r="E49" s="76"/>
      <c r="F49" s="76">
        <v>3500</v>
      </c>
      <c r="G49" s="77">
        <v>7000</v>
      </c>
      <c r="H49" s="77">
        <v>7000</v>
      </c>
    </row>
    <row r="50" spans="1:8" s="7" customFormat="1" ht="15.75" x14ac:dyDescent="0.25">
      <c r="A50" s="40">
        <v>412</v>
      </c>
      <c r="B50" s="50" t="s">
        <v>41</v>
      </c>
      <c r="C50" s="37">
        <v>11</v>
      </c>
      <c r="D50" s="76">
        <v>3500</v>
      </c>
      <c r="E50" s="76"/>
      <c r="F50" s="76">
        <v>3500</v>
      </c>
      <c r="G50" s="77">
        <v>7000</v>
      </c>
      <c r="H50" s="77">
        <v>7000</v>
      </c>
    </row>
    <row r="51" spans="1:8" s="7" customFormat="1" ht="15.75" x14ac:dyDescent="0.25">
      <c r="A51" s="51">
        <v>4123</v>
      </c>
      <c r="B51" s="48" t="s">
        <v>42</v>
      </c>
      <c r="C51" s="49">
        <v>11</v>
      </c>
      <c r="D51" s="74">
        <v>3500</v>
      </c>
      <c r="E51" s="74"/>
      <c r="F51" s="74">
        <v>3500</v>
      </c>
      <c r="G51" s="71">
        <v>7000</v>
      </c>
      <c r="H51" s="71">
        <v>7000</v>
      </c>
    </row>
    <row r="52" spans="1:8" s="7" customFormat="1" ht="15.75" x14ac:dyDescent="0.25">
      <c r="A52" s="39">
        <v>42</v>
      </c>
      <c r="B52" s="39" t="s">
        <v>52</v>
      </c>
      <c r="C52" s="38">
        <v>11</v>
      </c>
      <c r="D52" s="78">
        <f>SUM(D53+D56)</f>
        <v>26481</v>
      </c>
      <c r="E52" s="78"/>
      <c r="F52" s="76">
        <f>SUM(F53+F56)</f>
        <v>26481</v>
      </c>
      <c r="G52" s="77">
        <f>SUM(G53+G56)</f>
        <v>26481</v>
      </c>
      <c r="H52" s="77">
        <f>SUM(H53+H56)</f>
        <v>45000</v>
      </c>
    </row>
    <row r="53" spans="1:8" s="7" customFormat="1" ht="15.75" x14ac:dyDescent="0.25">
      <c r="A53" s="39">
        <v>422</v>
      </c>
      <c r="B53" s="50" t="s">
        <v>14</v>
      </c>
      <c r="C53" s="38">
        <v>11</v>
      </c>
      <c r="D53" s="76">
        <v>16309</v>
      </c>
      <c r="E53" s="76"/>
      <c r="F53" s="76">
        <f>SUM(F54:F55)</f>
        <v>16309</v>
      </c>
      <c r="G53" s="77">
        <f>SUM(G54:G55)</f>
        <v>16309</v>
      </c>
      <c r="H53" s="77">
        <f>SUM(H54:H55)</f>
        <v>25000</v>
      </c>
    </row>
    <row r="54" spans="1:8" s="7" customFormat="1" ht="15.75" x14ac:dyDescent="0.25">
      <c r="A54" s="36">
        <v>4221</v>
      </c>
      <c r="B54" s="18" t="s">
        <v>12</v>
      </c>
      <c r="C54" s="19">
        <v>11</v>
      </c>
      <c r="D54" s="74">
        <v>8272</v>
      </c>
      <c r="E54" s="74"/>
      <c r="F54" s="75">
        <v>8272</v>
      </c>
      <c r="G54" s="75">
        <v>8272</v>
      </c>
      <c r="H54" s="71">
        <v>15000</v>
      </c>
    </row>
    <row r="55" spans="1:8" s="7" customFormat="1" ht="15.75" x14ac:dyDescent="0.25">
      <c r="A55" s="36">
        <v>4222</v>
      </c>
      <c r="B55" s="18" t="s">
        <v>43</v>
      </c>
      <c r="C55" s="19">
        <v>11</v>
      </c>
      <c r="D55" s="74">
        <v>8037</v>
      </c>
      <c r="E55" s="74"/>
      <c r="F55" s="75">
        <v>8037</v>
      </c>
      <c r="G55" s="75">
        <v>8037</v>
      </c>
      <c r="H55" s="71">
        <v>10000</v>
      </c>
    </row>
    <row r="56" spans="1:8" s="7" customFormat="1" ht="15.75" x14ac:dyDescent="0.25">
      <c r="A56" s="40">
        <v>426</v>
      </c>
      <c r="B56" s="50" t="s">
        <v>15</v>
      </c>
      <c r="C56" s="37">
        <v>11</v>
      </c>
      <c r="D56" s="78">
        <v>10172</v>
      </c>
      <c r="E56" s="78"/>
      <c r="F56" s="76">
        <f>SUM(F57)</f>
        <v>10172</v>
      </c>
      <c r="G56" s="77">
        <f>SUM(G57)</f>
        <v>10172</v>
      </c>
      <c r="H56" s="77">
        <f>SUM(H57)</f>
        <v>20000</v>
      </c>
    </row>
    <row r="57" spans="1:8" s="7" customFormat="1" ht="15.75" x14ac:dyDescent="0.25">
      <c r="A57" s="18">
        <v>4262</v>
      </c>
      <c r="B57" s="18" t="s">
        <v>13</v>
      </c>
      <c r="C57" s="57">
        <v>11</v>
      </c>
      <c r="D57" s="79">
        <v>10172</v>
      </c>
      <c r="E57" s="79"/>
      <c r="F57" s="75">
        <v>10172</v>
      </c>
      <c r="G57" s="75">
        <v>10172</v>
      </c>
      <c r="H57" s="80">
        <v>20000</v>
      </c>
    </row>
    <row r="58" spans="1:8" s="7" customFormat="1" ht="15.75" x14ac:dyDescent="0.25">
      <c r="A58" s="41">
        <v>32</v>
      </c>
      <c r="B58" s="43" t="s">
        <v>48</v>
      </c>
      <c r="C58" s="57">
        <v>61</v>
      </c>
      <c r="D58" s="92">
        <v>1500</v>
      </c>
      <c r="E58" s="79"/>
      <c r="F58" s="75"/>
      <c r="G58" s="87"/>
      <c r="H58" s="88"/>
    </row>
    <row r="59" spans="1:8" s="7" customFormat="1" ht="15.75" x14ac:dyDescent="0.25">
      <c r="A59" s="41">
        <v>329</v>
      </c>
      <c r="B59" s="43" t="s">
        <v>35</v>
      </c>
      <c r="C59" s="57">
        <v>61</v>
      </c>
      <c r="D59" s="92">
        <v>1500</v>
      </c>
      <c r="E59" s="79"/>
      <c r="F59" s="75"/>
      <c r="G59" s="87"/>
      <c r="H59" s="88"/>
    </row>
    <row r="60" spans="1:8" s="7" customFormat="1" ht="15.75" x14ac:dyDescent="0.25">
      <c r="A60" s="18">
        <v>3293</v>
      </c>
      <c r="B60" s="44" t="s">
        <v>37</v>
      </c>
      <c r="C60" s="19">
        <v>61</v>
      </c>
      <c r="D60" s="74">
        <v>1500</v>
      </c>
      <c r="E60" s="91"/>
      <c r="F60" s="75"/>
      <c r="G60" s="87"/>
      <c r="H60" s="88"/>
    </row>
    <row r="61" spans="1:8" s="7" customFormat="1" ht="15.75" x14ac:dyDescent="0.25">
      <c r="A61" s="27"/>
      <c r="B61" s="27"/>
      <c r="C61" s="89" t="s">
        <v>56</v>
      </c>
      <c r="D61" s="90"/>
      <c r="E61" s="90"/>
      <c r="F61" s="75">
        <v>1973429</v>
      </c>
      <c r="G61" s="82">
        <v>2003111</v>
      </c>
      <c r="H61" s="82"/>
    </row>
    <row r="62" spans="1:8" s="1" customFormat="1" ht="19.5" thickBot="1" x14ac:dyDescent="0.35">
      <c r="A62" s="97" t="s">
        <v>59</v>
      </c>
      <c r="B62" s="97"/>
      <c r="C62" s="58" t="s">
        <v>57</v>
      </c>
      <c r="D62" s="81"/>
      <c r="E62" s="81"/>
      <c r="F62" s="80">
        <v>2359791</v>
      </c>
      <c r="G62" s="82">
        <v>2302351</v>
      </c>
      <c r="H62" s="82">
        <v>2343526</v>
      </c>
    </row>
    <row r="63" spans="1:8" s="8" customFormat="1" ht="15.75" thickBot="1" x14ac:dyDescent="0.3">
      <c r="A63"/>
      <c r="B63"/>
      <c r="C63" s="59" t="s">
        <v>58</v>
      </c>
      <c r="D63" s="60"/>
      <c r="E63" s="60"/>
      <c r="F63" s="83">
        <v>386362</v>
      </c>
      <c r="G63" s="61">
        <v>299240</v>
      </c>
      <c r="H63" s="61"/>
    </row>
    <row r="64" spans="1:8" x14ac:dyDescent="0.25">
      <c r="A64" s="4"/>
      <c r="B64" s="6"/>
    </row>
    <row r="65" spans="1:5" x14ac:dyDescent="0.25">
      <c r="A65" s="4"/>
      <c r="B65" s="6"/>
    </row>
    <row r="66" spans="1:5" x14ac:dyDescent="0.25">
      <c r="A66" s="4"/>
      <c r="B66" s="6"/>
    </row>
    <row r="67" spans="1:5" x14ac:dyDescent="0.25">
      <c r="A67" s="4"/>
      <c r="B67" s="6"/>
    </row>
    <row r="69" spans="1:5" x14ac:dyDescent="0.25">
      <c r="C69"/>
      <c r="D69"/>
      <c r="E69"/>
    </row>
    <row r="70" spans="1:5" x14ac:dyDescent="0.25">
      <c r="C70"/>
      <c r="D70"/>
      <c r="E70"/>
    </row>
    <row r="71" spans="1:5" x14ac:dyDescent="0.25">
      <c r="C71"/>
      <c r="D71"/>
      <c r="E71"/>
    </row>
    <row r="72" spans="1:5" x14ac:dyDescent="0.25">
      <c r="C72"/>
      <c r="D72"/>
      <c r="E72"/>
    </row>
    <row r="73" spans="1:5" x14ac:dyDescent="0.25">
      <c r="C73"/>
      <c r="D73"/>
      <c r="E73"/>
    </row>
    <row r="74" spans="1:5" x14ac:dyDescent="0.25">
      <c r="C74"/>
      <c r="D74"/>
      <c r="E74"/>
    </row>
    <row r="75" spans="1:5" x14ac:dyDescent="0.25">
      <c r="C75"/>
      <c r="D75"/>
      <c r="E75"/>
    </row>
    <row r="82" spans="7:7" x14ac:dyDescent="0.25">
      <c r="G82" s="5"/>
    </row>
    <row r="83" spans="7:7" x14ac:dyDescent="0.25">
      <c r="G83" s="5"/>
    </row>
    <row r="84" spans="7:7" x14ac:dyDescent="0.25">
      <c r="G84" s="5"/>
    </row>
    <row r="85" spans="7:7" x14ac:dyDescent="0.25">
      <c r="G85" s="5"/>
    </row>
  </sheetData>
  <mergeCells count="6">
    <mergeCell ref="H1:H2"/>
    <mergeCell ref="G1:G2"/>
    <mergeCell ref="F1:F2"/>
    <mergeCell ref="A1:B1"/>
    <mergeCell ref="A62:B62"/>
    <mergeCell ref="D1:D2"/>
  </mergeCells>
  <phoneticPr fontId="8" type="noConversion"/>
  <pageMargins left="0.70866141732283472" right="0.70866141732283472" top="0.74803149606299213" bottom="0.74803149606299213" header="0.31496062992125984" footer="0.31496062992125984"/>
  <pageSetup paperSize="9" scale="79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8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3</vt:i4>
      </vt:variant>
      <vt:variant>
        <vt:lpstr>Imenovani rasponi</vt:lpstr>
      </vt:variant>
      <vt:variant>
        <vt:i4>1</vt:i4>
      </vt:variant>
    </vt:vector>
  </HeadingPairs>
  <TitlesOfParts>
    <vt:vector size="4" baseType="lpstr">
      <vt:lpstr>List1</vt:lpstr>
      <vt:lpstr>List2</vt:lpstr>
      <vt:lpstr>List3</vt:lpstr>
      <vt:lpstr>List1!Ispis_naslova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mfkor</dc:creator>
  <cp:lastModifiedBy>Ivana Golić</cp:lastModifiedBy>
  <cp:lastPrinted>2024-10-07T09:13:49Z</cp:lastPrinted>
  <dcterms:created xsi:type="dcterms:W3CDTF">2014-01-30T08:49:05Z</dcterms:created>
  <dcterms:modified xsi:type="dcterms:W3CDTF">2024-10-07T10:43:59Z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primjer tablica za preraspodjelu do 5%.xlsx</vt:lpwstr>
  </property>
</Properties>
</file>