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veger\Desktop\ZPPI\FINANCIJSKI PLANOVI\FINANCIJSKI PLAN 2020\"/>
    </mc:Choice>
  </mc:AlternateContent>
  <xr:revisionPtr revIDLastSave="0" documentId="8_{FC75E1F6-796D-496D-814D-67F77DB66D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RH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F101" i="1"/>
  <c r="E101" i="1"/>
  <c r="E100" i="1" s="1"/>
  <c r="F105" i="1"/>
  <c r="E105" i="1"/>
  <c r="F17" i="1"/>
  <c r="F15" i="1"/>
  <c r="E15" i="1"/>
  <c r="F100" i="1" l="1"/>
  <c r="F7" i="1" s="1"/>
  <c r="F98" i="1"/>
  <c r="F97" i="1" s="1"/>
  <c r="F5" i="1" s="1"/>
  <c r="E98" i="1"/>
  <c r="E97" i="1" s="1"/>
  <c r="E5" i="1" s="1"/>
  <c r="F94" i="1" l="1"/>
  <c r="F89" i="1"/>
  <c r="F86" i="1"/>
  <c r="F79" i="1"/>
  <c r="F77" i="1"/>
  <c r="F75" i="1"/>
  <c r="F72" i="1"/>
  <c r="F70" i="1"/>
  <c r="F66" i="1"/>
  <c r="F65" i="1" s="1"/>
  <c r="F63" i="1"/>
  <c r="F60" i="1"/>
  <c r="F54" i="1"/>
  <c r="F49" i="1"/>
  <c r="F42" i="1"/>
  <c r="F40" i="1"/>
  <c r="F30" i="1"/>
  <c r="F23" i="1"/>
  <c r="F13" i="1"/>
  <c r="F10" i="1"/>
  <c r="F85" i="1" l="1"/>
  <c r="F74" i="1"/>
  <c r="F69" i="1"/>
  <c r="F53" i="1"/>
  <c r="F9" i="1"/>
  <c r="F4" i="1" s="1"/>
  <c r="F3" i="1" s="1"/>
  <c r="E89" i="1"/>
  <c r="E94" i="1"/>
  <c r="E70" i="1"/>
  <c r="E54" i="1"/>
  <c r="E86" i="1"/>
  <c r="E79" i="1"/>
  <c r="E77" i="1"/>
  <c r="E75" i="1"/>
  <c r="E72" i="1"/>
  <c r="E66" i="1"/>
  <c r="E65" i="1" s="1"/>
  <c r="E63" i="1"/>
  <c r="E60" i="1"/>
  <c r="E58" i="1"/>
  <c r="E49" i="1"/>
  <c r="E42" i="1"/>
  <c r="E40" i="1"/>
  <c r="E30" i="1"/>
  <c r="E23" i="1"/>
  <c r="E17" i="1"/>
  <c r="E13" i="1"/>
  <c r="E10" i="1"/>
  <c r="E85" i="1" l="1"/>
  <c r="E9" i="1"/>
  <c r="E69" i="1"/>
  <c r="E53" i="1"/>
  <c r="E74" i="1"/>
  <c r="E4" i="1" l="1"/>
  <c r="E3" i="1" s="1"/>
</calcChain>
</file>

<file path=xl/sharedStrings.xml><?xml version="1.0" encoding="utf-8"?>
<sst xmlns="http://schemas.openxmlformats.org/spreadsheetml/2006/main" count="376" uniqueCount="121">
  <si>
    <t>Funk. podr.</t>
  </si>
  <si>
    <t>Izvor</t>
  </si>
  <si>
    <t>02505</t>
  </si>
  <si>
    <t>Državni inspektorat</t>
  </si>
  <si>
    <t>3213 Inspekcijski nadzor</t>
  </si>
  <si>
    <t>A673018</t>
  </si>
  <si>
    <t>ADMINISTRACIJA I UPRAVLJANJE</t>
  </si>
  <si>
    <t>311</t>
  </si>
  <si>
    <t>Plaće (Bruto)</t>
  </si>
  <si>
    <t>11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</si>
  <si>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</si>
  <si>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</si>
  <si>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</si>
  <si>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</si>
  <si>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</si>
  <si>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</si>
  <si>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</si>
  <si>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</si>
  <si>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</si>
  <si>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</si>
  <si>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</si>
  <si>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321</t>
  </si>
  <si>
    <t>Naknade troškova zaposlenima</t>
  </si>
  <si>
    <t>3211</t>
  </si>
  <si>
    <t>Službena putovanja</t>
  </si>
  <si>
    <t>3212</t>
  </si>
  <si>
    <t>Naknade za prijevoz, za rad na terenu i odvojeni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</si>
  <si>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</si>
  <si>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</si>
  <si>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</si>
  <si>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</si>
  <si>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</si>
  <si>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</si>
  <si>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</si>
  <si>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</si>
  <si>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Materijal i sirovine</t>
  </si>
  <si>
    <t>3223</t>
  </si>
  <si>
    <t>Energija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</si>
  <si>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</si>
  <si>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</si>
  <si>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</si>
  <si>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</si>
  <si>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</si>
  <si>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</si>
  <si>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</si>
  <si>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</si>
  <si>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</si>
  <si>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</si>
  <si>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</si>
  <si>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</si>
  <si>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</si>
  <si>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</si>
  <si>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</si>
  <si>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</si>
  <si>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</si>
  <si>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</si>
  <si>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</si>
  <si>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</si>
  <si>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</si>
  <si>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</si>
  <si>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</si>
  <si>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</si>
  <si>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</si>
  <si>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</si>
  <si>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</si>
  <si>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</si>
  <si>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3292</t>
  </si>
  <si>
    <t>Premije osiguranja</t>
  </si>
  <si>
    <t>3293</t>
  </si>
  <si>
    <t>Reprezentacija</t>
  </si>
  <si>
    <t>3294</t>
  </si>
  <si>
    <t>Članarine</t>
  </si>
  <si>
    <t>3295</t>
  </si>
  <si>
    <t>Pristojbe i naknade</t>
  </si>
  <si>
    <t>Troškovi sudskih postupaka</t>
  </si>
  <si>
    <t>3299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</si>
  <si>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</si>
  <si>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</si>
  <si>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</si>
  <si>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</si>
  <si>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</si>
  <si>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</si>
  <si>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Ostali nespomenuti financijski rashodi</t>
  </si>
  <si>
    <t>K673016</t>
  </si>
  <si>
    <t>INFORMATIZACIJA</t>
  </si>
  <si>
    <t>412</t>
  </si>
  <si>
    <t>Nematerijalna imovina</t>
  </si>
  <si>
    <t>Licence</t>
  </si>
  <si>
    <t>422</t>
  </si>
  <si>
    <t>Postrojenja i oprema</t>
  </si>
  <si>
    <t>4221</t>
  </si>
  <si>
    <t>Uredska oprema i namještaj</t>
  </si>
  <si>
    <t>4222</t>
  </si>
  <si>
    <t>Komunikacijska oprema</t>
  </si>
  <si>
    <t>Nematerijalna proizvedena imovina</t>
  </si>
  <si>
    <t>Ulaganja u računalne programe</t>
  </si>
  <si>
    <t>K673017</t>
  </si>
  <si>
    <t>OPREMANJE</t>
  </si>
  <si>
    <t>4223</t>
  </si>
  <si>
    <t>Oprema za održavanje i zaštitu</t>
  </si>
  <si>
    <t>K673015</t>
  </si>
  <si>
    <t>OBNOVA VOZNOG PARKA</t>
  </si>
  <si>
    <t>423</t>
  </si>
  <si>
    <t>Prijevozna sredstva u cestovnom prijevozu</t>
  </si>
  <si>
    <t>A673014</t>
  </si>
  <si>
    <t>NADZOR GRAĐENJA</t>
  </si>
  <si>
    <t>3222</t>
  </si>
  <si>
    <t>A673020</t>
  </si>
  <si>
    <t>NADZOR SASTAVNICA OKOLIŠA</t>
  </si>
  <si>
    <t>0411</t>
  </si>
  <si>
    <t>51</t>
  </si>
  <si>
    <t>A673013</t>
  </si>
  <si>
    <t>PROJEKT PROSAFE</t>
  </si>
  <si>
    <t>PLAN 2020.</t>
  </si>
  <si>
    <t>IZVRŠENJE 2020.</t>
  </si>
  <si>
    <t>Članarine i norme</t>
  </si>
  <si>
    <t>A673021</t>
  </si>
  <si>
    <t>NADZOR SIGURNOSTI PROIZVODA</t>
  </si>
  <si>
    <t>559</t>
  </si>
  <si>
    <t>52</t>
  </si>
  <si>
    <t>559/52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</si>
</sst>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- &quot;@"/>
  </numFmts>
  <fonts count="12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</font>
    <font>
      <sz val="8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solid">
        <fgColor indexed="44"/>
        <bgColor indexed="64"/>
      </patternFill>
    </fill>
    <fill>
      <patternFill patternType="solid">
        <fgColor indexed="49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</patternFill>
    </fill>
  </fills>
  <borders count="28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18"/>
      </bottom>
      <diagonal/>
    </border>
    <border>
      <left/>
      <right style="thin">
        <color indexed="18"/>
      </right>
      <top style="thin">
        <color indexed="64"/>
      </top>
      <bottom style="thin">
        <color indexed="18"/>
      </bottom>
      <diagonal/>
    </border>
    <border>
      <left style="thin">
        <color indexed="64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18"/>
      </right>
      <top style="thin">
        <color indexed="64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64"/>
      </top>
      <bottom style="thin">
        <color indexed="18"/>
      </bottom>
      <diagonal/>
    </border>
    <border>
      <left style="thin">
        <color indexed="18"/>
      </left>
      <right/>
      <top style="thin">
        <color indexed="64"/>
      </top>
      <bottom style="thin">
        <color indexed="18"/>
      </bottom>
      <diagonal/>
    </border>
    <border>
      <left style="thin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64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18"/>
      </top>
      <bottom style="thin">
        <color indexed="64"/>
      </bottom>
      <diagonal/>
    </border>
  </borders>
  <cellStyleXfs count="7">
    <xf numFmtId="0" fontId="0" fillId="0" borderId="0"/>
    <xf numFmtId="0" fontId="1" fillId="2" borderId="1" applyNumberFormat="0" applyProtection="0">
      <alignment horizontal="left" vertical="center" indent="1" justifyLastLine="1"/>
    </xf>
    <xf numFmtId="4" fontId="1" fillId="4" borderId="1" applyNumberFormat="0" applyProtection="0">
      <alignment horizontal="left" vertical="center" indent="1" justifyLastLine="1"/>
    </xf>
    <xf numFmtId="4" fontId="1" fillId="5" borderId="1" applyNumberFormat="0" applyProtection="0">
      <alignment vertical="center"/>
    </xf>
    <xf numFmtId="0" fontId="1" fillId="8" borderId="1" applyNumberFormat="0" applyProtection="0">
      <alignment horizontal="left" vertical="center" indent="1" justifyLastLine="1"/>
    </xf>
    <xf numFmtId="4" fontId="1" fillId="0" borderId="1" applyNumberFormat="0" applyProtection="0">
      <alignment horizontal="right" vertical="center"/>
    </xf>
    <xf numFmtId="0" fontId="9" fillId="0" borderId="0"/>
  </cellStyleXfs>
  <cellXfs count="84">
    <xf numFmtId="0" fontId="0" fillId="0" borderId="0" xfId="0"/>
    <xf numFmtId="164" fontId="2" fillId="3" borderId="2" xfId="1" quotePrefix="1" applyNumberFormat="1" applyFont="1" applyFill="1" applyBorder="1" applyAlignment="1">
      <alignment vertical="center" justifyLastLine="1"/>
    </xf>
    <xf numFmtId="0" fontId="2" fillId="3" borderId="3" xfId="1" quotePrefix="1" applyFont="1" applyFill="1" applyBorder="1" applyAlignment="1">
      <alignment vertical="center" justifyLastLine="1"/>
    </xf>
    <xf numFmtId="0" fontId="2" fillId="3" borderId="2" xfId="2" quotePrefix="1" applyNumberFormat="1" applyFont="1" applyFill="1" applyBorder="1" applyAlignment="1">
      <alignment horizontal="center" vertical="center" wrapText="1"/>
    </xf>
    <xf numFmtId="0" fontId="2" fillId="3" borderId="2" xfId="2" applyNumberFormat="1" applyFont="1" applyFill="1" applyBorder="1" applyAlignment="1">
      <alignment horizontal="center" vertical="center" wrapText="1"/>
    </xf>
    <xf numFmtId="164" fontId="2" fillId="3" borderId="4" xfId="1" quotePrefix="1" applyNumberFormat="1" applyFont="1" applyFill="1" applyBorder="1" applyAlignment="1">
      <alignment vertical="center" justifyLastLine="1"/>
    </xf>
    <xf numFmtId="4" fontId="2" fillId="3" borderId="1" xfId="3" applyNumberFormat="1" applyFont="1" applyFill="1" applyBorder="1">
      <alignment vertical="center"/>
    </xf>
    <xf numFmtId="3" fontId="3" fillId="6" borderId="1" xfId="3" applyNumberFormat="1" applyFont="1" applyFill="1" applyBorder="1" applyAlignment="1">
      <alignment horizontal="center" vertical="center"/>
    </xf>
    <xf numFmtId="4" fontId="7" fillId="7" borderId="1" xfId="3" applyNumberFormat="1" applyFont="1" applyFill="1" applyBorder="1" applyAlignment="1">
      <alignment horizontal="left" vertical="center"/>
    </xf>
    <xf numFmtId="4" fontId="7" fillId="7" borderId="1" xfId="3" applyNumberFormat="1" applyFont="1" applyFill="1" applyBorder="1">
      <alignment vertical="center"/>
    </xf>
    <xf numFmtId="0" fontId="3" fillId="0" borderId="1" xfId="4" quotePrefix="1" applyFont="1" applyFill="1" applyBorder="1">
      <alignment horizontal="left" vertical="center" indent="1" justifyLastLine="1"/>
    </xf>
    <xf numFmtId="49" fontId="3" fillId="0" borderId="1" xfId="3" applyNumberFormat="1" applyFont="1" applyFill="1" applyBorder="1" applyAlignment="1">
      <alignment horizontal="center" vertical="center"/>
    </xf>
    <xf numFmtId="0" fontId="8" fillId="0" borderId="1" xfId="4" quotePrefix="1" applyFont="1" applyFill="1" applyBorder="1">
      <alignment horizontal="left" vertical="center" indent="1" justifyLastLine="1"/>
    </xf>
    <xf numFmtId="49" fontId="8" fillId="0" borderId="1" xfId="5" applyNumberFormat="1" applyFont="1" applyFill="1" applyBorder="1" applyAlignment="1">
      <alignment horizontal="center" vertical="center"/>
    </xf>
    <xf numFmtId="0" fontId="8" fillId="0" borderId="1" xfId="4" applyFont="1" applyFill="1" applyBorder="1">
      <alignment horizontal="left" vertical="center" indent="1" justifyLastLine="1"/>
    </xf>
    <xf numFmtId="0" fontId="3" fillId="0" borderId="1" xfId="4" applyFont="1" applyFill="1" applyBorder="1" applyAlignment="1">
      <alignment horizontal="left" vertical="center" indent="1" justifyLastLine="1"/>
    </xf>
    <xf numFmtId="0" fontId="8" fillId="0" borderId="1" xfId="4" applyFont="1" applyFill="1" applyBorder="1" applyAlignment="1">
      <alignment horizontal="left" vertical="center" indent="1" justifyLastLine="1"/>
    </xf>
    <xf numFmtId="49" fontId="8" fillId="0" borderId="1" xfId="5" applyNumberFormat="1" applyFont="1" applyBorder="1" applyAlignment="1">
      <alignment horizontal="center" vertical="center"/>
    </xf>
    <xf numFmtId="4" fontId="3" fillId="7" borderId="1" xfId="3" applyNumberFormat="1" applyFont="1" applyFill="1" applyBorder="1" applyAlignment="1">
      <alignment horizontal="left" vertical="center"/>
    </xf>
    <xf numFmtId="0" fontId="1" fillId="0" borderId="1" xfId="4" applyFont="1" applyFill="1" applyBorder="1">
      <alignment horizontal="left" vertical="center" indent="1" justifyLastLine="1"/>
    </xf>
    <xf numFmtId="0" fontId="3" fillId="7" borderId="1" xfId="4" applyFont="1" applyFill="1" applyBorder="1">
      <alignment horizontal="left" vertical="center" indent="1" justifyLastLine="1"/>
    </xf>
    <xf numFmtId="49" fontId="8" fillId="7" borderId="1" xfId="5" applyNumberFormat="1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4" fontId="7" fillId="7" borderId="12" xfId="3" applyNumberFormat="1" applyFont="1" applyFill="1" applyBorder="1">
      <alignment vertical="center"/>
    </xf>
    <xf numFmtId="4" fontId="3" fillId="0" borderId="12" xfId="3" applyNumberFormat="1" applyFont="1" applyFill="1" applyBorder="1">
      <alignment vertical="center"/>
    </xf>
    <xf numFmtId="4" fontId="8" fillId="0" borderId="12" xfId="5" applyNumberFormat="1" applyFont="1" applyFill="1" applyBorder="1">
      <alignment horizontal="right" vertical="center"/>
    </xf>
    <xf numFmtId="4" fontId="8" fillId="0" borderId="12" xfId="5" applyFont="1" applyFill="1" applyBorder="1">
      <alignment horizontal="right" vertical="center"/>
    </xf>
    <xf numFmtId="4" fontId="3" fillId="0" borderId="12" xfId="3" applyFont="1" applyFill="1" applyBorder="1">
      <alignment vertical="center"/>
    </xf>
    <xf numFmtId="4" fontId="3" fillId="0" borderId="12" xfId="5" applyNumberFormat="1" applyFont="1" applyFill="1" applyBorder="1">
      <alignment horizontal="right" vertical="center"/>
    </xf>
    <xf numFmtId="4" fontId="8" fillId="0" borderId="12" xfId="5" applyNumberFormat="1" applyFont="1" applyBorder="1">
      <alignment horizontal="right" vertical="center"/>
    </xf>
    <xf numFmtId="4" fontId="10" fillId="0" borderId="12" xfId="5" applyNumberFormat="1" applyFont="1" applyFill="1" applyBorder="1">
      <alignment horizontal="right" vertical="center"/>
    </xf>
    <xf numFmtId="4" fontId="10" fillId="7" borderId="12" xfId="5" applyNumberFormat="1" applyFont="1" applyFill="1" applyBorder="1">
      <alignment horizontal="right" vertical="center"/>
    </xf>
    <xf numFmtId="4" fontId="11" fillId="0" borderId="2" xfId="0" applyNumberFormat="1" applyFont="1" applyBorder="1"/>
    <xf numFmtId="164" fontId="2" fillId="6" borderId="10" xfId="1" quotePrefix="1" applyNumberFormat="1" applyFont="1" applyFill="1" applyBorder="1" applyAlignment="1">
      <alignment horizontal="center" vertical="center" justifyLastLine="1"/>
    </xf>
    <xf numFmtId="164" fontId="2" fillId="6" borderId="0" xfId="1" quotePrefix="1" applyNumberFormat="1" applyFont="1" applyFill="1" applyBorder="1" applyAlignment="1">
      <alignment horizontal="center" vertical="center" justifyLastLine="1"/>
    </xf>
    <xf numFmtId="164" fontId="2" fillId="6" borderId="11" xfId="1" quotePrefix="1" applyNumberFormat="1" applyFont="1" applyFill="1" applyBorder="1" applyAlignment="1">
      <alignment horizontal="center" vertical="center" justifyLastLine="1"/>
    </xf>
    <xf numFmtId="164" fontId="2" fillId="3" borderId="10" xfId="1" quotePrefix="1" applyNumberFormat="1" applyFont="1" applyFill="1" applyBorder="1" applyAlignment="1">
      <alignment vertical="center" justifyLastLine="1"/>
    </xf>
    <xf numFmtId="0" fontId="2" fillId="3" borderId="0" xfId="1" applyFont="1" applyFill="1" applyBorder="1" applyAlignment="1">
      <alignment horizontal="center" vertical="center" wrapText="1" justifyLastLine="1"/>
    </xf>
    <xf numFmtId="0" fontId="2" fillId="3" borderId="11" xfId="1" quotePrefix="1" applyFont="1" applyFill="1" applyBorder="1" applyAlignment="1">
      <alignment horizontal="center" vertical="center" wrapText="1" justifyLastLine="1"/>
    </xf>
    <xf numFmtId="0" fontId="2" fillId="3" borderId="13" xfId="2" applyNumberFormat="1" applyFont="1" applyFill="1" applyBorder="1" applyAlignment="1">
      <alignment horizontal="center" vertical="center" wrapText="1"/>
    </xf>
    <xf numFmtId="4" fontId="2" fillId="3" borderId="12" xfId="3" applyNumberFormat="1" applyFont="1" applyFill="1" applyBorder="1">
      <alignment vertical="center"/>
    </xf>
    <xf numFmtId="4" fontId="3" fillId="6" borderId="12" xfId="3" applyNumberFormat="1" applyFont="1" applyFill="1" applyBorder="1">
      <alignment vertical="center"/>
    </xf>
    <xf numFmtId="4" fontId="2" fillId="3" borderId="2" xfId="3" applyNumberFormat="1" applyFont="1" applyFill="1" applyBorder="1">
      <alignment vertical="center"/>
    </xf>
    <xf numFmtId="4" fontId="3" fillId="6" borderId="2" xfId="3" applyNumberFormat="1" applyFont="1" applyFill="1" applyBorder="1">
      <alignment vertical="center"/>
    </xf>
    <xf numFmtId="4" fontId="7" fillId="7" borderId="2" xfId="3" applyNumberFormat="1" applyFont="1" applyFill="1" applyBorder="1">
      <alignment vertical="center"/>
    </xf>
    <xf numFmtId="4" fontId="3" fillId="0" borderId="2" xfId="3" applyNumberFormat="1" applyFont="1" applyFill="1" applyBorder="1">
      <alignment vertical="center"/>
    </xf>
    <xf numFmtId="4" fontId="8" fillId="0" borderId="2" xfId="5" applyNumberFormat="1" applyFont="1" applyFill="1" applyBorder="1">
      <alignment horizontal="right" vertical="center"/>
    </xf>
    <xf numFmtId="4" fontId="3" fillId="0" borderId="2" xfId="3" applyFont="1" applyFill="1" applyBorder="1">
      <alignment vertical="center"/>
    </xf>
    <xf numFmtId="4" fontId="3" fillId="0" borderId="2" xfId="5" applyNumberFormat="1" applyFont="1" applyFill="1" applyBorder="1">
      <alignment horizontal="right" vertical="center"/>
    </xf>
    <xf numFmtId="4" fontId="10" fillId="0" borderId="2" xfId="5" applyNumberFormat="1" applyFont="1" applyFill="1" applyBorder="1">
      <alignment horizontal="right" vertical="center"/>
    </xf>
    <xf numFmtId="4" fontId="10" fillId="7" borderId="2" xfId="5" applyNumberFormat="1" applyFont="1" applyFill="1" applyBorder="1">
      <alignment horizontal="right" vertical="center"/>
    </xf>
    <xf numFmtId="4" fontId="4" fillId="3" borderId="14" xfId="3" applyNumberFormat="1" applyFont="1" applyFill="1" applyBorder="1">
      <alignment vertical="center"/>
    </xf>
    <xf numFmtId="4" fontId="4" fillId="3" borderId="15" xfId="3" applyNumberFormat="1" applyFont="1" applyFill="1" applyBorder="1">
      <alignment vertical="center"/>
    </xf>
    <xf numFmtId="4" fontId="4" fillId="3" borderId="16" xfId="3" applyNumberFormat="1" applyFont="1" applyFill="1" applyBorder="1">
      <alignment vertical="center"/>
    </xf>
    <xf numFmtId="4" fontId="7" fillId="7" borderId="17" xfId="3" applyNumberFormat="1" applyFont="1" applyFill="1" applyBorder="1" applyAlignment="1">
      <alignment horizontal="center" vertical="center"/>
    </xf>
    <xf numFmtId="4" fontId="7" fillId="7" borderId="18" xfId="3" applyNumberFormat="1" applyFont="1" applyFill="1" applyBorder="1" applyAlignment="1">
      <alignment horizontal="left" vertical="center"/>
    </xf>
    <xf numFmtId="4" fontId="7" fillId="7" borderId="18" xfId="3" applyNumberFormat="1" applyFont="1" applyFill="1" applyBorder="1" applyAlignment="1">
      <alignment horizontal="center" vertical="center"/>
    </xf>
    <xf numFmtId="4" fontId="7" fillId="7" borderId="19" xfId="3" applyNumberFormat="1" applyFont="1" applyFill="1" applyBorder="1">
      <alignment vertical="center"/>
    </xf>
    <xf numFmtId="164" fontId="3" fillId="0" borderId="20" xfId="4" quotePrefix="1" applyNumberFormat="1" applyFont="1" applyFill="1" applyBorder="1" applyAlignment="1">
      <alignment horizontal="center" vertical="center" justifyLastLine="1"/>
    </xf>
    <xf numFmtId="0" fontId="8" fillId="0" borderId="20" xfId="4" quotePrefix="1" applyFont="1" applyFill="1" applyBorder="1" applyAlignment="1">
      <alignment horizontal="center" vertical="center" justifyLastLine="1"/>
    </xf>
    <xf numFmtId="4" fontId="3" fillId="0" borderId="21" xfId="3" applyNumberFormat="1" applyFont="1" applyFill="1" applyBorder="1">
      <alignment vertical="center"/>
    </xf>
    <xf numFmtId="4" fontId="7" fillId="7" borderId="20" xfId="3" applyNumberFormat="1" applyFont="1" applyFill="1" applyBorder="1" applyAlignment="1">
      <alignment horizontal="center" vertical="center"/>
    </xf>
    <xf numFmtId="0" fontId="3" fillId="0" borderId="20" xfId="4" quotePrefix="1" applyFont="1" applyFill="1" applyBorder="1" applyAlignment="1">
      <alignment horizontal="center" vertical="center" justifyLastLine="1"/>
    </xf>
    <xf numFmtId="164" fontId="3" fillId="7" borderId="20" xfId="4" applyNumberFormat="1" applyFont="1" applyFill="1" applyBorder="1" applyAlignment="1">
      <alignment horizontal="center" vertical="center" justifyLastLine="1"/>
    </xf>
    <xf numFmtId="0" fontId="8" fillId="0" borderId="22" xfId="4" quotePrefix="1" applyFont="1" applyFill="1" applyBorder="1" applyAlignment="1">
      <alignment horizontal="center" vertical="center" justifyLastLine="1"/>
    </xf>
    <xf numFmtId="0" fontId="8" fillId="0" borderId="23" xfId="4" quotePrefix="1" applyFont="1" applyFill="1" applyBorder="1">
      <alignment horizontal="left" vertical="center" indent="1" justifyLastLine="1"/>
    </xf>
    <xf numFmtId="49" fontId="8" fillId="0" borderId="23" xfId="5" applyNumberFormat="1" applyFont="1" applyFill="1" applyBorder="1" applyAlignment="1">
      <alignment horizontal="center" vertical="center"/>
    </xf>
    <xf numFmtId="4" fontId="8" fillId="0" borderId="24" xfId="5" applyNumberFormat="1" applyFont="1" applyFill="1" applyBorder="1">
      <alignment horizontal="right" vertical="center"/>
    </xf>
    <xf numFmtId="3" fontId="3" fillId="6" borderId="14" xfId="3" applyNumberFormat="1" applyFont="1" applyFill="1" applyBorder="1" applyAlignment="1">
      <alignment horizontal="center" vertical="center"/>
    </xf>
    <xf numFmtId="4" fontId="3" fillId="6" borderId="15" xfId="3" applyNumberFormat="1" applyFont="1" applyFill="1" applyBorder="1">
      <alignment vertical="center"/>
    </xf>
    <xf numFmtId="4" fontId="10" fillId="7" borderId="4" xfId="5" applyNumberFormat="1" applyFont="1" applyFill="1" applyBorder="1">
      <alignment horizontal="right" vertical="center"/>
    </xf>
    <xf numFmtId="4" fontId="10" fillId="0" borderId="25" xfId="5" applyNumberFormat="1" applyFont="1" applyFill="1" applyBorder="1">
      <alignment horizontal="right" vertical="center"/>
    </xf>
    <xf numFmtId="4" fontId="11" fillId="0" borderId="26" xfId="0" applyNumberFormat="1" applyFont="1" applyBorder="1"/>
    <xf numFmtId="4" fontId="3" fillId="0" borderId="25" xfId="3" applyNumberFormat="1" applyFont="1" applyFill="1" applyBorder="1">
      <alignment vertical="center"/>
    </xf>
    <xf numFmtId="4" fontId="3" fillId="6" borderId="26" xfId="3" applyNumberFormat="1" applyFont="1" applyFill="1" applyBorder="1">
      <alignment vertical="center"/>
    </xf>
    <xf numFmtId="4" fontId="3" fillId="6" borderId="27" xfId="3" applyNumberFormat="1" applyFont="1" applyFill="1" applyBorder="1">
      <alignment vertical="center"/>
    </xf>
    <xf numFmtId="0" fontId="2" fillId="3" borderId="5" xfId="1" applyFont="1" applyFill="1" applyBorder="1" applyAlignment="1">
      <alignment horizontal="center" vertical="center" wrapText="1" justifyLastLine="1"/>
    </xf>
    <xf numFmtId="0" fontId="2" fillId="3" borderId="6" xfId="1" quotePrefix="1" applyFont="1" applyFill="1" applyBorder="1" applyAlignment="1">
      <alignment horizontal="center" vertical="center" wrapText="1" justifyLastLine="1"/>
    </xf>
    <xf numFmtId="164" fontId="2" fillId="6" borderId="7" xfId="1" quotePrefix="1" applyNumberFormat="1" applyFont="1" applyFill="1" applyBorder="1" applyAlignment="1">
      <alignment horizontal="center" vertical="center" justifyLastLine="1"/>
    </xf>
    <xf numFmtId="164" fontId="2" fillId="6" borderId="8" xfId="1" quotePrefix="1" applyNumberFormat="1" applyFont="1" applyFill="1" applyBorder="1" applyAlignment="1">
      <alignment horizontal="center" vertical="center" justifyLastLine="1"/>
    </xf>
    <xf numFmtId="164" fontId="2" fillId="6" borderId="9" xfId="1" quotePrefix="1" applyNumberFormat="1" applyFont="1" applyFill="1" applyBorder="1" applyAlignment="1">
      <alignment horizontal="center" vertical="center" justifyLastLine="1"/>
    </xf>
    <xf numFmtId="0" fontId="5" fillId="3" borderId="1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vertical="center" wrapText="1"/>
    </xf>
  </cellXfs>
  <cellStyles count="7">
    <cellStyle name="Normalno" xfId="0" builtinId="0"/>
    <cellStyle name="Obično_List4" xfId="6" xr:uid="{00000000-0005-0000-0000-000001000000}"/>
    <cellStyle name="SAPBEXaggData" xfId="3" xr:uid="{00000000-0005-0000-0000-000002000000}"/>
    <cellStyle name="SAPBEXchaText" xfId="2" xr:uid="{00000000-0005-0000-0000-000003000000}"/>
    <cellStyle name="SAPBEXHLevel1" xfId="1" xr:uid="{00000000-0005-0000-0000-000004000000}"/>
    <cellStyle name="SAPBEXHLevel3" xfId="4" xr:uid="{00000000-0005-0000-0000-000005000000}"/>
    <cellStyle name="SAPBEXstdData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6"/>
  <sheetViews>
    <sheetView tabSelected="1" workbookViewId="0">
      <selection activeCell="B117" sqref="B117"/>
    </sheetView>
  </sheetViews>
  <sheetFormatPr defaultRowHeight="15" x14ac:dyDescent="0.25"/>
  <cols>
    <col min="2" max="2" width="41" customWidth="1"/>
    <col min="5" max="5" width="16.42578125" customWidth="1"/>
    <col min="6" max="6" width="21.140625" customWidth="1"/>
    <col min="11" max="11" width="14" customWidth="1"/>
    <col min="12" max="12" width="11.140625" customWidth="1"/>
  </cols>
  <sheetData>
    <row r="1" spans="1:6" ht="24" x14ac:dyDescent="0.25">
      <c r="A1" s="1"/>
      <c r="B1" s="2"/>
      <c r="C1" s="3" t="s">
        <v>0</v>
      </c>
      <c r="D1" s="3" t="s">
        <v>1</v>
      </c>
      <c r="E1" s="39" t="s">
        <v>113</v>
      </c>
      <c r="F1" s="4" t="s">
        <v>114</v>
      </c>
    </row>
    <row r="2" spans="1:6" x14ac:dyDescent="0.25">
      <c r="A2" s="5" t="s">
        <v>2</v>
      </c>
      <c r="B2" s="76" t="s">
        <v>3</v>
      </c>
      <c r="C2" s="77"/>
      <c r="D2" s="6"/>
      <c r="E2" s="40"/>
      <c r="F2" s="42"/>
    </row>
    <row r="3" spans="1:6" x14ac:dyDescent="0.25">
      <c r="A3" s="36"/>
      <c r="B3" s="37"/>
      <c r="C3" s="38"/>
      <c r="D3" s="6"/>
      <c r="E3" s="40">
        <f>E4+E5+E6+E7</f>
        <v>326311591</v>
      </c>
      <c r="F3" s="40">
        <f>F4+F5+F6+F7</f>
        <v>319504812.37</v>
      </c>
    </row>
    <row r="4" spans="1:6" x14ac:dyDescent="0.25">
      <c r="A4" s="78"/>
      <c r="B4" s="79"/>
      <c r="C4" s="80"/>
      <c r="D4" s="7">
        <v>11</v>
      </c>
      <c r="E4" s="41">
        <f>E9+E53+E65+E69+E74+E85</f>
        <v>326093591</v>
      </c>
      <c r="F4" s="43">
        <f>F9-F19+F53+F65+F69+F74+F85</f>
        <v>319440222.35000002</v>
      </c>
    </row>
    <row r="5" spans="1:6" x14ac:dyDescent="0.25">
      <c r="A5" s="33"/>
      <c r="B5" s="34"/>
      <c r="C5" s="35"/>
      <c r="D5" s="7">
        <v>51</v>
      </c>
      <c r="E5" s="41">
        <f>E19+E97</f>
        <v>15000</v>
      </c>
      <c r="F5" s="43">
        <f>F19+F97</f>
        <v>15695.02</v>
      </c>
    </row>
    <row r="6" spans="1:6" x14ac:dyDescent="0.25">
      <c r="A6" s="33"/>
      <c r="B6" s="34"/>
      <c r="C6" s="35"/>
      <c r="D6" s="68">
        <v>52</v>
      </c>
      <c r="E6" s="69">
        <v>36500</v>
      </c>
      <c r="F6" s="74">
        <v>0</v>
      </c>
    </row>
    <row r="7" spans="1:6" x14ac:dyDescent="0.25">
      <c r="A7" s="33"/>
      <c r="B7" s="34"/>
      <c r="C7" s="35"/>
      <c r="D7" s="68">
        <v>559</v>
      </c>
      <c r="E7" s="69">
        <f>E102+E103+E106</f>
        <v>166500</v>
      </c>
      <c r="F7" s="75">
        <f>F100</f>
        <v>48895</v>
      </c>
    </row>
    <row r="8" spans="1:6" x14ac:dyDescent="0.25">
      <c r="A8" s="81" t="s">
        <v>4</v>
      </c>
      <c r="B8" s="82"/>
      <c r="C8" s="83"/>
      <c r="D8" s="51"/>
      <c r="E8" s="52"/>
      <c r="F8" s="53"/>
    </row>
    <row r="9" spans="1:6" x14ac:dyDescent="0.25">
      <c r="A9" s="54" t="s">
        <v>5</v>
      </c>
      <c r="B9" s="55" t="s">
        <v>6</v>
      </c>
      <c r="C9" s="56" t="s">
        <v>109</v>
      </c>
      <c r="D9" s="56" t="s">
        <v>9</v>
      </c>
      <c r="E9" s="57">
        <f>E10+E13+E15+E17+E23+E30+E40+E42+E49</f>
        <v>311531141</v>
      </c>
      <c r="F9" s="44">
        <f>F10+F13+F15+F17+F23+F30+F40+F42+F49</f>
        <v>305513750.63</v>
      </c>
    </row>
    <row r="10" spans="1:6" x14ac:dyDescent="0.25">
      <c r="A10" s="58" t="s">
        <v>7</v>
      </c>
      <c r="B10" s="10" t="s">
        <v>8</v>
      </c>
      <c r="C10" s="22" t="s">
        <v>109</v>
      </c>
      <c r="D10" s="11" t="s">
        <v>9</v>
      </c>
      <c r="E10" s="24">
        <f>E11+E12</f>
        <v>206605000</v>
      </c>
      <c r="F10" s="45">
        <f>F11+F12</f>
        <v>206499222.70999998</v>
      </c>
    </row>
    <row r="11" spans="1:6" x14ac:dyDescent="0.25">
      <c r="A11" s="59" t="s">
        <v>10</v>
      </c>
      <c r="B11" s="12" t="s">
        <v>11</v>
      </c>
      <c r="C11" s="13" t="s">
        <v>109</v>
      </c>
      <c r="D11" s="13" t="s">
        <v>9</v>
      </c>
      <c r="E11" s="25">
        <v>203340000</v>
      </c>
      <c r="F11" s="46">
        <v>203243978.38999999</v>
      </c>
    </row>
    <row r="12" spans="1:6" x14ac:dyDescent="0.25">
      <c r="A12" s="59" t="s">
        <v>12</v>
      </c>
      <c r="B12" s="12" t="s">
        <v>13</v>
      </c>
      <c r="C12" s="13" t="s">
        <v>109</v>
      </c>
      <c r="D12" s="13" t="s">
        <v>9</v>
      </c>
      <c r="E12" s="25">
        <v>3265000</v>
      </c>
      <c r="F12" s="46">
        <v>3255244.32</v>
      </c>
    </row>
    <row r="13" spans="1:6" x14ac:dyDescent="0.25">
      <c r="A13" s="58" t="s">
        <v>14</v>
      </c>
      <c r="B13" s="10" t="s">
        <v>15</v>
      </c>
      <c r="C13" s="22" t="s">
        <v>109</v>
      </c>
      <c r="D13" s="11" t="s">
        <v>9</v>
      </c>
      <c r="E13" s="24">
        <f>E14</f>
        <v>6840000</v>
      </c>
      <c r="F13" s="45">
        <f>F14</f>
        <v>6806478</v>
      </c>
    </row>
    <row r="14" spans="1:6" x14ac:dyDescent="0.25">
      <c r="A14" s="59" t="s">
        <v>16</v>
      </c>
      <c r="B14" s="12" t="s">
        <v>15</v>
      </c>
      <c r="C14" s="13" t="s">
        <v>109</v>
      </c>
      <c r="D14" s="13" t="s">
        <v>9</v>
      </c>
      <c r="E14" s="25">
        <v>6840000</v>
      </c>
      <c r="F14" s="32">
        <v>6806478</v>
      </c>
    </row>
    <row r="15" spans="1:6" x14ac:dyDescent="0.25">
      <c r="A15" s="58" t="s">
        <v>17</v>
      </c>
      <c r="B15" s="10" t="s">
        <v>18</v>
      </c>
      <c r="C15" s="13" t="s">
        <v>109</v>
      </c>
      <c r="D15" s="11" t="s">
        <v>9</v>
      </c>
      <c r="E15" s="24">
        <f>E16</f>
        <v>34040300</v>
      </c>
      <c r="F15" s="60">
        <f>F16</f>
        <v>34023970.780000001</v>
      </c>
    </row>
    <row r="16" spans="1:6" x14ac:dyDescent="0.25">
      <c r="A16" s="59" t="s">
        <v>19</v>
      </c>
      <c r="B16" s="12" t="s">
        <v>20</v>
      </c>
      <c r="C16" s="22" t="s">
        <v>109</v>
      </c>
      <c r="D16" s="13" t="s">
        <v>9</v>
      </c>
      <c r="E16" s="26">
        <v>34040300</v>
      </c>
      <c r="F16" s="32">
        <v>34023970.780000001</v>
      </c>
    </row>
    <row r="17" spans="1:6" x14ac:dyDescent="0.25">
      <c r="A17" s="58" t="s">
        <v>21</v>
      </c>
      <c r="B17" s="10" t="s">
        <v>22</v>
      </c>
      <c r="C17" s="13" t="s">
        <v>109</v>
      </c>
      <c r="D17" s="11" t="s">
        <v>9</v>
      </c>
      <c r="E17" s="27">
        <f>E18+E20+E21+E22</f>
        <v>8776000</v>
      </c>
      <c r="F17" s="47">
        <f>F18+F19+F20+F21+F22</f>
        <v>8730195.2400000002</v>
      </c>
    </row>
    <row r="18" spans="1:6" x14ac:dyDescent="0.25">
      <c r="A18" s="59" t="s">
        <v>23</v>
      </c>
      <c r="B18" s="12" t="s">
        <v>24</v>
      </c>
      <c r="C18" s="22" t="s">
        <v>109</v>
      </c>
      <c r="D18" s="13" t="s">
        <v>9</v>
      </c>
      <c r="E18" s="25">
        <v>2085000</v>
      </c>
      <c r="F18" s="32">
        <v>2034446.12</v>
      </c>
    </row>
    <row r="19" spans="1:6" x14ac:dyDescent="0.25">
      <c r="A19" s="59">
        <v>3211</v>
      </c>
      <c r="B19" s="12" t="s">
        <v>24</v>
      </c>
      <c r="C19" s="22" t="s">
        <v>109</v>
      </c>
      <c r="D19" s="13" t="s">
        <v>110</v>
      </c>
      <c r="E19" s="25">
        <v>0</v>
      </c>
      <c r="F19" s="32">
        <v>15695.02</v>
      </c>
    </row>
    <row r="20" spans="1:6" x14ac:dyDescent="0.25">
      <c r="A20" s="59" t="s">
        <v>25</v>
      </c>
      <c r="B20" s="12" t="s">
        <v>26</v>
      </c>
      <c r="C20" s="13" t="s">
        <v>109</v>
      </c>
      <c r="D20" s="13" t="s">
        <v>9</v>
      </c>
      <c r="E20" s="25">
        <v>6665000</v>
      </c>
      <c r="F20" s="32">
        <v>6661051.5999999996</v>
      </c>
    </row>
    <row r="21" spans="1:6" x14ac:dyDescent="0.25">
      <c r="A21" s="59" t="s">
        <v>27</v>
      </c>
      <c r="B21" s="12" t="s">
        <v>28</v>
      </c>
      <c r="C21" s="13" t="s">
        <v>109</v>
      </c>
      <c r="D21" s="13" t="s">
        <v>9</v>
      </c>
      <c r="E21" s="25">
        <v>16000</v>
      </c>
      <c r="F21" s="32">
        <v>13860.5</v>
      </c>
    </row>
    <row r="22" spans="1:6" x14ac:dyDescent="0.25">
      <c r="A22" s="59" t="s">
        <v>29</v>
      </c>
      <c r="B22" s="14" t="s">
        <v>30</v>
      </c>
      <c r="C22" s="22" t="s">
        <v>109</v>
      </c>
      <c r="D22" s="13" t="s">
        <v>9</v>
      </c>
      <c r="E22" s="25">
        <v>10000</v>
      </c>
      <c r="F22" s="32">
        <v>5142</v>
      </c>
    </row>
    <row r="23" spans="1:6" x14ac:dyDescent="0.25">
      <c r="A23" s="58" t="s">
        <v>31</v>
      </c>
      <c r="B23" s="10" t="s">
        <v>32</v>
      </c>
      <c r="C23" s="13" t="s">
        <v>109</v>
      </c>
      <c r="D23" s="11" t="s">
        <v>9</v>
      </c>
      <c r="E23" s="27">
        <f>E24+E25+E26+E27+E28+E29</f>
        <v>16387932</v>
      </c>
      <c r="F23" s="47">
        <f>F24+F25+F26+F27+F28+F29</f>
        <v>12291099.869999999</v>
      </c>
    </row>
    <row r="24" spans="1:6" x14ac:dyDescent="0.25">
      <c r="A24" s="59" t="s">
        <v>33</v>
      </c>
      <c r="B24" s="12" t="s">
        <v>34</v>
      </c>
      <c r="C24" s="13" t="s">
        <v>109</v>
      </c>
      <c r="D24" s="13" t="s">
        <v>9</v>
      </c>
      <c r="E24" s="25">
        <v>2095000</v>
      </c>
      <c r="F24" s="32">
        <v>2114593.27</v>
      </c>
    </row>
    <row r="25" spans="1:6" x14ac:dyDescent="0.25">
      <c r="A25" s="59">
        <v>3222</v>
      </c>
      <c r="B25" s="14" t="s">
        <v>35</v>
      </c>
      <c r="C25" s="22" t="s">
        <v>109</v>
      </c>
      <c r="D25" s="13" t="s">
        <v>9</v>
      </c>
      <c r="E25" s="25">
        <v>4500</v>
      </c>
      <c r="F25" s="32">
        <v>0</v>
      </c>
    </row>
    <row r="26" spans="1:6" x14ac:dyDescent="0.25">
      <c r="A26" s="59" t="s">
        <v>36</v>
      </c>
      <c r="B26" s="14" t="s">
        <v>37</v>
      </c>
      <c r="C26" s="13" t="s">
        <v>109</v>
      </c>
      <c r="D26" s="13" t="s">
        <v>9</v>
      </c>
      <c r="E26" s="25">
        <v>13025182</v>
      </c>
      <c r="F26" s="32">
        <v>8910494.0800000001</v>
      </c>
    </row>
    <row r="27" spans="1:6" x14ac:dyDescent="0.25">
      <c r="A27" s="59">
        <v>3224</v>
      </c>
      <c r="B27" s="14" t="s">
        <v>38</v>
      </c>
      <c r="C27" s="13" t="s">
        <v>109</v>
      </c>
      <c r="D27" s="13" t="s">
        <v>9</v>
      </c>
      <c r="E27" s="25">
        <v>13250</v>
      </c>
      <c r="F27" s="32">
        <v>6000.68</v>
      </c>
    </row>
    <row r="28" spans="1:6" x14ac:dyDescent="0.25">
      <c r="A28" s="59" t="s">
        <v>39</v>
      </c>
      <c r="B28" s="12" t="s">
        <v>40</v>
      </c>
      <c r="C28" s="22" t="s">
        <v>109</v>
      </c>
      <c r="D28" s="13" t="s">
        <v>9</v>
      </c>
      <c r="E28" s="25">
        <v>1050000</v>
      </c>
      <c r="F28" s="32">
        <v>1076955.05</v>
      </c>
    </row>
    <row r="29" spans="1:6" x14ac:dyDescent="0.25">
      <c r="A29" s="59" t="s">
        <v>41</v>
      </c>
      <c r="B29" s="14" t="s">
        <v>42</v>
      </c>
      <c r="C29" s="13" t="s">
        <v>109</v>
      </c>
      <c r="D29" s="13" t="s">
        <v>9</v>
      </c>
      <c r="E29" s="25">
        <v>200000</v>
      </c>
      <c r="F29" s="32">
        <v>183056.79</v>
      </c>
    </row>
    <row r="30" spans="1:6" x14ac:dyDescent="0.25">
      <c r="A30" s="58" t="s">
        <v>43</v>
      </c>
      <c r="B30" s="10" t="s">
        <v>44</v>
      </c>
      <c r="C30" s="13" t="s">
        <v>109</v>
      </c>
      <c r="D30" s="11" t="s">
        <v>9</v>
      </c>
      <c r="E30" s="27">
        <f>E31+E32+E33+E34+E35+E36+E37+E38+E39</f>
        <v>36624909</v>
      </c>
      <c r="F30" s="47">
        <f>F31+F32+F33+F34+F35+F36+F37+F38+F39</f>
        <v>35441316.300000004</v>
      </c>
    </row>
    <row r="31" spans="1:6" x14ac:dyDescent="0.25">
      <c r="A31" s="59" t="s">
        <v>45</v>
      </c>
      <c r="B31" s="12" t="s">
        <v>46</v>
      </c>
      <c r="C31" s="22" t="s">
        <v>109</v>
      </c>
      <c r="D31" s="13" t="s">
        <v>9</v>
      </c>
      <c r="E31" s="25">
        <v>6230000</v>
      </c>
      <c r="F31" s="32">
        <v>6695593.4299999997</v>
      </c>
    </row>
    <row r="32" spans="1:6" x14ac:dyDescent="0.25">
      <c r="A32" s="59">
        <v>3232</v>
      </c>
      <c r="B32" s="12" t="s">
        <v>47</v>
      </c>
      <c r="C32" s="13" t="s">
        <v>109</v>
      </c>
      <c r="D32" s="13" t="s">
        <v>9</v>
      </c>
      <c r="E32" s="25">
        <v>4526599</v>
      </c>
      <c r="F32" s="32">
        <v>4235608.8</v>
      </c>
    </row>
    <row r="33" spans="1:6" x14ac:dyDescent="0.25">
      <c r="A33" s="59" t="s">
        <v>48</v>
      </c>
      <c r="B33" s="12" t="s">
        <v>49</v>
      </c>
      <c r="C33" s="13" t="s">
        <v>109</v>
      </c>
      <c r="D33" s="13" t="s">
        <v>9</v>
      </c>
      <c r="E33" s="25">
        <v>400000</v>
      </c>
      <c r="F33" s="32">
        <v>288322.07</v>
      </c>
    </row>
    <row r="34" spans="1:6" x14ac:dyDescent="0.25">
      <c r="A34" s="59" t="s">
        <v>50</v>
      </c>
      <c r="B34" s="12" t="s">
        <v>51</v>
      </c>
      <c r="C34" s="22" t="s">
        <v>109</v>
      </c>
      <c r="D34" s="13" t="s">
        <v>9</v>
      </c>
      <c r="E34" s="25">
        <v>1460000</v>
      </c>
      <c r="F34" s="32">
        <v>1277552.3400000001</v>
      </c>
    </row>
    <row r="35" spans="1:6" x14ac:dyDescent="0.25">
      <c r="A35" s="59" t="s">
        <v>52</v>
      </c>
      <c r="B35" s="12" t="s">
        <v>53</v>
      </c>
      <c r="C35" s="13" t="s">
        <v>109</v>
      </c>
      <c r="D35" s="13" t="s">
        <v>9</v>
      </c>
      <c r="E35" s="25">
        <v>13855501</v>
      </c>
      <c r="F35" s="32">
        <v>13697434.49</v>
      </c>
    </row>
    <row r="36" spans="1:6" x14ac:dyDescent="0.25">
      <c r="A36" s="59" t="s">
        <v>54</v>
      </c>
      <c r="B36" s="12" t="s">
        <v>55</v>
      </c>
      <c r="C36" s="13" t="s">
        <v>109</v>
      </c>
      <c r="D36" s="13" t="s">
        <v>9</v>
      </c>
      <c r="E36" s="25">
        <v>1001412</v>
      </c>
      <c r="F36" s="32">
        <v>1173820.06</v>
      </c>
    </row>
    <row r="37" spans="1:6" x14ac:dyDescent="0.25">
      <c r="A37" s="59" t="s">
        <v>56</v>
      </c>
      <c r="B37" s="12" t="s">
        <v>57</v>
      </c>
      <c r="C37" s="22" t="s">
        <v>109</v>
      </c>
      <c r="D37" s="13" t="s">
        <v>9</v>
      </c>
      <c r="E37" s="25">
        <v>2400000</v>
      </c>
      <c r="F37" s="32">
        <v>2392558.75</v>
      </c>
    </row>
    <row r="38" spans="1:6" x14ac:dyDescent="0.25">
      <c r="A38" s="59">
        <v>3238</v>
      </c>
      <c r="B38" s="12" t="s">
        <v>58</v>
      </c>
      <c r="C38" s="13" t="s">
        <v>109</v>
      </c>
      <c r="D38" s="13" t="s">
        <v>9</v>
      </c>
      <c r="E38" s="25">
        <v>80594</v>
      </c>
      <c r="F38" s="32">
        <v>82676.259999999995</v>
      </c>
    </row>
    <row r="39" spans="1:6" x14ac:dyDescent="0.25">
      <c r="A39" s="59" t="s">
        <v>59</v>
      </c>
      <c r="B39" s="12" t="s">
        <v>60</v>
      </c>
      <c r="C39" s="13" t="s">
        <v>109</v>
      </c>
      <c r="D39" s="13" t="s">
        <v>9</v>
      </c>
      <c r="E39" s="25">
        <v>6670803</v>
      </c>
      <c r="F39" s="32">
        <v>5597750.0999999996</v>
      </c>
    </row>
    <row r="40" spans="1:6" x14ac:dyDescent="0.25">
      <c r="A40" s="58" t="s">
        <v>61</v>
      </c>
      <c r="B40" s="10" t="s">
        <v>62</v>
      </c>
      <c r="C40" s="22" t="s">
        <v>109</v>
      </c>
      <c r="D40" s="11" t="s">
        <v>9</v>
      </c>
      <c r="E40" s="27">
        <f>E41</f>
        <v>4000</v>
      </c>
      <c r="F40" s="47">
        <f>F41</f>
        <v>2314.64</v>
      </c>
    </row>
    <row r="41" spans="1:6" x14ac:dyDescent="0.25">
      <c r="A41" s="59" t="s">
        <v>63</v>
      </c>
      <c r="B41" s="12" t="s">
        <v>62</v>
      </c>
      <c r="C41" s="13" t="s">
        <v>109</v>
      </c>
      <c r="D41" s="13" t="s">
        <v>9</v>
      </c>
      <c r="E41" s="25">
        <v>4000</v>
      </c>
      <c r="F41" s="32">
        <v>2314.64</v>
      </c>
    </row>
    <row r="42" spans="1:6" x14ac:dyDescent="0.25">
      <c r="A42" s="58" t="s">
        <v>64</v>
      </c>
      <c r="B42" s="10" t="s">
        <v>65</v>
      </c>
      <c r="C42" s="13" t="s">
        <v>109</v>
      </c>
      <c r="D42" s="11" t="s">
        <v>9</v>
      </c>
      <c r="E42" s="24">
        <f>E43+E44+E45+E46+E47+E48</f>
        <v>2160000</v>
      </c>
      <c r="F42" s="45">
        <f>F43+F44+F45+F46+F47+F48</f>
        <v>1676095.43</v>
      </c>
    </row>
    <row r="43" spans="1:6" x14ac:dyDescent="0.25">
      <c r="A43" s="59" t="s">
        <v>66</v>
      </c>
      <c r="B43" s="12" t="s">
        <v>67</v>
      </c>
      <c r="C43" s="22" t="s">
        <v>109</v>
      </c>
      <c r="D43" s="11" t="s">
        <v>9</v>
      </c>
      <c r="E43" s="25">
        <v>350000</v>
      </c>
      <c r="F43" s="32">
        <v>250036.04</v>
      </c>
    </row>
    <row r="44" spans="1:6" x14ac:dyDescent="0.25">
      <c r="A44" s="59" t="s">
        <v>68</v>
      </c>
      <c r="B44" s="12" t="s">
        <v>69</v>
      </c>
      <c r="C44" s="13" t="s">
        <v>109</v>
      </c>
      <c r="D44" s="13" t="s">
        <v>9</v>
      </c>
      <c r="E44" s="25">
        <v>300000</v>
      </c>
      <c r="F44" s="32">
        <v>82845.789999999994</v>
      </c>
    </row>
    <row r="45" spans="1:6" x14ac:dyDescent="0.25">
      <c r="A45" s="59" t="s">
        <v>70</v>
      </c>
      <c r="B45" s="12" t="s">
        <v>71</v>
      </c>
      <c r="C45" s="13" t="s">
        <v>109</v>
      </c>
      <c r="D45" s="13" t="s">
        <v>9</v>
      </c>
      <c r="E45" s="25">
        <v>20000</v>
      </c>
      <c r="F45" s="32">
        <v>120</v>
      </c>
    </row>
    <row r="46" spans="1:6" x14ac:dyDescent="0.25">
      <c r="A46" s="59" t="s">
        <v>72</v>
      </c>
      <c r="B46" s="12" t="s">
        <v>73</v>
      </c>
      <c r="C46" s="22" t="s">
        <v>109</v>
      </c>
      <c r="D46" s="13" t="s">
        <v>9</v>
      </c>
      <c r="E46" s="25">
        <v>290000</v>
      </c>
      <c r="F46" s="32">
        <v>239865.38</v>
      </c>
    </row>
    <row r="47" spans="1:6" x14ac:dyDescent="0.25">
      <c r="A47" s="59">
        <v>3296</v>
      </c>
      <c r="B47" s="12" t="s">
        <v>74</v>
      </c>
      <c r="C47" s="13" t="s">
        <v>109</v>
      </c>
      <c r="D47" s="13" t="s">
        <v>9</v>
      </c>
      <c r="E47" s="25">
        <v>1150000</v>
      </c>
      <c r="F47" s="32">
        <v>1080706.2</v>
      </c>
    </row>
    <row r="48" spans="1:6" x14ac:dyDescent="0.25">
      <c r="A48" s="59" t="s">
        <v>75</v>
      </c>
      <c r="B48" s="12" t="s">
        <v>65</v>
      </c>
      <c r="C48" s="13" t="s">
        <v>109</v>
      </c>
      <c r="D48" s="13" t="s">
        <v>9</v>
      </c>
      <c r="E48" s="25">
        <v>50000</v>
      </c>
      <c r="F48" s="32">
        <v>22522.02</v>
      </c>
    </row>
    <row r="49" spans="1:6" x14ac:dyDescent="0.25">
      <c r="A49" s="58" t="s">
        <v>76</v>
      </c>
      <c r="B49" s="10" t="s">
        <v>77</v>
      </c>
      <c r="C49" s="22" t="s">
        <v>109</v>
      </c>
      <c r="D49" s="11" t="s">
        <v>9</v>
      </c>
      <c r="E49" s="27">
        <f>E50+E51+E52</f>
        <v>93000</v>
      </c>
      <c r="F49" s="47">
        <f>F50+F51+F52</f>
        <v>43057.66</v>
      </c>
    </row>
    <row r="50" spans="1:6" x14ac:dyDescent="0.25">
      <c r="A50" s="59" t="s">
        <v>78</v>
      </c>
      <c r="B50" s="12" t="s">
        <v>79</v>
      </c>
      <c r="C50" s="13" t="s">
        <v>109</v>
      </c>
      <c r="D50" s="13" t="s">
        <v>9</v>
      </c>
      <c r="E50" s="25">
        <v>30000</v>
      </c>
      <c r="F50" s="32">
        <v>297.37</v>
      </c>
    </row>
    <row r="51" spans="1:6" x14ac:dyDescent="0.25">
      <c r="A51" s="59" t="s">
        <v>80</v>
      </c>
      <c r="B51" s="12" t="s">
        <v>81</v>
      </c>
      <c r="C51" s="13" t="s">
        <v>109</v>
      </c>
      <c r="D51" s="13" t="s">
        <v>9</v>
      </c>
      <c r="E51" s="25">
        <v>53000</v>
      </c>
      <c r="F51" s="32">
        <v>42760.29</v>
      </c>
    </row>
    <row r="52" spans="1:6" x14ac:dyDescent="0.25">
      <c r="A52" s="59">
        <v>3434</v>
      </c>
      <c r="B52" s="12" t="s">
        <v>82</v>
      </c>
      <c r="C52" s="22" t="s">
        <v>109</v>
      </c>
      <c r="D52" s="13" t="s">
        <v>9</v>
      </c>
      <c r="E52" s="25">
        <v>10000</v>
      </c>
      <c r="F52" s="32">
        <v>0</v>
      </c>
    </row>
    <row r="53" spans="1:6" x14ac:dyDescent="0.25">
      <c r="A53" s="61" t="s">
        <v>83</v>
      </c>
      <c r="B53" s="8" t="s">
        <v>84</v>
      </c>
      <c r="C53" s="13" t="s">
        <v>109</v>
      </c>
      <c r="D53" s="9"/>
      <c r="E53" s="23">
        <f>E54+E60+E63</f>
        <v>13345450</v>
      </c>
      <c r="F53" s="44">
        <f>F54+F60+F63</f>
        <v>12969015.780000001</v>
      </c>
    </row>
    <row r="54" spans="1:6" x14ac:dyDescent="0.25">
      <c r="A54" s="58" t="s">
        <v>43</v>
      </c>
      <c r="B54" s="10" t="s">
        <v>44</v>
      </c>
      <c r="C54" s="13" t="s">
        <v>109</v>
      </c>
      <c r="D54" s="11" t="s">
        <v>9</v>
      </c>
      <c r="E54" s="24">
        <f>E55+E56+E57</f>
        <v>11741950</v>
      </c>
      <c r="F54" s="45">
        <f>F55+F56+F57</f>
        <v>11639984.48</v>
      </c>
    </row>
    <row r="55" spans="1:6" x14ac:dyDescent="0.25">
      <c r="A55" s="59">
        <v>3232</v>
      </c>
      <c r="B55" s="12" t="s">
        <v>47</v>
      </c>
      <c r="C55" s="22" t="s">
        <v>109</v>
      </c>
      <c r="D55" s="13" t="s">
        <v>9</v>
      </c>
      <c r="E55" s="25">
        <v>900000</v>
      </c>
      <c r="F55" s="32">
        <v>913910.16</v>
      </c>
    </row>
    <row r="56" spans="1:6" x14ac:dyDescent="0.25">
      <c r="A56" s="59" t="s">
        <v>52</v>
      </c>
      <c r="B56" s="12" t="s">
        <v>53</v>
      </c>
      <c r="C56" s="13" t="s">
        <v>109</v>
      </c>
      <c r="D56" s="13" t="s">
        <v>9</v>
      </c>
      <c r="E56" s="25">
        <v>5341950</v>
      </c>
      <c r="F56" s="32">
        <v>8563676.3200000003</v>
      </c>
    </row>
    <row r="57" spans="1:6" x14ac:dyDescent="0.25">
      <c r="A57" s="59">
        <v>3238</v>
      </c>
      <c r="B57" s="12" t="s">
        <v>58</v>
      </c>
      <c r="C57" s="13" t="s">
        <v>109</v>
      </c>
      <c r="D57" s="13" t="s">
        <v>9</v>
      </c>
      <c r="E57" s="25">
        <v>5500000</v>
      </c>
      <c r="F57" s="32">
        <v>2162398</v>
      </c>
    </row>
    <row r="58" spans="1:6" hidden="1" x14ac:dyDescent="0.25">
      <c r="A58" s="58" t="s">
        <v>85</v>
      </c>
      <c r="B58" s="14" t="s">
        <v>86</v>
      </c>
      <c r="C58" s="22" t="s">
        <v>109</v>
      </c>
      <c r="D58" s="13" t="s">
        <v>9</v>
      </c>
      <c r="E58" s="28">
        <f>E59</f>
        <v>0</v>
      </c>
      <c r="F58" s="32"/>
    </row>
    <row r="59" spans="1:6" hidden="1" x14ac:dyDescent="0.25">
      <c r="A59" s="59">
        <v>4123</v>
      </c>
      <c r="B59" s="14" t="s">
        <v>87</v>
      </c>
      <c r="C59" s="13" t="s">
        <v>109</v>
      </c>
      <c r="D59" s="13" t="s">
        <v>9</v>
      </c>
      <c r="E59" s="25">
        <v>0</v>
      </c>
      <c r="F59" s="32"/>
    </row>
    <row r="60" spans="1:6" x14ac:dyDescent="0.25">
      <c r="A60" s="58" t="s">
        <v>88</v>
      </c>
      <c r="B60" s="10" t="s">
        <v>89</v>
      </c>
      <c r="C60" s="13" t="s">
        <v>109</v>
      </c>
      <c r="D60" s="11" t="s">
        <v>9</v>
      </c>
      <c r="E60" s="24">
        <f>E61+E62</f>
        <v>1368500</v>
      </c>
      <c r="F60" s="45">
        <f>F61+F62</f>
        <v>1329031.3</v>
      </c>
    </row>
    <row r="61" spans="1:6" x14ac:dyDescent="0.25">
      <c r="A61" s="59" t="s">
        <v>90</v>
      </c>
      <c r="B61" s="12" t="s">
        <v>91</v>
      </c>
      <c r="C61" s="22" t="s">
        <v>109</v>
      </c>
      <c r="D61" s="13" t="s">
        <v>9</v>
      </c>
      <c r="E61" s="25">
        <v>1245000</v>
      </c>
      <c r="F61" s="32">
        <v>1216232.71</v>
      </c>
    </row>
    <row r="62" spans="1:6" x14ac:dyDescent="0.25">
      <c r="A62" s="59" t="s">
        <v>92</v>
      </c>
      <c r="B62" s="12" t="s">
        <v>93</v>
      </c>
      <c r="C62" s="13" t="s">
        <v>109</v>
      </c>
      <c r="D62" s="13" t="s">
        <v>9</v>
      </c>
      <c r="E62" s="25">
        <v>123500</v>
      </c>
      <c r="F62" s="32">
        <v>112798.59</v>
      </c>
    </row>
    <row r="63" spans="1:6" x14ac:dyDescent="0.25">
      <c r="A63" s="62">
        <v>-426</v>
      </c>
      <c r="B63" s="15" t="s">
        <v>94</v>
      </c>
      <c r="C63" s="13" t="s">
        <v>109</v>
      </c>
      <c r="D63" s="11" t="s">
        <v>9</v>
      </c>
      <c r="E63" s="28">
        <f>E64</f>
        <v>235000</v>
      </c>
      <c r="F63" s="48">
        <f>F64</f>
        <v>0</v>
      </c>
    </row>
    <row r="64" spans="1:6" x14ac:dyDescent="0.25">
      <c r="A64" s="59">
        <v>4262</v>
      </c>
      <c r="B64" s="16" t="s">
        <v>95</v>
      </c>
      <c r="C64" s="22" t="s">
        <v>109</v>
      </c>
      <c r="D64" s="13" t="s">
        <v>9</v>
      </c>
      <c r="E64" s="25">
        <v>235000</v>
      </c>
      <c r="F64" s="32">
        <v>0</v>
      </c>
    </row>
    <row r="65" spans="1:6" x14ac:dyDescent="0.25">
      <c r="A65" s="61" t="s">
        <v>96</v>
      </c>
      <c r="B65" s="8" t="s">
        <v>97</v>
      </c>
      <c r="C65" s="13" t="s">
        <v>109</v>
      </c>
      <c r="D65" s="9"/>
      <c r="E65" s="23">
        <f>E66</f>
        <v>320000</v>
      </c>
      <c r="F65" s="44">
        <f>F66</f>
        <v>186240.66999999998</v>
      </c>
    </row>
    <row r="66" spans="1:6" x14ac:dyDescent="0.25">
      <c r="A66" s="58" t="s">
        <v>88</v>
      </c>
      <c r="B66" s="10" t="s">
        <v>89</v>
      </c>
      <c r="C66" s="13" t="s">
        <v>109</v>
      </c>
      <c r="D66" s="11" t="s">
        <v>9</v>
      </c>
      <c r="E66" s="24">
        <f>E67+E68</f>
        <v>320000</v>
      </c>
      <c r="F66" s="45">
        <f>F67+F68</f>
        <v>186240.66999999998</v>
      </c>
    </row>
    <row r="67" spans="1:6" x14ac:dyDescent="0.25">
      <c r="A67" s="59" t="s">
        <v>90</v>
      </c>
      <c r="B67" s="12" t="s">
        <v>91</v>
      </c>
      <c r="C67" s="22" t="s">
        <v>109</v>
      </c>
      <c r="D67" s="13" t="s">
        <v>9</v>
      </c>
      <c r="E67" s="25">
        <v>200000</v>
      </c>
      <c r="F67" s="32">
        <v>107186.94</v>
      </c>
    </row>
    <row r="68" spans="1:6" x14ac:dyDescent="0.25">
      <c r="A68" s="59" t="s">
        <v>98</v>
      </c>
      <c r="B68" s="12" t="s">
        <v>99</v>
      </c>
      <c r="C68" s="13" t="s">
        <v>109</v>
      </c>
      <c r="D68" s="13" t="s">
        <v>9</v>
      </c>
      <c r="E68" s="25">
        <v>120000</v>
      </c>
      <c r="F68" s="32">
        <v>79053.73</v>
      </c>
    </row>
    <row r="69" spans="1:6" x14ac:dyDescent="0.25">
      <c r="A69" s="61" t="s">
        <v>100</v>
      </c>
      <c r="B69" s="8" t="s">
        <v>101</v>
      </c>
      <c r="C69" s="13" t="s">
        <v>109</v>
      </c>
      <c r="D69" s="9"/>
      <c r="E69" s="23">
        <f>E70+E72</f>
        <v>193500</v>
      </c>
      <c r="F69" s="44">
        <f>F70+F72</f>
        <v>180905.18</v>
      </c>
    </row>
    <row r="70" spans="1:6" x14ac:dyDescent="0.25">
      <c r="A70" s="58" t="s">
        <v>43</v>
      </c>
      <c r="B70" s="10" t="s">
        <v>44</v>
      </c>
      <c r="C70" s="22" t="s">
        <v>109</v>
      </c>
      <c r="D70" s="11" t="s">
        <v>9</v>
      </c>
      <c r="E70" s="24">
        <f>E71</f>
        <v>193500</v>
      </c>
      <c r="F70" s="45">
        <f>F71</f>
        <v>180905.18</v>
      </c>
    </row>
    <row r="71" spans="1:6" x14ac:dyDescent="0.25">
      <c r="A71" s="59" t="s">
        <v>52</v>
      </c>
      <c r="B71" s="12" t="s">
        <v>53</v>
      </c>
      <c r="C71" s="13" t="s">
        <v>109</v>
      </c>
      <c r="D71" s="13" t="s">
        <v>9</v>
      </c>
      <c r="E71" s="25">
        <v>193500</v>
      </c>
      <c r="F71" s="32">
        <v>180905.18</v>
      </c>
    </row>
    <row r="72" spans="1:6" x14ac:dyDescent="0.25">
      <c r="A72" s="58" t="s">
        <v>102</v>
      </c>
      <c r="B72" s="10" t="s">
        <v>89</v>
      </c>
      <c r="C72" s="13" t="s">
        <v>109</v>
      </c>
      <c r="D72" s="11" t="s">
        <v>9</v>
      </c>
      <c r="E72" s="24">
        <f>E73</f>
        <v>0</v>
      </c>
      <c r="F72" s="45">
        <f>F73</f>
        <v>0</v>
      </c>
    </row>
    <row r="73" spans="1:6" x14ac:dyDescent="0.25">
      <c r="A73" s="59">
        <v>4231</v>
      </c>
      <c r="B73" s="14" t="s">
        <v>103</v>
      </c>
      <c r="C73" s="22" t="s">
        <v>109</v>
      </c>
      <c r="D73" s="17" t="s">
        <v>9</v>
      </c>
      <c r="E73" s="29">
        <v>0</v>
      </c>
      <c r="F73" s="32">
        <v>0</v>
      </c>
    </row>
    <row r="74" spans="1:6" x14ac:dyDescent="0.25">
      <c r="A74" s="61" t="s">
        <v>104</v>
      </c>
      <c r="B74" s="18" t="s">
        <v>105</v>
      </c>
      <c r="C74" s="13" t="s">
        <v>109</v>
      </c>
      <c r="D74" s="9"/>
      <c r="E74" s="23">
        <f>E75+E77+E79</f>
        <v>595000</v>
      </c>
      <c r="F74" s="44">
        <f>F75+F77+F79</f>
        <v>522712.5</v>
      </c>
    </row>
    <row r="75" spans="1:6" x14ac:dyDescent="0.25">
      <c r="A75" s="58" t="s">
        <v>21</v>
      </c>
      <c r="B75" s="10" t="s">
        <v>22</v>
      </c>
      <c r="C75" s="13" t="s">
        <v>109</v>
      </c>
      <c r="D75" s="11" t="s">
        <v>9</v>
      </c>
      <c r="E75" s="24">
        <f>E76</f>
        <v>100000</v>
      </c>
      <c r="F75" s="45">
        <f>F76</f>
        <v>94910.3</v>
      </c>
    </row>
    <row r="76" spans="1:6" x14ac:dyDescent="0.25">
      <c r="A76" s="59" t="s">
        <v>23</v>
      </c>
      <c r="B76" s="12" t="s">
        <v>24</v>
      </c>
      <c r="C76" s="22" t="s">
        <v>109</v>
      </c>
      <c r="D76" s="13" t="s">
        <v>9</v>
      </c>
      <c r="E76" s="25">
        <v>100000</v>
      </c>
      <c r="F76" s="32">
        <v>94910.3</v>
      </c>
    </row>
    <row r="77" spans="1:6" x14ac:dyDescent="0.25">
      <c r="A77" s="58" t="s">
        <v>31</v>
      </c>
      <c r="B77" s="10" t="s">
        <v>32</v>
      </c>
      <c r="C77" s="13" t="s">
        <v>109</v>
      </c>
      <c r="D77" s="13" t="s">
        <v>9</v>
      </c>
      <c r="E77" s="30">
        <f>E78</f>
        <v>0</v>
      </c>
      <c r="F77" s="49">
        <f>F78</f>
        <v>0</v>
      </c>
    </row>
    <row r="78" spans="1:6" x14ac:dyDescent="0.25">
      <c r="A78" s="59" t="s">
        <v>106</v>
      </c>
      <c r="B78" s="19" t="s">
        <v>35</v>
      </c>
      <c r="C78" s="13" t="s">
        <v>109</v>
      </c>
      <c r="D78" s="13" t="s">
        <v>9</v>
      </c>
      <c r="E78" s="25">
        <v>0</v>
      </c>
      <c r="F78" s="32">
        <v>0</v>
      </c>
    </row>
    <row r="79" spans="1:6" x14ac:dyDescent="0.25">
      <c r="A79" s="58" t="s">
        <v>43</v>
      </c>
      <c r="B79" s="10" t="s">
        <v>44</v>
      </c>
      <c r="C79" s="22" t="s">
        <v>109</v>
      </c>
      <c r="D79" s="13"/>
      <c r="E79" s="30">
        <f>E80+E81+E82+E83+E84</f>
        <v>495000</v>
      </c>
      <c r="F79" s="49">
        <f>F80+F81+F82+F83+F84</f>
        <v>427802.2</v>
      </c>
    </row>
    <row r="80" spans="1:6" x14ac:dyDescent="0.25">
      <c r="A80" s="59" t="s">
        <v>48</v>
      </c>
      <c r="B80" s="12" t="s">
        <v>49</v>
      </c>
      <c r="C80" s="13" t="s">
        <v>109</v>
      </c>
      <c r="D80" s="13" t="s">
        <v>9</v>
      </c>
      <c r="E80" s="25">
        <v>0</v>
      </c>
      <c r="F80" s="32">
        <v>0</v>
      </c>
    </row>
    <row r="81" spans="1:6" x14ac:dyDescent="0.25">
      <c r="A81" s="59" t="s">
        <v>50</v>
      </c>
      <c r="B81" s="12" t="s">
        <v>51</v>
      </c>
      <c r="C81" s="13" t="s">
        <v>109</v>
      </c>
      <c r="D81" s="13" t="s">
        <v>9</v>
      </c>
      <c r="E81" s="25">
        <v>495000</v>
      </c>
      <c r="F81" s="32">
        <v>427802.2</v>
      </c>
    </row>
    <row r="82" spans="1:6" x14ac:dyDescent="0.25">
      <c r="A82" s="59" t="s">
        <v>52</v>
      </c>
      <c r="B82" s="12" t="s">
        <v>53</v>
      </c>
      <c r="C82" s="22" t="s">
        <v>109</v>
      </c>
      <c r="D82" s="13" t="s">
        <v>9</v>
      </c>
      <c r="E82" s="25">
        <v>0</v>
      </c>
      <c r="F82" s="32">
        <v>0</v>
      </c>
    </row>
    <row r="83" spans="1:6" x14ac:dyDescent="0.25">
      <c r="A83" s="59" t="s">
        <v>56</v>
      </c>
      <c r="B83" s="12" t="s">
        <v>57</v>
      </c>
      <c r="C83" s="13" t="s">
        <v>109</v>
      </c>
      <c r="D83" s="13" t="s">
        <v>9</v>
      </c>
      <c r="E83" s="25">
        <v>0</v>
      </c>
      <c r="F83" s="32">
        <v>0</v>
      </c>
    </row>
    <row r="84" spans="1:6" x14ac:dyDescent="0.25">
      <c r="A84" s="59" t="s">
        <v>59</v>
      </c>
      <c r="B84" s="12" t="s">
        <v>60</v>
      </c>
      <c r="C84" s="13" t="s">
        <v>109</v>
      </c>
      <c r="D84" s="13" t="s">
        <v>9</v>
      </c>
      <c r="E84" s="25">
        <v>0</v>
      </c>
      <c r="F84" s="32">
        <v>0</v>
      </c>
    </row>
    <row r="85" spans="1:6" x14ac:dyDescent="0.25">
      <c r="A85" s="63" t="s">
        <v>107</v>
      </c>
      <c r="B85" s="20" t="s">
        <v>108</v>
      </c>
      <c r="C85" s="22" t="s">
        <v>109</v>
      </c>
      <c r="D85" s="21" t="s">
        <v>9</v>
      </c>
      <c r="E85" s="31">
        <f>E86+E89+E94</f>
        <v>108500</v>
      </c>
      <c r="F85" s="50">
        <f>F86+F89+F94</f>
        <v>83292.61</v>
      </c>
    </row>
    <row r="86" spans="1:6" x14ac:dyDescent="0.25">
      <c r="A86" s="58" t="s">
        <v>21</v>
      </c>
      <c r="B86" s="10" t="s">
        <v>22</v>
      </c>
      <c r="C86" s="13" t="s">
        <v>109</v>
      </c>
      <c r="D86" s="11" t="s">
        <v>9</v>
      </c>
      <c r="E86" s="24">
        <f>E87+E88</f>
        <v>50000</v>
      </c>
      <c r="F86" s="45">
        <f>F87+F88</f>
        <v>31095.31</v>
      </c>
    </row>
    <row r="87" spans="1:6" x14ac:dyDescent="0.25">
      <c r="A87" s="59" t="s">
        <v>23</v>
      </c>
      <c r="B87" s="12" t="s">
        <v>24</v>
      </c>
      <c r="C87" s="13" t="s">
        <v>109</v>
      </c>
      <c r="D87" s="13" t="s">
        <v>9</v>
      </c>
      <c r="E87" s="25">
        <v>50000</v>
      </c>
      <c r="F87" s="32">
        <v>31095.31</v>
      </c>
    </row>
    <row r="88" spans="1:6" x14ac:dyDescent="0.25">
      <c r="A88" s="59">
        <v>3214</v>
      </c>
      <c r="B88" s="12" t="s">
        <v>30</v>
      </c>
      <c r="C88" s="22" t="s">
        <v>109</v>
      </c>
      <c r="D88" s="13" t="s">
        <v>9</v>
      </c>
      <c r="E88" s="25">
        <v>0</v>
      </c>
      <c r="F88" s="32">
        <v>0</v>
      </c>
    </row>
    <row r="89" spans="1:6" x14ac:dyDescent="0.25">
      <c r="A89" s="58" t="s">
        <v>43</v>
      </c>
      <c r="B89" s="10" t="s">
        <v>44</v>
      </c>
      <c r="C89" s="13" t="s">
        <v>109</v>
      </c>
      <c r="D89" s="13" t="s">
        <v>9</v>
      </c>
      <c r="E89" s="30">
        <f>E90+E91+E92+E93</f>
        <v>17500</v>
      </c>
      <c r="F89" s="49">
        <f>F90+F91+F92+F93</f>
        <v>15000</v>
      </c>
    </row>
    <row r="90" spans="1:6" x14ac:dyDescent="0.25">
      <c r="A90" s="59" t="s">
        <v>50</v>
      </c>
      <c r="B90" s="12" t="s">
        <v>51</v>
      </c>
      <c r="C90" s="13" t="s">
        <v>109</v>
      </c>
      <c r="D90" s="13" t="s">
        <v>9</v>
      </c>
      <c r="E90" s="25">
        <v>0</v>
      </c>
      <c r="F90" s="32">
        <v>0</v>
      </c>
    </row>
    <row r="91" spans="1:6" x14ac:dyDescent="0.25">
      <c r="A91" s="59" t="s">
        <v>52</v>
      </c>
      <c r="B91" s="12" t="s">
        <v>53</v>
      </c>
      <c r="C91" s="22" t="s">
        <v>109</v>
      </c>
      <c r="D91" s="13" t="s">
        <v>9</v>
      </c>
      <c r="E91" s="25">
        <v>16000</v>
      </c>
      <c r="F91" s="32">
        <v>15000</v>
      </c>
    </row>
    <row r="92" spans="1:6" x14ac:dyDescent="0.25">
      <c r="A92" s="59" t="s">
        <v>56</v>
      </c>
      <c r="B92" s="12" t="s">
        <v>57</v>
      </c>
      <c r="C92" s="13" t="s">
        <v>109</v>
      </c>
      <c r="D92" s="13" t="s">
        <v>9</v>
      </c>
      <c r="E92" s="25">
        <v>1500</v>
      </c>
      <c r="F92" s="32">
        <v>0</v>
      </c>
    </row>
    <row r="93" spans="1:6" x14ac:dyDescent="0.25">
      <c r="A93" s="59" t="s">
        <v>59</v>
      </c>
      <c r="B93" s="12" t="s">
        <v>60</v>
      </c>
      <c r="C93" s="13" t="s">
        <v>109</v>
      </c>
      <c r="D93" s="13" t="s">
        <v>9</v>
      </c>
      <c r="E93" s="25">
        <v>0</v>
      </c>
      <c r="F93" s="32">
        <v>0</v>
      </c>
    </row>
    <row r="94" spans="1:6" x14ac:dyDescent="0.25">
      <c r="A94" s="58" t="s">
        <v>64</v>
      </c>
      <c r="B94" s="10" t="s">
        <v>65</v>
      </c>
      <c r="C94" s="22" t="s">
        <v>109</v>
      </c>
      <c r="D94" s="11" t="s">
        <v>9</v>
      </c>
      <c r="E94" s="24">
        <f>E95+E96</f>
        <v>41000</v>
      </c>
      <c r="F94" s="45">
        <f>F95+F96</f>
        <v>37197.300000000003</v>
      </c>
    </row>
    <row r="95" spans="1:6" x14ac:dyDescent="0.25">
      <c r="A95" s="59" t="s">
        <v>70</v>
      </c>
      <c r="B95" s="12" t="s">
        <v>115</v>
      </c>
      <c r="C95" s="13" t="s">
        <v>109</v>
      </c>
      <c r="D95" s="13" t="s">
        <v>9</v>
      </c>
      <c r="E95" s="25">
        <v>38000</v>
      </c>
      <c r="F95" s="32">
        <v>37197.300000000003</v>
      </c>
    </row>
    <row r="96" spans="1:6" x14ac:dyDescent="0.25">
      <c r="A96" s="59" t="s">
        <v>75</v>
      </c>
      <c r="B96" s="12" t="s">
        <v>65</v>
      </c>
      <c r="C96" s="13" t="s">
        <v>109</v>
      </c>
      <c r="D96" s="13" t="s">
        <v>9</v>
      </c>
      <c r="E96" s="25">
        <v>3000</v>
      </c>
      <c r="F96" s="32">
        <v>0</v>
      </c>
    </row>
    <row r="97" spans="1:6" x14ac:dyDescent="0.25">
      <c r="A97" s="63" t="s">
        <v>111</v>
      </c>
      <c r="B97" s="20" t="s">
        <v>112</v>
      </c>
      <c r="C97" s="22" t="s">
        <v>109</v>
      </c>
      <c r="D97" s="21" t="s">
        <v>110</v>
      </c>
      <c r="E97" s="31">
        <f>E98</f>
        <v>15000</v>
      </c>
      <c r="F97" s="50">
        <f>F98</f>
        <v>0</v>
      </c>
    </row>
    <row r="98" spans="1:6" x14ac:dyDescent="0.25">
      <c r="A98" s="58" t="s">
        <v>21</v>
      </c>
      <c r="B98" s="10" t="s">
        <v>22</v>
      </c>
      <c r="C98" s="13" t="s">
        <v>109</v>
      </c>
      <c r="D98" s="11" t="s">
        <v>110</v>
      </c>
      <c r="E98" s="24">
        <f>E99</f>
        <v>15000</v>
      </c>
      <c r="F98" s="45">
        <f>F99</f>
        <v>0</v>
      </c>
    </row>
    <row r="99" spans="1:6" x14ac:dyDescent="0.25">
      <c r="A99" s="59" t="s">
        <v>23</v>
      </c>
      <c r="B99" s="12" t="s">
        <v>24</v>
      </c>
      <c r="C99" s="13" t="s">
        <v>109</v>
      </c>
      <c r="D99" s="13" t="s">
        <v>110</v>
      </c>
      <c r="E99" s="25">
        <v>15000</v>
      </c>
      <c r="F99" s="32">
        <v>0</v>
      </c>
    </row>
    <row r="100" spans="1:6" x14ac:dyDescent="0.25">
      <c r="A100" s="63" t="s">
        <v>116</v>
      </c>
      <c r="B100" s="20" t="s">
        <v>117</v>
      </c>
      <c r="C100" s="22" t="s">
        <v>109</v>
      </c>
      <c r="D100" s="21" t="s">
        <v>120</v>
      </c>
      <c r="E100" s="31">
        <f>E101+E105</f>
        <v>203000</v>
      </c>
      <c r="F100" s="70">
        <f>F101+F105</f>
        <v>48895</v>
      </c>
    </row>
    <row r="101" spans="1:6" x14ac:dyDescent="0.25">
      <c r="A101" s="58" t="s">
        <v>43</v>
      </c>
      <c r="B101" s="10" t="s">
        <v>44</v>
      </c>
      <c r="C101" s="13" t="s">
        <v>109</v>
      </c>
      <c r="D101" s="13" t="s">
        <v>120</v>
      </c>
      <c r="E101" s="30">
        <f>E102+E103+E104</f>
        <v>103000</v>
      </c>
      <c r="F101" s="71">
        <f>F102+F103+F104</f>
        <v>35347.120000000003</v>
      </c>
    </row>
    <row r="102" spans="1:6" x14ac:dyDescent="0.25">
      <c r="A102" s="59">
        <v>3231</v>
      </c>
      <c r="B102" s="12" t="s">
        <v>46</v>
      </c>
      <c r="C102" s="13" t="s">
        <v>109</v>
      </c>
      <c r="D102" s="13" t="s">
        <v>118</v>
      </c>
      <c r="E102" s="25">
        <v>50000</v>
      </c>
      <c r="F102" s="32">
        <v>35347.120000000003</v>
      </c>
    </row>
    <row r="103" spans="1:6" x14ac:dyDescent="0.25">
      <c r="A103" s="59">
        <v>3232</v>
      </c>
      <c r="B103" s="12" t="s">
        <v>47</v>
      </c>
      <c r="C103" s="22" t="s">
        <v>109</v>
      </c>
      <c r="D103" s="13" t="s">
        <v>118</v>
      </c>
      <c r="E103" s="25">
        <v>16500</v>
      </c>
      <c r="F103" s="32">
        <v>0</v>
      </c>
    </row>
    <row r="104" spans="1:6" x14ac:dyDescent="0.25">
      <c r="A104" s="59">
        <v>3232</v>
      </c>
      <c r="B104" s="12" t="s">
        <v>47</v>
      </c>
      <c r="C104" s="22" t="s">
        <v>109</v>
      </c>
      <c r="D104" s="13" t="s">
        <v>119</v>
      </c>
      <c r="E104" s="25">
        <v>36500</v>
      </c>
      <c r="F104" s="72">
        <v>0</v>
      </c>
    </row>
    <row r="105" spans="1:6" x14ac:dyDescent="0.25">
      <c r="A105" s="58" t="s">
        <v>64</v>
      </c>
      <c r="B105" s="10" t="s">
        <v>65</v>
      </c>
      <c r="C105" s="22" t="s">
        <v>109</v>
      </c>
      <c r="D105" s="11" t="s">
        <v>118</v>
      </c>
      <c r="E105" s="24">
        <f>E106</f>
        <v>100000</v>
      </c>
      <c r="F105" s="73">
        <f>F106</f>
        <v>13547.88</v>
      </c>
    </row>
    <row r="106" spans="1:6" x14ac:dyDescent="0.25">
      <c r="A106" s="64">
        <v>3299</v>
      </c>
      <c r="B106" s="65" t="s">
        <v>65</v>
      </c>
      <c r="C106" s="66" t="s">
        <v>109</v>
      </c>
      <c r="D106" s="66" t="s">
        <v>118</v>
      </c>
      <c r="E106" s="67">
        <v>100000</v>
      </c>
      <c r="F106" s="32">
        <v>13547.88</v>
      </c>
    </row>
  </sheetData>
  <mergeCells count="3">
    <mergeCell ref="B2:C2"/>
    <mergeCell ref="A4:C4"/>
    <mergeCell ref="A8:C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DIRH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 Vrpka</dc:creator>
  <cp:lastModifiedBy>Josipa Veger</cp:lastModifiedBy>
  <dcterms:created xsi:type="dcterms:W3CDTF">2020-12-08T09:45:53Z</dcterms:created>
  <dcterms:modified xsi:type="dcterms:W3CDTF">2025-04-01T06:50:46Z</dcterms:modified>
</cp:coreProperties>
</file>