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DSJU08\radno\Aleksandra.P.Bosanac\WEB\WEB 2021\Dokumenti\Financijski dokumenti\Financijski izvještaj 2023\"/>
    </mc:Choice>
  </mc:AlternateContent>
  <xr:revisionPtr revIDLastSave="0" documentId="8_{498C4D9E-B628-4050-95A2-FA8E4E99F86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2" i="4" l="1"/>
  <c r="D247" i="5"/>
  <c r="G281" i="9" s="1"/>
  <c r="E281" i="9" s="1"/>
  <c r="B281" i="9" s="1"/>
  <c r="E292" i="4"/>
  <c r="E288" i="5"/>
  <c r="E247" i="5"/>
  <c r="D265" i="5"/>
  <c r="L1447" i="9"/>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E304" i="9" s="1"/>
  <c r="B304" i="9" s="1"/>
  <c r="G304" i="9"/>
  <c r="F304" i="9"/>
  <c r="H303" i="9"/>
  <c r="G303" i="9"/>
  <c r="F303" i="9"/>
  <c r="E303" i="9"/>
  <c r="B303" i="9" s="1"/>
  <c r="H302" i="9"/>
  <c r="G302" i="9"/>
  <c r="F302" i="9"/>
  <c r="H301" i="9"/>
  <c r="G301" i="9"/>
  <c r="E301" i="9" s="1"/>
  <c r="B301" i="9" s="1"/>
  <c r="F301" i="9"/>
  <c r="H300" i="9"/>
  <c r="G300" i="9"/>
  <c r="E300" i="9" s="1"/>
  <c r="B300" i="9" s="1"/>
  <c r="F300" i="9"/>
  <c r="H299" i="9"/>
  <c r="G299" i="9"/>
  <c r="F299" i="9"/>
  <c r="H298" i="9"/>
  <c r="E298" i="9" s="1"/>
  <c r="G298" i="9"/>
  <c r="F298" i="9"/>
  <c r="H297" i="9"/>
  <c r="E297" i="9" s="1"/>
  <c r="B297" i="9" s="1"/>
  <c r="G297" i="9"/>
  <c r="F297" i="9"/>
  <c r="H296" i="9"/>
  <c r="E296" i="9" s="1"/>
  <c r="B296" i="9" s="1"/>
  <c r="G296" i="9"/>
  <c r="F296" i="9"/>
  <c r="H295" i="9"/>
  <c r="G295" i="9"/>
  <c r="F295" i="9"/>
  <c r="H294" i="9"/>
  <c r="G294" i="9"/>
  <c r="F294" i="9"/>
  <c r="E294" i="9"/>
  <c r="B294" i="9"/>
  <c r="H293" i="9"/>
  <c r="G293" i="9"/>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E282" i="9" s="1"/>
  <c r="B282" i="9" s="1"/>
  <c r="G282" i="9"/>
  <c r="F282" i="9"/>
  <c r="H281" i="9"/>
  <c r="F281" i="9"/>
  <c r="F280" i="9"/>
  <c r="F279" i="9"/>
  <c r="F278" i="9"/>
  <c r="F276" i="9"/>
  <c r="L275" i="9"/>
  <c r="F275" i="9" s="1"/>
  <c r="H275" i="9"/>
  <c r="F274" i="9"/>
  <c r="I273" i="9"/>
  <c r="H273" i="9"/>
  <c r="F273" i="9"/>
  <c r="E272" i="9"/>
  <c r="M271" i="9"/>
  <c r="L271" i="9"/>
  <c r="F271" i="9" s="1"/>
  <c r="E271" i="9"/>
  <c r="B271" i="9" s="1"/>
  <c r="M270" i="9"/>
  <c r="L270" i="9"/>
  <c r="F270" i="9"/>
  <c r="E270" i="9"/>
  <c r="B270" i="9"/>
  <c r="M269" i="9"/>
  <c r="L269" i="9"/>
  <c r="F269" i="9" s="1"/>
  <c r="B269" i="9" s="1"/>
  <c r="E269" i="9"/>
  <c r="M268" i="9"/>
  <c r="L268" i="9"/>
  <c r="F268" i="9"/>
  <c r="B268" i="9" s="1"/>
  <c r="E268" i="9"/>
  <c r="M267" i="9"/>
  <c r="L267" i="9"/>
  <c r="F267" i="9"/>
  <c r="E267" i="9"/>
  <c r="B267" i="9" s="1"/>
  <c r="M266" i="9"/>
  <c r="F266" i="9" s="1"/>
  <c r="B266" i="9" s="1"/>
  <c r="L266" i="9"/>
  <c r="E266" i="9"/>
  <c r="M265" i="9"/>
  <c r="L265" i="9"/>
  <c r="F265" i="9" s="1"/>
  <c r="E265" i="9"/>
  <c r="B265" i="9" s="1"/>
  <c r="M264" i="9"/>
  <c r="L264" i="9"/>
  <c r="F264" i="9" s="1"/>
  <c r="B264" i="9" s="1"/>
  <c r="E264" i="9"/>
  <c r="M263" i="9"/>
  <c r="L263" i="9"/>
  <c r="F263" i="9" s="1"/>
  <c r="E263" i="9"/>
  <c r="B263" i="9" s="1"/>
  <c r="M262" i="9"/>
  <c r="L262" i="9"/>
  <c r="F262" i="9"/>
  <c r="E262" i="9"/>
  <c r="B262" i="9"/>
  <c r="M261" i="9"/>
  <c r="L261" i="9"/>
  <c r="F261" i="9" s="1"/>
  <c r="B261" i="9" s="1"/>
  <c r="E261" i="9"/>
  <c r="M260" i="9"/>
  <c r="L260" i="9"/>
  <c r="F260" i="9"/>
  <c r="B260" i="9" s="1"/>
  <c r="E260" i="9"/>
  <c r="M259" i="9"/>
  <c r="L259" i="9"/>
  <c r="F259" i="9" s="1"/>
  <c r="E259" i="9"/>
  <c r="B259" i="9" s="1"/>
  <c r="M258" i="9"/>
  <c r="L258" i="9"/>
  <c r="E258" i="9"/>
  <c r="M257" i="9"/>
  <c r="L257" i="9"/>
  <c r="F257" i="9" s="1"/>
  <c r="E257" i="9"/>
  <c r="B257" i="9" s="1"/>
  <c r="M256" i="9"/>
  <c r="L256" i="9"/>
  <c r="F256" i="9" s="1"/>
  <c r="B256" i="9" s="1"/>
  <c r="E256" i="9"/>
  <c r="M255" i="9"/>
  <c r="L255" i="9"/>
  <c r="F255" i="9" s="1"/>
  <c r="E255" i="9"/>
  <c r="M254" i="9"/>
  <c r="L254" i="9"/>
  <c r="F254" i="9"/>
  <c r="E254" i="9"/>
  <c r="B254" i="9"/>
  <c r="M253" i="9"/>
  <c r="L253" i="9"/>
  <c r="F253" i="9" s="1"/>
  <c r="E253" i="9"/>
  <c r="M252" i="9"/>
  <c r="L252" i="9"/>
  <c r="F252" i="9"/>
  <c r="B252" i="9" s="1"/>
  <c r="E252" i="9"/>
  <c r="M251" i="9"/>
  <c r="L251" i="9"/>
  <c r="F251" i="9" s="1"/>
  <c r="E251" i="9"/>
  <c r="B251" i="9" s="1"/>
  <c r="M250" i="9"/>
  <c r="L250" i="9"/>
  <c r="F250" i="9" s="1"/>
  <c r="E250" i="9"/>
  <c r="B250" i="9" s="1"/>
  <c r="M249" i="9"/>
  <c r="L249" i="9"/>
  <c r="F249" i="9" s="1"/>
  <c r="E249" i="9"/>
  <c r="B249" i="9" s="1"/>
  <c r="M248" i="9"/>
  <c r="L248" i="9"/>
  <c r="F248" i="9" s="1"/>
  <c r="B248" i="9" s="1"/>
  <c r="E248" i="9"/>
  <c r="M247" i="9"/>
  <c r="L247" i="9"/>
  <c r="F247" i="9" s="1"/>
  <c r="E247" i="9"/>
  <c r="M246" i="9"/>
  <c r="L246" i="9"/>
  <c r="F246" i="9"/>
  <c r="E246" i="9"/>
  <c r="B246" i="9"/>
  <c r="M245" i="9"/>
  <c r="L245" i="9"/>
  <c r="F245" i="9" s="1"/>
  <c r="B245" i="9" s="1"/>
  <c r="E245" i="9"/>
  <c r="M244" i="9"/>
  <c r="L244" i="9"/>
  <c r="F244" i="9"/>
  <c r="B244" i="9" s="1"/>
  <c r="E244" i="9"/>
  <c r="M243" i="9"/>
  <c r="L243" i="9"/>
  <c r="F243" i="9"/>
  <c r="E243" i="9"/>
  <c r="B243" i="9" s="1"/>
  <c r="M242" i="9"/>
  <c r="F242" i="9" s="1"/>
  <c r="L242" i="9"/>
  <c r="E242" i="9"/>
  <c r="M241" i="9"/>
  <c r="L241" i="9"/>
  <c r="F241" i="9" s="1"/>
  <c r="E241" i="9"/>
  <c r="B241" i="9" s="1"/>
  <c r="M240" i="9"/>
  <c r="L240" i="9"/>
  <c r="F240" i="9" s="1"/>
  <c r="B240" i="9" s="1"/>
  <c r="E240" i="9"/>
  <c r="M239" i="9"/>
  <c r="L239" i="9"/>
  <c r="F239" i="9" s="1"/>
  <c r="E239" i="9"/>
  <c r="B239" i="9" s="1"/>
  <c r="M238" i="9"/>
  <c r="L238" i="9"/>
  <c r="F238" i="9"/>
  <c r="E238" i="9"/>
  <c r="B238" i="9"/>
  <c r="M237" i="9"/>
  <c r="L237" i="9"/>
  <c r="F237" i="9" s="1"/>
  <c r="E237" i="9"/>
  <c r="B237" i="9" s="1"/>
  <c r="M236" i="9"/>
  <c r="L236" i="9"/>
  <c r="F236" i="9"/>
  <c r="B236" i="9" s="1"/>
  <c r="E236" i="9"/>
  <c r="M235" i="9"/>
  <c r="L235" i="9"/>
  <c r="F235" i="9" s="1"/>
  <c r="E235" i="9"/>
  <c r="M234" i="9"/>
  <c r="L234" i="9"/>
  <c r="E234" i="9"/>
  <c r="M233" i="9"/>
  <c r="L233" i="9"/>
  <c r="F233" i="9" s="1"/>
  <c r="E233" i="9"/>
  <c r="B233" i="9" s="1"/>
  <c r="M232" i="9"/>
  <c r="L232" i="9"/>
  <c r="F232" i="9" s="1"/>
  <c r="B232" i="9" s="1"/>
  <c r="E232" i="9"/>
  <c r="M231" i="9"/>
  <c r="L231" i="9"/>
  <c r="F231" i="9" s="1"/>
  <c r="E231" i="9"/>
  <c r="B231" i="9" s="1"/>
  <c r="M230" i="9"/>
  <c r="L230" i="9"/>
  <c r="F230" i="9"/>
  <c r="E230" i="9"/>
  <c r="B230" i="9"/>
  <c r="M229" i="9"/>
  <c r="L229" i="9"/>
  <c r="F229" i="9" s="1"/>
  <c r="B229" i="9" s="1"/>
  <c r="E229" i="9"/>
  <c r="M228" i="9"/>
  <c r="L228" i="9"/>
  <c r="F228" i="9"/>
  <c r="E228" i="9"/>
  <c r="M227" i="9"/>
  <c r="L227" i="9"/>
  <c r="F227" i="9"/>
  <c r="E227" i="9"/>
  <c r="B227" i="9" s="1"/>
  <c r="M226" i="9"/>
  <c r="L226" i="9"/>
  <c r="F226" i="9" s="1"/>
  <c r="E226" i="9"/>
  <c r="B226" i="9" s="1"/>
  <c r="M225" i="9"/>
  <c r="L225" i="9"/>
  <c r="F225" i="9" s="1"/>
  <c r="E225" i="9"/>
  <c r="M224" i="9"/>
  <c r="L224" i="9"/>
  <c r="F224" i="9" s="1"/>
  <c r="B224" i="9" s="1"/>
  <c r="E224" i="9"/>
  <c r="M223" i="9"/>
  <c r="L223" i="9"/>
  <c r="F223" i="9" s="1"/>
  <c r="E223" i="9"/>
  <c r="M222" i="9"/>
  <c r="L222" i="9"/>
  <c r="F222" i="9"/>
  <c r="E222" i="9"/>
  <c r="B222" i="9"/>
  <c r="M221" i="9"/>
  <c r="L221" i="9"/>
  <c r="F221" i="9" s="1"/>
  <c r="E221" i="9"/>
  <c r="M220" i="9"/>
  <c r="L220" i="9"/>
  <c r="F220" i="9"/>
  <c r="E220" i="9"/>
  <c r="B220" i="9" s="1"/>
  <c r="M219" i="9"/>
  <c r="L219" i="9"/>
  <c r="F219" i="9" s="1"/>
  <c r="E219" i="9"/>
  <c r="B219" i="9" s="1"/>
  <c r="M218" i="9"/>
  <c r="L218" i="9"/>
  <c r="F218" i="9" s="1"/>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F145" i="9"/>
  <c r="B145" i="9"/>
  <c r="H144" i="9"/>
  <c r="G144" i="9"/>
  <c r="F144" i="9"/>
  <c r="E144" i="9"/>
  <c r="B144" i="9" s="1"/>
  <c r="F143" i="9"/>
  <c r="H142" i="9"/>
  <c r="G142" i="9"/>
  <c r="F142" i="9"/>
  <c r="E142" i="9"/>
  <c r="B142" i="9" s="1"/>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B136" i="9" s="1"/>
  <c r="E136" i="9"/>
  <c r="H135" i="9"/>
  <c r="G135" i="9"/>
  <c r="E135" i="9" s="1"/>
  <c r="B135" i="9" s="1"/>
  <c r="F135" i="9"/>
  <c r="H134" i="9"/>
  <c r="G134" i="9"/>
  <c r="F134" i="9"/>
  <c r="E134" i="9"/>
  <c r="B134" i="9" s="1"/>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s="1"/>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E119" i="9" s="1"/>
  <c r="G119" i="9"/>
  <c r="F119" i="9"/>
  <c r="H118" i="9"/>
  <c r="G118" i="9"/>
  <c r="F118" i="9"/>
  <c r="E118" i="9"/>
  <c r="B118" i="9" s="1"/>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c r="H111" i="9"/>
  <c r="E111" i="9" s="1"/>
  <c r="B111" i="9" s="1"/>
  <c r="G111" i="9"/>
  <c r="F111" i="9"/>
  <c r="H110" i="9"/>
  <c r="G110" i="9"/>
  <c r="F110" i="9"/>
  <c r="E110" i="9"/>
  <c r="B110" i="9" s="1"/>
  <c r="H109" i="9"/>
  <c r="E109" i="9" s="1"/>
  <c r="B109" i="9" s="1"/>
  <c r="G109" i="9"/>
  <c r="F109" i="9"/>
  <c r="H108" i="9"/>
  <c r="G108" i="9"/>
  <c r="F108" i="9"/>
  <c r="E108" i="9"/>
  <c r="B108" i="9" s="1"/>
  <c r="H107" i="9"/>
  <c r="G107" i="9"/>
  <c r="F107" i="9"/>
  <c r="E107" i="9"/>
  <c r="B107" i="9"/>
  <c r="H106" i="9"/>
  <c r="G106" i="9"/>
  <c r="E106" i="9" s="1"/>
  <c r="B106" i="9" s="1"/>
  <c r="F106" i="9"/>
  <c r="H105" i="9"/>
  <c r="G105" i="9"/>
  <c r="E105" i="9" s="1"/>
  <c r="F105" i="9"/>
  <c r="B105" i="9"/>
  <c r="H104" i="9"/>
  <c r="G104" i="9"/>
  <c r="E104" i="9" s="1"/>
  <c r="B104" i="9" s="1"/>
  <c r="F104" i="9"/>
  <c r="H103" i="9"/>
  <c r="G103" i="9"/>
  <c r="E103" i="9" s="1"/>
  <c r="F103" i="9"/>
  <c r="H102" i="9"/>
  <c r="G102" i="9"/>
  <c r="F102" i="9"/>
  <c r="E102" i="9"/>
  <c r="B102" i="9" s="1"/>
  <c r="H101" i="9"/>
  <c r="E101" i="9" s="1"/>
  <c r="B101" i="9" s="1"/>
  <c r="G101" i="9"/>
  <c r="F101" i="9"/>
  <c r="H100" i="9"/>
  <c r="G100" i="9"/>
  <c r="F100" i="9"/>
  <c r="E100" i="9"/>
  <c r="B100" i="9" s="1"/>
  <c r="H99" i="9"/>
  <c r="G99" i="9"/>
  <c r="F99" i="9"/>
  <c r="E99" i="9"/>
  <c r="B99" i="9"/>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E93" i="9" s="1"/>
  <c r="B93" i="9" s="1"/>
  <c r="G93" i="9"/>
  <c r="F93" i="9"/>
  <c r="H92" i="9"/>
  <c r="G92" i="9"/>
  <c r="F92" i="9"/>
  <c r="E92" i="9"/>
  <c r="B92" i="9" s="1"/>
  <c r="H91" i="9"/>
  <c r="G91" i="9"/>
  <c r="F91" i="9"/>
  <c r="E91" i="9"/>
  <c r="B91" i="9"/>
  <c r="H90" i="9"/>
  <c r="G90" i="9"/>
  <c r="E90" i="9" s="1"/>
  <c r="B90" i="9" s="1"/>
  <c r="F90" i="9"/>
  <c r="H89" i="9"/>
  <c r="G89" i="9"/>
  <c r="E89" i="9" s="1"/>
  <c r="F89" i="9"/>
  <c r="B89" i="9"/>
  <c r="H88" i="9"/>
  <c r="G88" i="9"/>
  <c r="F88" i="9"/>
  <c r="E88" i="9"/>
  <c r="B88" i="9"/>
  <c r="H87" i="9"/>
  <c r="E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G81" i="9"/>
  <c r="E81" i="9" s="1"/>
  <c r="F81" i="9"/>
  <c r="B81" i="9"/>
  <c r="H80" i="9"/>
  <c r="G80" i="9"/>
  <c r="F80" i="9"/>
  <c r="E80" i="9"/>
  <c r="B80" i="9"/>
  <c r="H79" i="9"/>
  <c r="E79" i="9" s="1"/>
  <c r="G79" i="9"/>
  <c r="F79" i="9"/>
  <c r="H78" i="9"/>
  <c r="G78" i="9"/>
  <c r="F78" i="9"/>
  <c r="E78" i="9"/>
  <c r="B78" i="9" s="1"/>
  <c r="H77" i="9"/>
  <c r="E77" i="9" s="1"/>
  <c r="B77" i="9" s="1"/>
  <c r="G77" i="9"/>
  <c r="F77" i="9"/>
  <c r="H76" i="9"/>
  <c r="G76" i="9"/>
  <c r="F76" i="9"/>
  <c r="E76" i="9"/>
  <c r="B76" i="9" s="1"/>
  <c r="H75" i="9"/>
  <c r="G75" i="9"/>
  <c r="F75" i="9"/>
  <c r="E75" i="9"/>
  <c r="B75" i="9"/>
  <c r="H74" i="9"/>
  <c r="G74" i="9"/>
  <c r="E74" i="9" s="1"/>
  <c r="B74" i="9" s="1"/>
  <c r="F74" i="9"/>
  <c r="H73" i="9"/>
  <c r="G73" i="9"/>
  <c r="E73" i="9" s="1"/>
  <c r="F73" i="9"/>
  <c r="B73" i="9" s="1"/>
  <c r="H72" i="9"/>
  <c r="G72" i="9"/>
  <c r="F72" i="9"/>
  <c r="E72" i="9"/>
  <c r="B72" i="9"/>
  <c r="H71" i="9"/>
  <c r="G71" i="9"/>
  <c r="E71" i="9" s="1"/>
  <c r="B71" i="9" s="1"/>
  <c r="F71" i="9"/>
  <c r="H70" i="9"/>
  <c r="G70" i="9"/>
  <c r="F70" i="9"/>
  <c r="E70" i="9"/>
  <c r="B70" i="9" s="1"/>
  <c r="H69" i="9"/>
  <c r="G69" i="9"/>
  <c r="F69" i="9"/>
  <c r="H68" i="9"/>
  <c r="G68" i="9"/>
  <c r="E68" i="9" s="1"/>
  <c r="B68" i="9" s="1"/>
  <c r="F68" i="9"/>
  <c r="H67" i="9"/>
  <c r="G67" i="9"/>
  <c r="F67" i="9"/>
  <c r="E67" i="9"/>
  <c r="B67" i="9"/>
  <c r="H66" i="9"/>
  <c r="G66" i="9"/>
  <c r="E66" i="9" s="1"/>
  <c r="B66" i="9" s="1"/>
  <c r="F66" i="9"/>
  <c r="H65" i="9"/>
  <c r="G65" i="9"/>
  <c r="E65" i="9" s="1"/>
  <c r="B65" i="9" s="1"/>
  <c r="F65" i="9"/>
  <c r="H64" i="9"/>
  <c r="G64" i="9"/>
  <c r="E64" i="9" s="1"/>
  <c r="B64" i="9" s="1"/>
  <c r="F64" i="9"/>
  <c r="H63" i="9"/>
  <c r="G63" i="9"/>
  <c r="E63" i="9" s="1"/>
  <c r="F63" i="9"/>
  <c r="H62" i="9"/>
  <c r="G62" i="9"/>
  <c r="F62" i="9"/>
  <c r="E62" i="9"/>
  <c r="B62" i="9" s="1"/>
  <c r="H61" i="9"/>
  <c r="E61" i="9" s="1"/>
  <c r="B61" i="9" s="1"/>
  <c r="G61" i="9"/>
  <c r="F61" i="9"/>
  <c r="H60" i="9"/>
  <c r="G60" i="9"/>
  <c r="E60" i="9" s="1"/>
  <c r="B60" i="9" s="1"/>
  <c r="F60" i="9"/>
  <c r="H59" i="9"/>
  <c r="G59" i="9"/>
  <c r="F59" i="9"/>
  <c r="E59" i="9"/>
  <c r="B59" i="9"/>
  <c r="H58" i="9"/>
  <c r="G58" i="9"/>
  <c r="E58" i="9" s="1"/>
  <c r="B58" i="9" s="1"/>
  <c r="F58" i="9"/>
  <c r="H57" i="9"/>
  <c r="G57" i="9"/>
  <c r="E57" i="9" s="1"/>
  <c r="B57" i="9" s="1"/>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G51" i="9"/>
  <c r="E51" i="9" s="1"/>
  <c r="B51" i="9" s="1"/>
  <c r="F51" i="9"/>
  <c r="H50" i="9"/>
  <c r="G50" i="9"/>
  <c r="E50" i="9" s="1"/>
  <c r="B50" i="9" s="1"/>
  <c r="F50" i="9"/>
  <c r="H49" i="9"/>
  <c r="G49" i="9"/>
  <c r="E49" i="9" s="1"/>
  <c r="F49" i="9"/>
  <c r="B49" i="9"/>
  <c r="H48" i="9"/>
  <c r="G48" i="9"/>
  <c r="F48" i="9"/>
  <c r="E48" i="9"/>
  <c r="B48" i="9"/>
  <c r="H47" i="9"/>
  <c r="E47" i="9" s="1"/>
  <c r="G47" i="9"/>
  <c r="F47" i="9"/>
  <c r="H46" i="9"/>
  <c r="G46" i="9"/>
  <c r="F46" i="9"/>
  <c r="E46" i="9"/>
  <c r="B46" i="9" s="1"/>
  <c r="H45" i="9"/>
  <c r="G45" i="9"/>
  <c r="F45" i="9"/>
  <c r="E45" i="9"/>
  <c r="B45" i="9" s="1"/>
  <c r="H44" i="9"/>
  <c r="G44" i="9"/>
  <c r="F44" i="9"/>
  <c r="E44" i="9"/>
  <c r="B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G38" i="9"/>
  <c r="E38" i="9" s="1"/>
  <c r="B38" i="9" s="1"/>
  <c r="F38" i="9"/>
  <c r="H37" i="9"/>
  <c r="G37" i="9"/>
  <c r="F37" i="9"/>
  <c r="E37" i="9"/>
  <c r="B37" i="9" s="1"/>
  <c r="H36" i="9"/>
  <c r="G36" i="9"/>
  <c r="F36" i="9"/>
  <c r="B36" i="9" s="1"/>
  <c r="E36" i="9"/>
  <c r="H35" i="9"/>
  <c r="G35" i="9"/>
  <c r="E35" i="9" s="1"/>
  <c r="B35" i="9" s="1"/>
  <c r="F35" i="9"/>
  <c r="H34" i="9"/>
  <c r="E34" i="9" s="1"/>
  <c r="B34" i="9" s="1"/>
  <c r="G34" i="9"/>
  <c r="F34" i="9"/>
  <c r="H33" i="9"/>
  <c r="G33" i="9"/>
  <c r="E33" i="9" s="1"/>
  <c r="B33" i="9" s="1"/>
  <c r="F33" i="9"/>
  <c r="H32" i="9"/>
  <c r="G32" i="9"/>
  <c r="F32" i="9"/>
  <c r="H31" i="9"/>
  <c r="G31" i="9"/>
  <c r="E31" i="9" s="1"/>
  <c r="B31" i="9" s="1"/>
  <c r="F31" i="9"/>
  <c r="H30" i="9"/>
  <c r="G30" i="9"/>
  <c r="E30" i="9" s="1"/>
  <c r="B30" i="9" s="1"/>
  <c r="F30" i="9"/>
  <c r="H29" i="9"/>
  <c r="G29" i="9"/>
  <c r="F29" i="9"/>
  <c r="E29" i="9"/>
  <c r="B29" i="9" s="1"/>
  <c r="H28" i="9"/>
  <c r="G28" i="9"/>
  <c r="F28" i="9"/>
  <c r="B28" i="9" s="1"/>
  <c r="E28" i="9"/>
  <c r="H27" i="9"/>
  <c r="G27" i="9"/>
  <c r="E27" i="9" s="1"/>
  <c r="B27" i="9" s="1"/>
  <c r="F27" i="9"/>
  <c r="H26" i="9"/>
  <c r="E26" i="9" s="1"/>
  <c r="B26" i="9" s="1"/>
  <c r="G26" i="9"/>
  <c r="F26" i="9"/>
  <c r="H25" i="9"/>
  <c r="G25" i="9"/>
  <c r="F25" i="9"/>
  <c r="E25" i="9"/>
  <c r="B25" i="9" s="1"/>
  <c r="H24" i="9"/>
  <c r="E24" i="9" s="1"/>
  <c r="B24" i="9" s="1"/>
  <c r="G24" i="9"/>
  <c r="F24" i="9"/>
  <c r="H23" i="9"/>
  <c r="G23" i="9"/>
  <c r="E23" i="9" s="1"/>
  <c r="B23" i="9" s="1"/>
  <c r="F23" i="9"/>
  <c r="H22" i="9"/>
  <c r="G22" i="9"/>
  <c r="F22" i="9"/>
  <c r="F21" i="9"/>
  <c r="F4" i="9"/>
  <c r="O3" i="9"/>
  <c r="G275" i="9" s="1"/>
  <c r="I3" i="9"/>
  <c r="H3" i="9"/>
  <c r="G3" i="9"/>
  <c r="D101" i="8"/>
  <c r="D95" i="8"/>
  <c r="D90" i="8"/>
  <c r="D85" i="8"/>
  <c r="D80" i="8"/>
  <c r="D75" i="8"/>
  <c r="D70" i="8"/>
  <c r="D65" i="8"/>
  <c r="D60" i="8"/>
  <c r="D55" i="8"/>
  <c r="D49" i="8" s="1"/>
  <c r="D50" i="8"/>
  <c r="D44" i="8"/>
  <c r="D43" i="8" s="1"/>
  <c r="D36" i="8"/>
  <c r="D26" i="8"/>
  <c r="D24" i="8"/>
  <c r="D18" i="8"/>
  <c r="D8" i="8"/>
  <c r="D6" i="8"/>
  <c r="D42" i="8" s="1"/>
  <c r="E44" i="7"/>
  <c r="D44" i="7"/>
  <c r="E39" i="7"/>
  <c r="D39" i="7"/>
  <c r="E38" i="7"/>
  <c r="D38" i="7"/>
  <c r="E30" i="7"/>
  <c r="D30" i="7"/>
  <c r="D22" i="7" s="1"/>
  <c r="E23" i="7"/>
  <c r="E22" i="7" s="1"/>
  <c r="D23" i="7"/>
  <c r="E14" i="7"/>
  <c r="D14" i="7"/>
  <c r="E7" i="7"/>
  <c r="D7" i="7"/>
  <c r="D6" i="7" s="1"/>
  <c r="D5" i="7" s="1"/>
  <c r="H29" i="3"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D5"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F250" i="5" s="1"/>
  <c r="D250" i="5"/>
  <c r="F249" i="5"/>
  <c r="F248" i="5"/>
  <c r="F247" i="5"/>
  <c r="E246" i="5"/>
  <c r="F244" i="5"/>
  <c r="F243" i="5"/>
  <c r="F242" i="5"/>
  <c r="E242" i="5"/>
  <c r="D242" i="5"/>
  <c r="F241" i="5"/>
  <c r="F240" i="5"/>
  <c r="E239" i="5"/>
  <c r="E238" i="5" s="1"/>
  <c r="D239" i="5"/>
  <c r="F239"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D190" i="5" s="1"/>
  <c r="F197" i="5"/>
  <c r="F196" i="5"/>
  <c r="F195" i="5"/>
  <c r="F194" i="5"/>
  <c r="F193" i="5"/>
  <c r="F192" i="5"/>
  <c r="E191" i="5"/>
  <c r="E190" i="5" s="1"/>
  <c r="H309" i="9" s="1"/>
  <c r="D191" i="5"/>
  <c r="F191" i="5"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D79" i="5"/>
  <c r="E78" i="5"/>
  <c r="D78" i="5"/>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F13"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F418" i="4" s="1"/>
  <c r="E417" i="4"/>
  <c r="D412" i="1" s="1"/>
  <c r="D417" i="4"/>
  <c r="D644" i="4" s="1"/>
  <c r="E416" i="4"/>
  <c r="D411" i="1" s="1"/>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c r="D350"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E263" i="4" s="1"/>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F259" i="4" s="1"/>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D224" i="4" s="1"/>
  <c r="F224" i="4" s="1"/>
  <c r="F223" i="4"/>
  <c r="F222" i="4"/>
  <c r="F221" i="4"/>
  <c r="F220" i="4"/>
  <c r="F219" i="4"/>
  <c r="E219" i="4"/>
  <c r="D219" i="4"/>
  <c r="F218" i="4"/>
  <c r="F217"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D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D134" i="4"/>
  <c r="F134" i="4" s="1"/>
  <c r="E133" i="4"/>
  <c r="D133" i="4"/>
  <c r="F133" i="4" s="1"/>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F82"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E7" i="4"/>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G1577" i="1"/>
  <c r="C1577" i="1"/>
  <c r="H1576" i="1"/>
  <c r="G1576" i="1"/>
  <c r="C1576" i="1"/>
  <c r="C1575" i="1"/>
  <c r="H1575" i="1" s="1"/>
  <c r="C1574" i="1"/>
  <c r="H1574" i="1" s="1"/>
  <c r="H1573" i="1"/>
  <c r="G1573" i="1"/>
  <c r="C1573" i="1"/>
  <c r="C1572" i="1"/>
  <c r="H1572" i="1" s="1"/>
  <c r="G1571" i="1"/>
  <c r="C1571" i="1"/>
  <c r="H1571" i="1" s="1"/>
  <c r="C1570" i="1"/>
  <c r="H1570" i="1" s="1"/>
  <c r="H1569" i="1"/>
  <c r="G1569" i="1"/>
  <c r="C1569" i="1"/>
  <c r="H1568" i="1"/>
  <c r="G1568" i="1"/>
  <c r="C1568" i="1"/>
  <c r="C1567" i="1"/>
  <c r="H1567" i="1" s="1"/>
  <c r="C1566" i="1"/>
  <c r="H1566" i="1" s="1"/>
  <c r="H1565" i="1"/>
  <c r="G1565" i="1"/>
  <c r="C1565" i="1"/>
  <c r="C1564" i="1"/>
  <c r="H1564" i="1" s="1"/>
  <c r="G1563" i="1"/>
  <c r="C1563" i="1"/>
  <c r="H1563" i="1" s="1"/>
  <c r="C1562" i="1"/>
  <c r="H1562" i="1" s="1"/>
  <c r="H1561" i="1"/>
  <c r="G1561" i="1"/>
  <c r="C1561" i="1"/>
  <c r="H1560" i="1"/>
  <c r="G1560" i="1"/>
  <c r="C1560" i="1"/>
  <c r="C1559" i="1"/>
  <c r="H1559" i="1" s="1"/>
  <c r="C1558" i="1"/>
  <c r="H1558" i="1" s="1"/>
  <c r="H1557" i="1"/>
  <c r="G1557" i="1"/>
  <c r="C1557" i="1"/>
  <c r="C1556" i="1"/>
  <c r="H1556" i="1" s="1"/>
  <c r="G1555" i="1"/>
  <c r="C1555" i="1"/>
  <c r="H1555" i="1" s="1"/>
  <c r="C1554" i="1"/>
  <c r="H1554" i="1" s="1"/>
  <c r="H1553" i="1"/>
  <c r="G1553" i="1"/>
  <c r="C1553" i="1"/>
  <c r="H1552" i="1"/>
  <c r="G1552" i="1"/>
  <c r="C1552" i="1"/>
  <c r="C1551" i="1"/>
  <c r="H1551" i="1" s="1"/>
  <c r="C1550" i="1"/>
  <c r="H1550" i="1" s="1"/>
  <c r="H1549" i="1"/>
  <c r="G1549" i="1"/>
  <c r="C1549" i="1"/>
  <c r="C1548" i="1"/>
  <c r="H1548" i="1" s="1"/>
  <c r="G1547" i="1"/>
  <c r="C1547" i="1"/>
  <c r="H1547" i="1" s="1"/>
  <c r="C1546" i="1"/>
  <c r="H1546" i="1" s="1"/>
  <c r="H1545" i="1"/>
  <c r="G1545" i="1"/>
  <c r="C1545" i="1"/>
  <c r="H1544" i="1"/>
  <c r="G1544" i="1"/>
  <c r="C1544" i="1"/>
  <c r="C1543" i="1"/>
  <c r="H1543" i="1" s="1"/>
  <c r="C1542" i="1"/>
  <c r="H1542" i="1" s="1"/>
  <c r="H1541" i="1"/>
  <c r="G1541" i="1"/>
  <c r="C1541" i="1"/>
  <c r="C1540" i="1"/>
  <c r="H1540" i="1" s="1"/>
  <c r="G1539" i="1"/>
  <c r="C1539" i="1"/>
  <c r="H1539" i="1" s="1"/>
  <c r="C1538" i="1"/>
  <c r="H1538" i="1" s="1"/>
  <c r="H1537" i="1"/>
  <c r="G1537" i="1"/>
  <c r="C1537" i="1"/>
  <c r="H1536" i="1"/>
  <c r="G1536" i="1"/>
  <c r="C1536" i="1"/>
  <c r="C1535" i="1"/>
  <c r="H1535" i="1" s="1"/>
  <c r="C1534" i="1"/>
  <c r="H1533" i="1"/>
  <c r="G1533" i="1"/>
  <c r="C1533" i="1"/>
  <c r="C1532" i="1"/>
  <c r="H1532" i="1" s="1"/>
  <c r="G1531" i="1"/>
  <c r="C1531" i="1"/>
  <c r="H1531" i="1" s="1"/>
  <c r="C1530" i="1"/>
  <c r="H1530" i="1" s="1"/>
  <c r="H1529" i="1"/>
  <c r="G1529" i="1"/>
  <c r="C1529" i="1"/>
  <c r="H1528" i="1"/>
  <c r="G1528" i="1"/>
  <c r="C1528" i="1"/>
  <c r="C1527" i="1"/>
  <c r="H1527" i="1" s="1"/>
  <c r="C1526" i="1"/>
  <c r="H1525" i="1"/>
  <c r="G1525" i="1"/>
  <c r="C1525" i="1"/>
  <c r="C1524" i="1"/>
  <c r="H1524" i="1" s="1"/>
  <c r="G1523" i="1"/>
  <c r="C1523" i="1"/>
  <c r="H1523" i="1" s="1"/>
  <c r="C1522" i="1"/>
  <c r="H1522" i="1" s="1"/>
  <c r="H1521" i="1"/>
  <c r="G1521" i="1"/>
  <c r="C1521" i="1"/>
  <c r="H1520" i="1"/>
  <c r="G1520" i="1"/>
  <c r="C1520" i="1"/>
  <c r="C1519" i="1"/>
  <c r="H1519" i="1" s="1"/>
  <c r="C1518" i="1"/>
  <c r="H1517" i="1"/>
  <c r="G1517" i="1"/>
  <c r="C1517" i="1"/>
  <c r="C1516" i="1"/>
  <c r="H1516" i="1" s="1"/>
  <c r="G1515" i="1"/>
  <c r="C1515" i="1"/>
  <c r="H1515" i="1" s="1"/>
  <c r="C1514" i="1"/>
  <c r="H1514" i="1" s="1"/>
  <c r="H1513" i="1"/>
  <c r="G1513" i="1"/>
  <c r="C1513" i="1"/>
  <c r="H1512" i="1"/>
  <c r="G1512" i="1"/>
  <c r="C1512" i="1"/>
  <c r="C1511" i="1"/>
  <c r="H1511" i="1" s="1"/>
  <c r="C1510" i="1"/>
  <c r="H1509" i="1"/>
  <c r="G1509" i="1"/>
  <c r="C1509" i="1"/>
  <c r="C1508" i="1"/>
  <c r="G1507" i="1"/>
  <c r="C1507" i="1"/>
  <c r="H1507" i="1" s="1"/>
  <c r="C1506" i="1"/>
  <c r="H1506" i="1" s="1"/>
  <c r="H1505" i="1"/>
  <c r="G1505" i="1"/>
  <c r="C1505" i="1"/>
  <c r="H1504" i="1"/>
  <c r="G1504" i="1"/>
  <c r="C1504" i="1"/>
  <c r="C1503" i="1"/>
  <c r="H1503" i="1" s="1"/>
  <c r="C1502" i="1"/>
  <c r="G1502" i="1" s="1"/>
  <c r="H1501" i="1"/>
  <c r="G1501" i="1"/>
  <c r="C1501" i="1"/>
  <c r="C1500" i="1"/>
  <c r="G1499" i="1"/>
  <c r="C1499" i="1"/>
  <c r="H1499" i="1" s="1"/>
  <c r="C1498" i="1"/>
  <c r="H1498" i="1" s="1"/>
  <c r="H1497" i="1"/>
  <c r="G1497" i="1"/>
  <c r="C1497" i="1"/>
  <c r="H1496" i="1"/>
  <c r="G1496" i="1"/>
  <c r="C1496" i="1"/>
  <c r="C1495" i="1"/>
  <c r="H1495" i="1" s="1"/>
  <c r="C1494" i="1"/>
  <c r="G1494" i="1" s="1"/>
  <c r="H1493" i="1"/>
  <c r="G1493" i="1"/>
  <c r="C1493" i="1"/>
  <c r="C1492" i="1"/>
  <c r="G1491" i="1"/>
  <c r="C1491" i="1"/>
  <c r="H1491" i="1" s="1"/>
  <c r="C1490" i="1"/>
  <c r="H1490" i="1" s="1"/>
  <c r="H1489" i="1"/>
  <c r="G1489" i="1"/>
  <c r="C1489" i="1"/>
  <c r="H1488" i="1"/>
  <c r="G1488" i="1"/>
  <c r="C1488" i="1"/>
  <c r="C1487" i="1"/>
  <c r="H1487" i="1" s="1"/>
  <c r="C1486" i="1"/>
  <c r="G1486" i="1" s="1"/>
  <c r="H1485" i="1"/>
  <c r="G1485" i="1"/>
  <c r="C1485" i="1"/>
  <c r="C1484" i="1"/>
  <c r="G1483" i="1"/>
  <c r="C1483" i="1"/>
  <c r="H1483" i="1" s="1"/>
  <c r="C1482" i="1"/>
  <c r="H1482" i="1" s="1"/>
  <c r="H1481" i="1"/>
  <c r="G1481" i="1"/>
  <c r="C1481" i="1"/>
  <c r="H1480" i="1"/>
  <c r="G1480" i="1"/>
  <c r="C1480" i="1"/>
  <c r="G1479" i="1"/>
  <c r="D1479" i="1"/>
  <c r="C1479" i="1"/>
  <c r="J1478" i="1"/>
  <c r="D1478" i="1"/>
  <c r="C1478" i="1"/>
  <c r="I1477" i="1"/>
  <c r="H1477" i="1"/>
  <c r="D1477" i="1"/>
  <c r="C1477" i="1"/>
  <c r="G1477" i="1" s="1"/>
  <c r="G1476" i="1"/>
  <c r="D1476" i="1"/>
  <c r="J1476" i="1" s="1"/>
  <c r="C1476" i="1"/>
  <c r="D1475" i="1"/>
  <c r="C1475" i="1"/>
  <c r="H1474" i="1"/>
  <c r="D1474" i="1"/>
  <c r="C1474" i="1"/>
  <c r="G1474" i="1" s="1"/>
  <c r="I1474" i="1" s="1"/>
  <c r="D1473" i="1"/>
  <c r="J1473" i="1" s="1"/>
  <c r="C1473" i="1"/>
  <c r="G1472" i="1"/>
  <c r="D1472" i="1"/>
  <c r="C1472" i="1"/>
  <c r="J1471" i="1"/>
  <c r="D1471" i="1"/>
  <c r="C1471" i="1"/>
  <c r="G1470" i="1"/>
  <c r="D1470" i="1"/>
  <c r="C1470" i="1"/>
  <c r="D1469" i="1"/>
  <c r="C1469" i="1"/>
  <c r="H1468" i="1"/>
  <c r="D1468" i="1"/>
  <c r="C1468" i="1"/>
  <c r="G1468" i="1" s="1"/>
  <c r="I1468" i="1" s="1"/>
  <c r="G1467" i="1"/>
  <c r="D1467" i="1"/>
  <c r="J1467" i="1" s="1"/>
  <c r="C1467" i="1"/>
  <c r="G1466" i="1"/>
  <c r="D1466" i="1"/>
  <c r="C1466" i="1"/>
  <c r="J1465" i="1"/>
  <c r="D1465" i="1"/>
  <c r="C1465" i="1"/>
  <c r="I1464" i="1"/>
  <c r="H1464" i="1"/>
  <c r="G1464" i="1"/>
  <c r="D1464" i="1"/>
  <c r="C1464" i="1"/>
  <c r="J1464" i="1" s="1"/>
  <c r="G1463" i="1"/>
  <c r="D1463" i="1"/>
  <c r="J1463" i="1" s="1"/>
  <c r="C1463" i="1"/>
  <c r="D1462" i="1"/>
  <c r="C1462" i="1"/>
  <c r="H1461" i="1"/>
  <c r="G1461" i="1"/>
  <c r="D1461" i="1"/>
  <c r="C1461" i="1"/>
  <c r="G1460" i="1"/>
  <c r="I1460" i="1" s="1"/>
  <c r="D1460" i="1"/>
  <c r="J1460" i="1" s="1"/>
  <c r="C1460" i="1"/>
  <c r="H1460" i="1" s="1"/>
  <c r="H1459" i="1"/>
  <c r="G1459" i="1"/>
  <c r="D1459" i="1"/>
  <c r="C1459" i="1"/>
  <c r="J1459" i="1" s="1"/>
  <c r="D1458" i="1"/>
  <c r="C1458" i="1"/>
  <c r="H1457" i="1"/>
  <c r="I1457" i="1" s="1"/>
  <c r="G1457" i="1"/>
  <c r="D1457" i="1"/>
  <c r="C1457" i="1"/>
  <c r="J1457" i="1" s="1"/>
  <c r="D1456" i="1"/>
  <c r="J1456" i="1" s="1"/>
  <c r="C1456" i="1"/>
  <c r="H1456" i="1" s="1"/>
  <c r="H1455" i="1"/>
  <c r="G1455" i="1"/>
  <c r="D1455" i="1"/>
  <c r="C1455" i="1"/>
  <c r="J1455" i="1" s="1"/>
  <c r="H1454" i="1"/>
  <c r="G1454" i="1"/>
  <c r="D1454" i="1"/>
  <c r="C1454" i="1"/>
  <c r="H1453" i="1"/>
  <c r="G1453" i="1"/>
  <c r="D1453" i="1"/>
  <c r="C1453" i="1"/>
  <c r="J1452" i="1"/>
  <c r="D1452" i="1"/>
  <c r="C1452" i="1"/>
  <c r="I1451" i="1"/>
  <c r="H1451" i="1"/>
  <c r="G1451" i="1"/>
  <c r="D1451" i="1"/>
  <c r="C1451" i="1"/>
  <c r="J1451" i="1" s="1"/>
  <c r="D1450" i="1"/>
  <c r="G1450" i="1" s="1"/>
  <c r="C1450" i="1"/>
  <c r="D1449" i="1"/>
  <c r="C1449" i="1"/>
  <c r="J1449" i="1" s="1"/>
  <c r="D1448" i="1"/>
  <c r="C1448" i="1"/>
  <c r="J1448" i="1" s="1"/>
  <c r="I1447" i="1"/>
  <c r="H1447" i="1"/>
  <c r="G1447" i="1"/>
  <c r="D1447" i="1"/>
  <c r="C1447" i="1"/>
  <c r="J1447" i="1" s="1"/>
  <c r="G1446" i="1"/>
  <c r="D1446" i="1"/>
  <c r="J1446" i="1" s="1"/>
  <c r="C1446" i="1"/>
  <c r="G1445" i="1"/>
  <c r="D1445" i="1"/>
  <c r="C1445" i="1"/>
  <c r="D1444" i="1"/>
  <c r="C1444" i="1"/>
  <c r="J1444" i="1" s="1"/>
  <c r="J1443" i="1"/>
  <c r="H1443" i="1"/>
  <c r="G1443" i="1"/>
  <c r="D1443" i="1"/>
  <c r="C1443" i="1"/>
  <c r="H1442" i="1"/>
  <c r="D1442" i="1"/>
  <c r="C1442" i="1"/>
  <c r="G1441" i="1"/>
  <c r="D1441" i="1"/>
  <c r="C1441" i="1"/>
  <c r="D1440" i="1"/>
  <c r="C1440" i="1"/>
  <c r="J1440" i="1" s="1"/>
  <c r="D1439" i="1"/>
  <c r="J1439" i="1" s="1"/>
  <c r="C1439" i="1"/>
  <c r="D1438" i="1"/>
  <c r="C1436" i="1"/>
  <c r="G1434" i="1"/>
  <c r="D1434" i="1"/>
  <c r="H1434" i="1" s="1"/>
  <c r="C1434" i="1"/>
  <c r="H1433" i="1"/>
  <c r="G1433" i="1"/>
  <c r="D1433" i="1"/>
  <c r="C1433" i="1"/>
  <c r="G1432" i="1"/>
  <c r="D1432" i="1"/>
  <c r="H1432" i="1" s="1"/>
  <c r="C1432" i="1"/>
  <c r="H1431" i="1"/>
  <c r="G1431" i="1"/>
  <c r="D1431" i="1"/>
  <c r="C1431" i="1"/>
  <c r="G1430" i="1"/>
  <c r="D1430" i="1"/>
  <c r="H1430" i="1" s="1"/>
  <c r="C1430" i="1"/>
  <c r="H1429" i="1"/>
  <c r="G1429" i="1"/>
  <c r="D1429" i="1"/>
  <c r="C1429" i="1"/>
  <c r="G1428" i="1"/>
  <c r="D1428" i="1"/>
  <c r="H1428" i="1" s="1"/>
  <c r="C1428" i="1"/>
  <c r="H1427" i="1"/>
  <c r="G1427" i="1"/>
  <c r="D1427" i="1"/>
  <c r="C1427" i="1"/>
  <c r="D1426" i="1"/>
  <c r="H1426" i="1" s="1"/>
  <c r="C1426" i="1"/>
  <c r="H1425" i="1"/>
  <c r="G1425" i="1"/>
  <c r="D1425" i="1"/>
  <c r="C1425" i="1"/>
  <c r="D1424" i="1"/>
  <c r="H1424" i="1" s="1"/>
  <c r="C1424" i="1"/>
  <c r="H1423" i="1"/>
  <c r="G1423" i="1"/>
  <c r="D1423" i="1"/>
  <c r="C1423" i="1"/>
  <c r="G1422" i="1"/>
  <c r="D1422" i="1"/>
  <c r="H1422" i="1" s="1"/>
  <c r="C1422" i="1"/>
  <c r="H1421" i="1"/>
  <c r="G1421" i="1"/>
  <c r="D1421" i="1"/>
  <c r="C1421" i="1"/>
  <c r="D1420" i="1"/>
  <c r="H1420" i="1" s="1"/>
  <c r="C1420" i="1"/>
  <c r="H1419" i="1"/>
  <c r="G1419" i="1"/>
  <c r="D1419" i="1"/>
  <c r="C1419" i="1"/>
  <c r="G1418" i="1"/>
  <c r="D1418" i="1"/>
  <c r="H1418" i="1" s="1"/>
  <c r="C1418" i="1"/>
  <c r="H1417" i="1"/>
  <c r="G1417" i="1"/>
  <c r="D1417" i="1"/>
  <c r="C1417" i="1"/>
  <c r="G1416" i="1"/>
  <c r="D1416" i="1"/>
  <c r="H1416" i="1" s="1"/>
  <c r="C1416" i="1"/>
  <c r="H1415" i="1"/>
  <c r="G1415" i="1"/>
  <c r="D1415" i="1"/>
  <c r="C1415" i="1"/>
  <c r="G1414" i="1"/>
  <c r="D1414" i="1"/>
  <c r="H1414" i="1" s="1"/>
  <c r="C1414" i="1"/>
  <c r="H1413" i="1"/>
  <c r="G1413" i="1"/>
  <c r="D1413" i="1"/>
  <c r="C1413" i="1"/>
  <c r="G1412" i="1"/>
  <c r="D1412" i="1"/>
  <c r="H1412" i="1" s="1"/>
  <c r="C1412" i="1"/>
  <c r="H1411" i="1"/>
  <c r="G1411" i="1"/>
  <c r="D1411" i="1"/>
  <c r="C1411" i="1"/>
  <c r="D1410" i="1"/>
  <c r="H1410" i="1" s="1"/>
  <c r="C1410" i="1"/>
  <c r="H1409" i="1"/>
  <c r="G1409" i="1"/>
  <c r="D1409" i="1"/>
  <c r="C1409" i="1"/>
  <c r="D1408" i="1"/>
  <c r="H1407" i="1"/>
  <c r="G1407" i="1"/>
  <c r="D1407" i="1"/>
  <c r="C1407" i="1"/>
  <c r="D1406" i="1"/>
  <c r="H1406" i="1" s="1"/>
  <c r="C1406" i="1"/>
  <c r="G1405" i="1"/>
  <c r="D1405" i="1"/>
  <c r="H1405" i="1" s="1"/>
  <c r="C1405" i="1"/>
  <c r="G1404" i="1"/>
  <c r="D1404" i="1"/>
  <c r="H1404" i="1" s="1"/>
  <c r="C1404" i="1"/>
  <c r="D1403" i="1"/>
  <c r="G1403" i="1" s="1"/>
  <c r="C1403" i="1"/>
  <c r="G1402" i="1"/>
  <c r="D1402" i="1"/>
  <c r="H1402" i="1" s="1"/>
  <c r="C1402" i="1"/>
  <c r="H1401" i="1"/>
  <c r="D1401" i="1"/>
  <c r="G1401" i="1" s="1"/>
  <c r="C1401" i="1"/>
  <c r="G1400" i="1"/>
  <c r="D1400" i="1"/>
  <c r="H1400" i="1" s="1"/>
  <c r="C1400" i="1"/>
  <c r="G1399" i="1"/>
  <c r="D1399" i="1"/>
  <c r="H1399" i="1" s="1"/>
  <c r="C1399" i="1"/>
  <c r="G1398" i="1"/>
  <c r="D1398" i="1"/>
  <c r="H1398" i="1" s="1"/>
  <c r="C1398" i="1"/>
  <c r="D1397" i="1"/>
  <c r="H1397" i="1" s="1"/>
  <c r="C1397" i="1"/>
  <c r="D1396" i="1"/>
  <c r="H1396" i="1" s="1"/>
  <c r="C1396" i="1"/>
  <c r="H1395" i="1"/>
  <c r="G1395" i="1"/>
  <c r="D1395" i="1"/>
  <c r="C1395"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D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D1358" i="1"/>
  <c r="H1358" i="1" s="1"/>
  <c r="C1358" i="1"/>
  <c r="G1357" i="1"/>
  <c r="D1357" i="1"/>
  <c r="H1357" i="1" s="1"/>
  <c r="C1357" i="1"/>
  <c r="D1356" i="1"/>
  <c r="H1356" i="1" s="1"/>
  <c r="C1356" i="1"/>
  <c r="G1355" i="1"/>
  <c r="D1355" i="1"/>
  <c r="H1355" i="1" s="1"/>
  <c r="C1355" i="1"/>
  <c r="D1354" i="1"/>
  <c r="H1354" i="1" s="1"/>
  <c r="C1354" i="1"/>
  <c r="G1353" i="1"/>
  <c r="D1353" i="1"/>
  <c r="H1353" i="1" s="1"/>
  <c r="C1353" i="1"/>
  <c r="D1352" i="1"/>
  <c r="H1352" i="1" s="1"/>
  <c r="C1352" i="1"/>
  <c r="G1351" i="1"/>
  <c r="D1351" i="1"/>
  <c r="H1351" i="1" s="1"/>
  <c r="C1351" i="1"/>
  <c r="D1350" i="1"/>
  <c r="H1350" i="1" s="1"/>
  <c r="C1350" i="1"/>
  <c r="G1349" i="1"/>
  <c r="D1349" i="1"/>
  <c r="H1349" i="1" s="1"/>
  <c r="C1349" i="1"/>
  <c r="D1348" i="1"/>
  <c r="H1348" i="1" s="1"/>
  <c r="C1348" i="1"/>
  <c r="G1347" i="1"/>
  <c r="D1347" i="1"/>
  <c r="H1347" i="1" s="1"/>
  <c r="C1347" i="1"/>
  <c r="D1346" i="1"/>
  <c r="H1346" i="1" s="1"/>
  <c r="C1346" i="1"/>
  <c r="G1345" i="1"/>
  <c r="D1345" i="1"/>
  <c r="H1345" i="1" s="1"/>
  <c r="C1345" i="1"/>
  <c r="D1344" i="1"/>
  <c r="H1344" i="1" s="1"/>
  <c r="C1344" i="1"/>
  <c r="G1343" i="1"/>
  <c r="D1343" i="1"/>
  <c r="H1343" i="1" s="1"/>
  <c r="C1343" i="1"/>
  <c r="D1342" i="1"/>
  <c r="H1342" i="1" s="1"/>
  <c r="C1342" i="1"/>
  <c r="G1341" i="1"/>
  <c r="D1341" i="1"/>
  <c r="H1341" i="1" s="1"/>
  <c r="C1341" i="1"/>
  <c r="D1340" i="1"/>
  <c r="H1340" i="1" s="1"/>
  <c r="C1340" i="1"/>
  <c r="G1339" i="1"/>
  <c r="D1339" i="1"/>
  <c r="H1339" i="1" s="1"/>
  <c r="C1339" i="1"/>
  <c r="D1338" i="1"/>
  <c r="H1338" i="1" s="1"/>
  <c r="C1338" i="1"/>
  <c r="G1337" i="1"/>
  <c r="D1337" i="1"/>
  <c r="H1337" i="1" s="1"/>
  <c r="C1337" i="1"/>
  <c r="D1336" i="1"/>
  <c r="H1336" i="1" s="1"/>
  <c r="C1336" i="1"/>
  <c r="G1335" i="1"/>
  <c r="D1335" i="1"/>
  <c r="H1335" i="1" s="1"/>
  <c r="C1335" i="1"/>
  <c r="D1334" i="1"/>
  <c r="H1334" i="1" s="1"/>
  <c r="C1334" i="1"/>
  <c r="G1333" i="1"/>
  <c r="D1333" i="1"/>
  <c r="H1333" i="1" s="1"/>
  <c r="C1333" i="1"/>
  <c r="D1332" i="1"/>
  <c r="H1332" i="1" s="1"/>
  <c r="C1332" i="1"/>
  <c r="G1331" i="1"/>
  <c r="D1331" i="1"/>
  <c r="H1331" i="1" s="1"/>
  <c r="C1331" i="1"/>
  <c r="D1330" i="1"/>
  <c r="H1330" i="1" s="1"/>
  <c r="C1330" i="1"/>
  <c r="D1329" i="1"/>
  <c r="D1328" i="1"/>
  <c r="H1328" i="1" s="1"/>
  <c r="C1328" i="1"/>
  <c r="D1327" i="1"/>
  <c r="G1327" i="1" s="1"/>
  <c r="C1327" i="1"/>
  <c r="D1326" i="1"/>
  <c r="H1326" i="1" s="1"/>
  <c r="C1326" i="1"/>
  <c r="D1325" i="1"/>
  <c r="G1325" i="1" s="1"/>
  <c r="C1325" i="1"/>
  <c r="D1324" i="1"/>
  <c r="H1324" i="1" s="1"/>
  <c r="C1324" i="1"/>
  <c r="D1323" i="1"/>
  <c r="G1323" i="1" s="1"/>
  <c r="C1323" i="1"/>
  <c r="D1322" i="1"/>
  <c r="H1322" i="1" s="1"/>
  <c r="C1322" i="1"/>
  <c r="D1321" i="1"/>
  <c r="C1321" i="1"/>
  <c r="D1320" i="1"/>
  <c r="H1320" i="1" s="1"/>
  <c r="C1320" i="1"/>
  <c r="D1319" i="1"/>
  <c r="C1319" i="1"/>
  <c r="D1318" i="1"/>
  <c r="H1318" i="1" s="1"/>
  <c r="C1318" i="1"/>
  <c r="D1317" i="1"/>
  <c r="C1317" i="1"/>
  <c r="D1316" i="1"/>
  <c r="H1316" i="1" s="1"/>
  <c r="C1316" i="1"/>
  <c r="D1315" i="1"/>
  <c r="C1315" i="1"/>
  <c r="D1314" i="1"/>
  <c r="H1314" i="1" s="1"/>
  <c r="C1314" i="1"/>
  <c r="D1313" i="1"/>
  <c r="C1313" i="1"/>
  <c r="D1312" i="1"/>
  <c r="H1312" i="1" s="1"/>
  <c r="C1312" i="1"/>
  <c r="D1311" i="1"/>
  <c r="C1311" i="1"/>
  <c r="D1310" i="1"/>
  <c r="H1310" i="1" s="1"/>
  <c r="C1310" i="1"/>
  <c r="D1309" i="1"/>
  <c r="C1309" i="1"/>
  <c r="D1308" i="1"/>
  <c r="C1308" i="1"/>
  <c r="D1306" i="1"/>
  <c r="H1306" i="1" s="1"/>
  <c r="C1306" i="1"/>
  <c r="D1305" i="1"/>
  <c r="C1305" i="1"/>
  <c r="D1304" i="1"/>
  <c r="H1304" i="1" s="1"/>
  <c r="C1304" i="1"/>
  <c r="D1303" i="1"/>
  <c r="C1303" i="1"/>
  <c r="D1302" i="1"/>
  <c r="H1302" i="1" s="1"/>
  <c r="C1302" i="1"/>
  <c r="D1301" i="1"/>
  <c r="C1301" i="1"/>
  <c r="D1300" i="1"/>
  <c r="H1300" i="1" s="1"/>
  <c r="C1300" i="1"/>
  <c r="D1298" i="1"/>
  <c r="H1298" i="1" s="1"/>
  <c r="C1298" i="1"/>
  <c r="D1297" i="1"/>
  <c r="C1297" i="1"/>
  <c r="G1296" i="1"/>
  <c r="D1296" i="1"/>
  <c r="H1296" i="1" s="1"/>
  <c r="C1296" i="1"/>
  <c r="D1295" i="1"/>
  <c r="C1295" i="1"/>
  <c r="G1294" i="1"/>
  <c r="D1294" i="1"/>
  <c r="H1294" i="1" s="1"/>
  <c r="C1294" i="1"/>
  <c r="D1293" i="1"/>
  <c r="C1293" i="1"/>
  <c r="G1292" i="1"/>
  <c r="D1292" i="1"/>
  <c r="H1292" i="1" s="1"/>
  <c r="C1292" i="1"/>
  <c r="D1291" i="1"/>
  <c r="C1291" i="1"/>
  <c r="G1290" i="1"/>
  <c r="D1290" i="1"/>
  <c r="H1290" i="1" s="1"/>
  <c r="C1290" i="1"/>
  <c r="D1289" i="1"/>
  <c r="C1289" i="1"/>
  <c r="G1288" i="1"/>
  <c r="D1288" i="1"/>
  <c r="H1288" i="1" s="1"/>
  <c r="C1288" i="1"/>
  <c r="D1287" i="1"/>
  <c r="C1287" i="1"/>
  <c r="G1286" i="1"/>
  <c r="D1286" i="1"/>
  <c r="H1286" i="1" s="1"/>
  <c r="C1286" i="1"/>
  <c r="D1285" i="1"/>
  <c r="C1285" i="1"/>
  <c r="G1284" i="1"/>
  <c r="D1284" i="1"/>
  <c r="H1284" i="1" s="1"/>
  <c r="C1284" i="1"/>
  <c r="D1283" i="1"/>
  <c r="C1283" i="1"/>
  <c r="G1282" i="1"/>
  <c r="D1282" i="1"/>
  <c r="H1282" i="1" s="1"/>
  <c r="C1282" i="1"/>
  <c r="D1281" i="1"/>
  <c r="C1281" i="1"/>
  <c r="G1280" i="1"/>
  <c r="D1280" i="1"/>
  <c r="H1280" i="1" s="1"/>
  <c r="C1280" i="1"/>
  <c r="D1279" i="1"/>
  <c r="C1279" i="1"/>
  <c r="G1278" i="1"/>
  <c r="D1278" i="1"/>
  <c r="H1278" i="1" s="1"/>
  <c r="C1278" i="1"/>
  <c r="D1277" i="1"/>
  <c r="C1277" i="1"/>
  <c r="G1276" i="1"/>
  <c r="D1276" i="1"/>
  <c r="H1276" i="1" s="1"/>
  <c r="C1276" i="1"/>
  <c r="D1275" i="1"/>
  <c r="C1275" i="1"/>
  <c r="G1274" i="1"/>
  <c r="D1274" i="1"/>
  <c r="H1274" i="1" s="1"/>
  <c r="C1274" i="1"/>
  <c r="D1273" i="1"/>
  <c r="C1273" i="1"/>
  <c r="G1272" i="1"/>
  <c r="D1272" i="1"/>
  <c r="H1272" i="1" s="1"/>
  <c r="C1272" i="1"/>
  <c r="D1271" i="1"/>
  <c r="C1271" i="1"/>
  <c r="G1270" i="1"/>
  <c r="D1270" i="1"/>
  <c r="H1270" i="1" s="1"/>
  <c r="C1270" i="1"/>
  <c r="D1269" i="1"/>
  <c r="C1269" i="1"/>
  <c r="G1268" i="1"/>
  <c r="D1268" i="1"/>
  <c r="H1268" i="1" s="1"/>
  <c r="C1268" i="1"/>
  <c r="D1267" i="1"/>
  <c r="C1267" i="1"/>
  <c r="G1266" i="1"/>
  <c r="D1266" i="1"/>
  <c r="H1266" i="1" s="1"/>
  <c r="C1266" i="1"/>
  <c r="D1265" i="1"/>
  <c r="C1265" i="1"/>
  <c r="D1264" i="1"/>
  <c r="G1264" i="1" s="1"/>
  <c r="C1264" i="1"/>
  <c r="D1263" i="1"/>
  <c r="C1263" i="1"/>
  <c r="G1262" i="1"/>
  <c r="D1262" i="1"/>
  <c r="H1262" i="1" s="1"/>
  <c r="C1262" i="1"/>
  <c r="D1261" i="1"/>
  <c r="C1261" i="1"/>
  <c r="G1260" i="1"/>
  <c r="D1260" i="1"/>
  <c r="H1260" i="1" s="1"/>
  <c r="C1260" i="1"/>
  <c r="D1259" i="1"/>
  <c r="C1259" i="1"/>
  <c r="G1258" i="1"/>
  <c r="D1258" i="1"/>
  <c r="H1258" i="1" s="1"/>
  <c r="C1258" i="1"/>
  <c r="D1257" i="1"/>
  <c r="C1257" i="1"/>
  <c r="G1256" i="1"/>
  <c r="D1256" i="1"/>
  <c r="H1256" i="1" s="1"/>
  <c r="C1256" i="1"/>
  <c r="D1255" i="1"/>
  <c r="C1255" i="1"/>
  <c r="G1254" i="1"/>
  <c r="D1254" i="1"/>
  <c r="H1254" i="1" s="1"/>
  <c r="C1254" i="1"/>
  <c r="D1253" i="1"/>
  <c r="C1253" i="1"/>
  <c r="G1252" i="1"/>
  <c r="D1252" i="1"/>
  <c r="H1252" i="1" s="1"/>
  <c r="C1252" i="1"/>
  <c r="D1251" i="1"/>
  <c r="C1251" i="1"/>
  <c r="G1250" i="1"/>
  <c r="D1250" i="1"/>
  <c r="H1250" i="1" s="1"/>
  <c r="C1250" i="1"/>
  <c r="D1249" i="1"/>
  <c r="C1249" i="1"/>
  <c r="G1248" i="1"/>
  <c r="D1248" i="1"/>
  <c r="H1248" i="1" s="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D1228" i="1"/>
  <c r="H1228" i="1" s="1"/>
  <c r="C1228" i="1"/>
  <c r="C1227" i="1"/>
  <c r="H1226" i="1"/>
  <c r="G1226" i="1"/>
  <c r="D1226" i="1"/>
  <c r="C1226" i="1"/>
  <c r="G1225" i="1"/>
  <c r="D1225" i="1"/>
  <c r="H1225" i="1" s="1"/>
  <c r="C1225" i="1"/>
  <c r="D1224" i="1"/>
  <c r="C1224" i="1"/>
  <c r="H1224" i="1" s="1"/>
  <c r="D1223" i="1"/>
  <c r="D1221" i="1"/>
  <c r="H1221" i="1" s="1"/>
  <c r="C1221" i="1"/>
  <c r="H1220" i="1"/>
  <c r="G1220" i="1"/>
  <c r="D1220" i="1"/>
  <c r="C1220" i="1"/>
  <c r="G1219" i="1"/>
  <c r="D1219" i="1"/>
  <c r="H1219" i="1" s="1"/>
  <c r="C1219" i="1"/>
  <c r="H1218" i="1"/>
  <c r="G1218" i="1"/>
  <c r="D1218" i="1"/>
  <c r="C1218" i="1"/>
  <c r="G1217" i="1"/>
  <c r="D1217" i="1"/>
  <c r="H1217" i="1" s="1"/>
  <c r="C1217" i="1"/>
  <c r="H1216" i="1"/>
  <c r="G1216" i="1"/>
  <c r="D1216" i="1"/>
  <c r="C1216" i="1"/>
  <c r="D1215" i="1"/>
  <c r="H1215" i="1" s="1"/>
  <c r="C1215" i="1"/>
  <c r="D1213" i="1"/>
  <c r="C1213" i="1"/>
  <c r="G1212" i="1"/>
  <c r="D1212" i="1"/>
  <c r="H1212" i="1" s="1"/>
  <c r="C1212" i="1"/>
  <c r="D1211" i="1"/>
  <c r="C1211" i="1"/>
  <c r="G1210" i="1"/>
  <c r="D1210" i="1"/>
  <c r="H1210" i="1" s="1"/>
  <c r="C1210" i="1"/>
  <c r="D1209" i="1"/>
  <c r="C1209" i="1"/>
  <c r="G1208" i="1"/>
  <c r="D1208" i="1"/>
  <c r="H1208" i="1" s="1"/>
  <c r="C1208" i="1"/>
  <c r="D1207" i="1"/>
  <c r="C1207" i="1"/>
  <c r="D1206" i="1"/>
  <c r="H1206" i="1" s="1"/>
  <c r="C1206" i="1"/>
  <c r="D1205" i="1"/>
  <c r="C1205" i="1"/>
  <c r="D1204" i="1"/>
  <c r="H1204" i="1" s="1"/>
  <c r="C1204" i="1"/>
  <c r="D1203" i="1"/>
  <c r="C1203" i="1"/>
  <c r="D1202" i="1"/>
  <c r="H1202" i="1" s="1"/>
  <c r="C1202" i="1"/>
  <c r="D1201" i="1"/>
  <c r="C1201" i="1"/>
  <c r="G1200" i="1"/>
  <c r="D1200" i="1"/>
  <c r="H1200" i="1" s="1"/>
  <c r="C1200" i="1"/>
  <c r="D1199" i="1"/>
  <c r="C1199" i="1"/>
  <c r="G1198" i="1"/>
  <c r="D1198" i="1"/>
  <c r="H1198" i="1" s="1"/>
  <c r="C1198" i="1"/>
  <c r="D1197" i="1"/>
  <c r="C1197" i="1"/>
  <c r="G1196" i="1"/>
  <c r="D1196" i="1"/>
  <c r="H1196" i="1" s="1"/>
  <c r="C1196" i="1"/>
  <c r="D1195" i="1"/>
  <c r="C1195" i="1"/>
  <c r="G1194" i="1"/>
  <c r="D1194" i="1"/>
  <c r="H1194" i="1" s="1"/>
  <c r="C1194" i="1"/>
  <c r="D1193" i="1"/>
  <c r="C1193" i="1"/>
  <c r="G1192" i="1"/>
  <c r="D1192" i="1"/>
  <c r="H1192" i="1" s="1"/>
  <c r="C1192" i="1"/>
  <c r="D1191" i="1"/>
  <c r="C1191" i="1"/>
  <c r="D1190" i="1"/>
  <c r="H1190" i="1" s="1"/>
  <c r="C1190" i="1"/>
  <c r="D1189" i="1"/>
  <c r="C1189" i="1"/>
  <c r="D1188" i="1"/>
  <c r="H1188" i="1" s="1"/>
  <c r="C1188" i="1"/>
  <c r="D1187" i="1"/>
  <c r="C1187" i="1"/>
  <c r="D1186" i="1"/>
  <c r="H1186" i="1" s="1"/>
  <c r="C1186" i="1"/>
  <c r="D1185" i="1"/>
  <c r="H1185" i="1" s="1"/>
  <c r="C1185" i="1"/>
  <c r="G1184" i="1"/>
  <c r="D1184" i="1"/>
  <c r="H1184" i="1" s="1"/>
  <c r="C1184" i="1"/>
  <c r="D1183" i="1"/>
  <c r="D1182" i="1"/>
  <c r="H1182" i="1" s="1"/>
  <c r="C1182" i="1"/>
  <c r="G1181" i="1"/>
  <c r="D1181" i="1"/>
  <c r="H1181" i="1" s="1"/>
  <c r="C1181" i="1"/>
  <c r="H1180" i="1"/>
  <c r="G1180" i="1"/>
  <c r="D1180" i="1"/>
  <c r="C1180" i="1"/>
  <c r="D1179" i="1"/>
  <c r="H1179" i="1" s="1"/>
  <c r="C1179" i="1"/>
  <c r="G1178" i="1"/>
  <c r="D1178" i="1"/>
  <c r="H1178" i="1" s="1"/>
  <c r="C1178" i="1"/>
  <c r="G1177" i="1"/>
  <c r="D1177" i="1"/>
  <c r="H1177" i="1" s="1"/>
  <c r="C1177" i="1"/>
  <c r="H1176" i="1"/>
  <c r="D1176" i="1"/>
  <c r="G1176" i="1" s="1"/>
  <c r="C1176" i="1"/>
  <c r="D1175" i="1"/>
  <c r="H1175" i="1" s="1"/>
  <c r="C1175" i="1"/>
  <c r="H1174" i="1"/>
  <c r="G1174" i="1"/>
  <c r="D1174" i="1"/>
  <c r="C1174" i="1"/>
  <c r="G1173" i="1"/>
  <c r="D1173" i="1"/>
  <c r="H1173" i="1" s="1"/>
  <c r="C1173" i="1"/>
  <c r="G1172" i="1"/>
  <c r="D1172" i="1"/>
  <c r="H1172" i="1" s="1"/>
  <c r="C1172" i="1"/>
  <c r="G1171" i="1"/>
  <c r="D1171" i="1"/>
  <c r="H1171" i="1" s="1"/>
  <c r="C1171" i="1"/>
  <c r="D1170" i="1"/>
  <c r="H1170" i="1" s="1"/>
  <c r="C1170" i="1"/>
  <c r="D1169" i="1"/>
  <c r="H1169" i="1" s="1"/>
  <c r="C1169" i="1"/>
  <c r="G1168" i="1"/>
  <c r="D1168" i="1"/>
  <c r="H1168" i="1" s="1"/>
  <c r="C1168" i="1"/>
  <c r="G1167" i="1"/>
  <c r="D1167" i="1"/>
  <c r="H1167" i="1" s="1"/>
  <c r="C1167" i="1"/>
  <c r="D1166" i="1"/>
  <c r="H1166" i="1" s="1"/>
  <c r="C1166" i="1"/>
  <c r="G1165" i="1"/>
  <c r="D1165" i="1"/>
  <c r="H1165" i="1" s="1"/>
  <c r="C1165" i="1"/>
  <c r="H1164" i="1"/>
  <c r="G1164" i="1"/>
  <c r="D1164" i="1"/>
  <c r="C1164" i="1"/>
  <c r="D1163" i="1"/>
  <c r="H1163" i="1" s="1"/>
  <c r="C1163" i="1"/>
  <c r="G1162" i="1"/>
  <c r="D1162" i="1"/>
  <c r="H1162" i="1" s="1"/>
  <c r="C1162" i="1"/>
  <c r="G1161" i="1"/>
  <c r="D1161" i="1"/>
  <c r="H1161" i="1" s="1"/>
  <c r="C1161" i="1"/>
  <c r="H1160" i="1"/>
  <c r="D1160" i="1"/>
  <c r="G1160" i="1" s="1"/>
  <c r="C1160" i="1"/>
  <c r="D1159" i="1"/>
  <c r="H1159" i="1" s="1"/>
  <c r="C1159" i="1"/>
  <c r="H1158" i="1"/>
  <c r="G1158" i="1"/>
  <c r="D1158" i="1"/>
  <c r="C1158" i="1"/>
  <c r="G1157" i="1"/>
  <c r="D1157" i="1"/>
  <c r="H1157" i="1" s="1"/>
  <c r="C1157" i="1"/>
  <c r="G1156" i="1"/>
  <c r="D1156" i="1"/>
  <c r="H1156" i="1" s="1"/>
  <c r="C1156" i="1"/>
  <c r="G1155" i="1"/>
  <c r="D1155" i="1"/>
  <c r="H1155" i="1" s="1"/>
  <c r="C1155" i="1"/>
  <c r="D1154" i="1"/>
  <c r="H1154" i="1" s="1"/>
  <c r="C1154" i="1"/>
  <c r="G1151" i="1"/>
  <c r="D1151" i="1"/>
  <c r="H1151" i="1" s="1"/>
  <c r="C1151" i="1"/>
  <c r="H1150" i="1"/>
  <c r="G1150" i="1"/>
  <c r="D1150" i="1"/>
  <c r="C1150" i="1"/>
  <c r="G1149" i="1"/>
  <c r="D1149" i="1"/>
  <c r="H1149" i="1" s="1"/>
  <c r="C1149" i="1"/>
  <c r="H1148" i="1"/>
  <c r="G1148" i="1"/>
  <c r="D1148" i="1"/>
  <c r="C1148" i="1"/>
  <c r="G1147" i="1"/>
  <c r="D1147" i="1"/>
  <c r="H1147" i="1" s="1"/>
  <c r="C1147" i="1"/>
  <c r="H1146" i="1"/>
  <c r="G1146" i="1"/>
  <c r="D1146" i="1"/>
  <c r="C1146" i="1"/>
  <c r="G1145" i="1"/>
  <c r="D1145" i="1"/>
  <c r="H1145" i="1" s="1"/>
  <c r="C1145" i="1"/>
  <c r="H1144" i="1"/>
  <c r="G1144" i="1"/>
  <c r="D1144" i="1"/>
  <c r="C1144" i="1"/>
  <c r="G1143" i="1"/>
  <c r="D1143" i="1"/>
  <c r="H1143" i="1" s="1"/>
  <c r="C1143" i="1"/>
  <c r="H1142" i="1"/>
  <c r="G1142" i="1"/>
  <c r="D1142" i="1"/>
  <c r="C1142" i="1"/>
  <c r="G1141" i="1"/>
  <c r="D1141" i="1"/>
  <c r="H1141" i="1" s="1"/>
  <c r="C1141" i="1"/>
  <c r="H1140" i="1"/>
  <c r="G1140" i="1"/>
  <c r="D1140" i="1"/>
  <c r="C1140" i="1"/>
  <c r="G1139" i="1"/>
  <c r="D1139" i="1"/>
  <c r="H1139" i="1" s="1"/>
  <c r="C1139" i="1"/>
  <c r="H1138" i="1"/>
  <c r="G1138" i="1"/>
  <c r="D1138" i="1"/>
  <c r="C1138" i="1"/>
  <c r="G1137" i="1"/>
  <c r="D1137" i="1"/>
  <c r="H1137" i="1" s="1"/>
  <c r="C1137" i="1"/>
  <c r="H1136" i="1"/>
  <c r="G1136" i="1"/>
  <c r="D1136" i="1"/>
  <c r="C1136" i="1"/>
  <c r="G1135" i="1"/>
  <c r="D1135" i="1"/>
  <c r="H1135" i="1" s="1"/>
  <c r="C1135" i="1"/>
  <c r="H1134" i="1"/>
  <c r="G1134" i="1"/>
  <c r="D1134" i="1"/>
  <c r="C1134" i="1"/>
  <c r="G1133" i="1"/>
  <c r="D1133" i="1"/>
  <c r="H1133" i="1" s="1"/>
  <c r="C1133" i="1"/>
  <c r="H1132" i="1"/>
  <c r="G1132" i="1"/>
  <c r="D1132" i="1"/>
  <c r="C1132" i="1"/>
  <c r="G1131" i="1"/>
  <c r="D1131" i="1"/>
  <c r="H1131" i="1" s="1"/>
  <c r="C1131" i="1"/>
  <c r="H1130" i="1"/>
  <c r="G1130" i="1"/>
  <c r="D1130" i="1"/>
  <c r="C1130" i="1"/>
  <c r="G1129" i="1"/>
  <c r="D1129" i="1"/>
  <c r="H1129" i="1" s="1"/>
  <c r="C1129" i="1"/>
  <c r="H1128" i="1"/>
  <c r="G1128" i="1"/>
  <c r="D1128" i="1"/>
  <c r="C1128" i="1"/>
  <c r="G1127" i="1"/>
  <c r="D1127" i="1"/>
  <c r="H1127" i="1" s="1"/>
  <c r="C1127" i="1"/>
  <c r="H1126" i="1"/>
  <c r="G1126" i="1"/>
  <c r="D1126" i="1"/>
  <c r="C1126" i="1"/>
  <c r="G1125" i="1"/>
  <c r="D1125" i="1"/>
  <c r="H1125" i="1" s="1"/>
  <c r="C1125" i="1"/>
  <c r="D1123" i="1"/>
  <c r="C1123" i="1"/>
  <c r="G1122" i="1"/>
  <c r="D1122" i="1"/>
  <c r="H1122" i="1" s="1"/>
  <c r="C1122" i="1"/>
  <c r="D1121" i="1"/>
  <c r="C1121" i="1"/>
  <c r="H1121" i="1" s="1"/>
  <c r="G1120" i="1"/>
  <c r="D1120" i="1"/>
  <c r="H1120" i="1" s="1"/>
  <c r="C1120" i="1"/>
  <c r="D1119" i="1"/>
  <c r="C1119" i="1"/>
  <c r="H1119" i="1" s="1"/>
  <c r="G1118" i="1"/>
  <c r="D1118" i="1"/>
  <c r="H1118" i="1" s="1"/>
  <c r="C1118" i="1"/>
  <c r="D1117" i="1"/>
  <c r="C1117" i="1"/>
  <c r="H1117" i="1" s="1"/>
  <c r="G1116" i="1"/>
  <c r="D1116" i="1"/>
  <c r="H1116" i="1" s="1"/>
  <c r="C1116" i="1"/>
  <c r="D1115" i="1"/>
  <c r="C1115" i="1"/>
  <c r="H1115" i="1" s="1"/>
  <c r="G1114" i="1"/>
  <c r="D1114" i="1"/>
  <c r="H1114" i="1" s="1"/>
  <c r="C1114" i="1"/>
  <c r="D1113" i="1"/>
  <c r="C1113" i="1"/>
  <c r="H1113" i="1" s="1"/>
  <c r="G1112" i="1"/>
  <c r="D1112" i="1"/>
  <c r="H1112" i="1" s="1"/>
  <c r="C1112" i="1"/>
  <c r="D1111" i="1"/>
  <c r="C1111" i="1"/>
  <c r="G1110" i="1"/>
  <c r="D1110" i="1"/>
  <c r="H1110" i="1" s="1"/>
  <c r="C1110" i="1"/>
  <c r="D1109" i="1"/>
  <c r="C1109" i="1"/>
  <c r="G1108" i="1"/>
  <c r="D1108" i="1"/>
  <c r="H1108" i="1" s="1"/>
  <c r="C1108" i="1"/>
  <c r="D1107" i="1"/>
  <c r="C1107" i="1"/>
  <c r="G1106" i="1"/>
  <c r="D1106" i="1"/>
  <c r="H1106" i="1" s="1"/>
  <c r="C1106" i="1"/>
  <c r="D1105" i="1"/>
  <c r="C1105" i="1"/>
  <c r="H1105" i="1" s="1"/>
  <c r="G1104" i="1"/>
  <c r="D1104" i="1"/>
  <c r="H1104" i="1" s="1"/>
  <c r="C1104" i="1"/>
  <c r="D1103" i="1"/>
  <c r="C1103" i="1"/>
  <c r="H1103" i="1" s="1"/>
  <c r="G1102" i="1"/>
  <c r="D1102" i="1"/>
  <c r="H1102" i="1" s="1"/>
  <c r="C1102" i="1"/>
  <c r="D1101" i="1"/>
  <c r="C1101" i="1"/>
  <c r="H1101" i="1" s="1"/>
  <c r="G1100" i="1"/>
  <c r="D1100" i="1"/>
  <c r="H1100" i="1" s="1"/>
  <c r="C1100" i="1"/>
  <c r="D1099" i="1"/>
  <c r="C1099" i="1"/>
  <c r="H1099" i="1" s="1"/>
  <c r="G1098" i="1"/>
  <c r="D1098" i="1"/>
  <c r="H1098" i="1" s="1"/>
  <c r="C1098" i="1"/>
  <c r="D1097" i="1"/>
  <c r="C1097" i="1"/>
  <c r="H1097" i="1" s="1"/>
  <c r="G1096" i="1"/>
  <c r="D1096" i="1"/>
  <c r="H1096" i="1" s="1"/>
  <c r="C1096" i="1"/>
  <c r="D1095" i="1"/>
  <c r="C1095" i="1"/>
  <c r="G1094" i="1"/>
  <c r="D1094" i="1"/>
  <c r="H1094" i="1" s="1"/>
  <c r="C1094" i="1"/>
  <c r="D1093" i="1"/>
  <c r="C1093" i="1"/>
  <c r="G1092" i="1"/>
  <c r="D1092" i="1"/>
  <c r="H1092" i="1" s="1"/>
  <c r="C1092" i="1"/>
  <c r="D1091" i="1"/>
  <c r="C1091" i="1"/>
  <c r="G1090" i="1"/>
  <c r="D1090" i="1"/>
  <c r="H1090" i="1" s="1"/>
  <c r="C1090" i="1"/>
  <c r="D1089" i="1"/>
  <c r="C1089" i="1"/>
  <c r="H1089" i="1" s="1"/>
  <c r="G1088" i="1"/>
  <c r="D1088" i="1"/>
  <c r="H1088" i="1" s="1"/>
  <c r="C1088" i="1"/>
  <c r="D1087" i="1"/>
  <c r="C1087" i="1"/>
  <c r="H1087" i="1" s="1"/>
  <c r="G1086" i="1"/>
  <c r="D1086" i="1"/>
  <c r="H1086" i="1" s="1"/>
  <c r="C1086" i="1"/>
  <c r="D1085" i="1"/>
  <c r="C1085" i="1"/>
  <c r="H1085" i="1" s="1"/>
  <c r="G1084" i="1"/>
  <c r="D1084" i="1"/>
  <c r="H1084" i="1" s="1"/>
  <c r="C1084" i="1"/>
  <c r="D1083" i="1"/>
  <c r="C1083" i="1"/>
  <c r="G1082" i="1"/>
  <c r="D1082" i="1"/>
  <c r="H1082" i="1" s="1"/>
  <c r="C1082" i="1"/>
  <c r="D1081" i="1"/>
  <c r="C1081" i="1"/>
  <c r="G1080" i="1"/>
  <c r="D1080" i="1"/>
  <c r="H1080" i="1" s="1"/>
  <c r="C1080" i="1"/>
  <c r="D1079" i="1"/>
  <c r="C1079" i="1"/>
  <c r="G1078" i="1"/>
  <c r="D1078" i="1"/>
  <c r="H1078" i="1" s="1"/>
  <c r="C1078" i="1"/>
  <c r="D1077" i="1"/>
  <c r="C1077" i="1"/>
  <c r="G1076" i="1"/>
  <c r="D1076" i="1"/>
  <c r="H1076" i="1" s="1"/>
  <c r="C1076" i="1"/>
  <c r="D1075" i="1"/>
  <c r="C1075" i="1"/>
  <c r="G1074" i="1"/>
  <c r="D1074" i="1"/>
  <c r="H1074" i="1" s="1"/>
  <c r="C1074" i="1"/>
  <c r="D1073" i="1"/>
  <c r="C1073" i="1"/>
  <c r="G1072" i="1"/>
  <c r="D1072" i="1"/>
  <c r="H1072" i="1" s="1"/>
  <c r="C1072" i="1"/>
  <c r="D1071" i="1"/>
  <c r="C1071" i="1"/>
  <c r="G1070" i="1"/>
  <c r="D1070" i="1"/>
  <c r="H1070" i="1" s="1"/>
  <c r="C1070" i="1"/>
  <c r="D1069" i="1"/>
  <c r="C1069" i="1"/>
  <c r="G1068" i="1"/>
  <c r="D1068" i="1"/>
  <c r="H1068" i="1" s="1"/>
  <c r="C1068" i="1"/>
  <c r="H1067" i="1"/>
  <c r="G1067" i="1"/>
  <c r="D1067" i="1"/>
  <c r="C1067" i="1"/>
  <c r="G1066" i="1"/>
  <c r="D1066" i="1"/>
  <c r="H1066" i="1" s="1"/>
  <c r="C1066" i="1"/>
  <c r="G1064" i="1"/>
  <c r="D1064" i="1"/>
  <c r="H1064" i="1" s="1"/>
  <c r="C1064" i="1"/>
  <c r="H1063" i="1"/>
  <c r="D1063" i="1"/>
  <c r="C1063" i="1"/>
  <c r="G1063" i="1" s="1"/>
  <c r="G1062" i="1"/>
  <c r="D1062" i="1"/>
  <c r="H1062" i="1" s="1"/>
  <c r="C1062" i="1"/>
  <c r="G1061" i="1"/>
  <c r="D1061" i="1"/>
  <c r="C1061" i="1"/>
  <c r="H1061" i="1" s="1"/>
  <c r="G1060" i="1"/>
  <c r="D1060" i="1"/>
  <c r="H1060" i="1" s="1"/>
  <c r="C1060" i="1"/>
  <c r="D1059" i="1"/>
  <c r="H1059" i="1" s="1"/>
  <c r="C1059" i="1"/>
  <c r="G1058" i="1"/>
  <c r="D1058" i="1"/>
  <c r="H1058" i="1" s="1"/>
  <c r="C1058" i="1"/>
  <c r="D1057" i="1"/>
  <c r="C1057" i="1"/>
  <c r="H1057" i="1" s="1"/>
  <c r="G1056" i="1"/>
  <c r="D1056" i="1"/>
  <c r="H1056" i="1" s="1"/>
  <c r="C1056" i="1"/>
  <c r="D1055" i="1"/>
  <c r="C1055" i="1"/>
  <c r="H1055" i="1" s="1"/>
  <c r="G1054" i="1"/>
  <c r="D1054" i="1"/>
  <c r="H1054" i="1" s="1"/>
  <c r="C1054" i="1"/>
  <c r="H1053" i="1"/>
  <c r="D1053" i="1"/>
  <c r="C1053" i="1"/>
  <c r="G1053" i="1" s="1"/>
  <c r="G1052" i="1"/>
  <c r="D1052" i="1"/>
  <c r="H1052" i="1" s="1"/>
  <c r="C1052" i="1"/>
  <c r="H1051" i="1"/>
  <c r="G1051" i="1"/>
  <c r="D1051" i="1"/>
  <c r="C1051" i="1"/>
  <c r="G1050" i="1"/>
  <c r="D1050" i="1"/>
  <c r="H1050" i="1" s="1"/>
  <c r="C1050" i="1"/>
  <c r="D1049" i="1"/>
  <c r="G1049" i="1" s="1"/>
  <c r="C1049" i="1"/>
  <c r="G1048" i="1"/>
  <c r="D1048" i="1"/>
  <c r="H1048" i="1" s="1"/>
  <c r="C1048" i="1"/>
  <c r="D1047" i="1"/>
  <c r="D1045" i="1"/>
  <c r="C1045" i="1"/>
  <c r="H1045" i="1" s="1"/>
  <c r="G1044" i="1"/>
  <c r="D1044" i="1"/>
  <c r="H1044" i="1" s="1"/>
  <c r="C1044" i="1"/>
  <c r="D1043" i="1"/>
  <c r="C1043" i="1"/>
  <c r="H1043" i="1" s="1"/>
  <c r="G1042" i="1"/>
  <c r="D1042" i="1"/>
  <c r="H1042" i="1" s="1"/>
  <c r="C1042" i="1"/>
  <c r="H1041" i="1"/>
  <c r="D1041" i="1"/>
  <c r="C1041" i="1"/>
  <c r="G1041" i="1" s="1"/>
  <c r="G1040" i="1"/>
  <c r="D1040" i="1"/>
  <c r="H1040" i="1" s="1"/>
  <c r="C1040" i="1"/>
  <c r="H1039" i="1"/>
  <c r="G1039" i="1"/>
  <c r="D1039" i="1"/>
  <c r="C1039" i="1"/>
  <c r="G1038" i="1"/>
  <c r="D1038" i="1"/>
  <c r="H1038" i="1" s="1"/>
  <c r="C1038" i="1"/>
  <c r="D1037" i="1"/>
  <c r="G1037" i="1" s="1"/>
  <c r="C1037" i="1"/>
  <c r="G1036" i="1"/>
  <c r="D1036" i="1"/>
  <c r="H1036" i="1" s="1"/>
  <c r="C1036" i="1"/>
  <c r="H1035" i="1"/>
  <c r="D1035" i="1"/>
  <c r="C1035" i="1"/>
  <c r="G1035" i="1" s="1"/>
  <c r="G1034" i="1"/>
  <c r="D1034" i="1"/>
  <c r="H1034" i="1" s="1"/>
  <c r="C1034" i="1"/>
  <c r="G1033" i="1"/>
  <c r="D1033" i="1"/>
  <c r="C1033" i="1"/>
  <c r="H1033" i="1" s="1"/>
  <c r="G1032" i="1"/>
  <c r="D1032" i="1"/>
  <c r="H1032" i="1" s="1"/>
  <c r="C1032" i="1"/>
  <c r="D1031" i="1"/>
  <c r="H1031" i="1" s="1"/>
  <c r="C1031" i="1"/>
  <c r="G1030" i="1"/>
  <c r="D1030" i="1"/>
  <c r="H1030" i="1" s="1"/>
  <c r="C1030" i="1"/>
  <c r="D1029" i="1"/>
  <c r="C1029" i="1"/>
  <c r="H1029" i="1" s="1"/>
  <c r="D1028" i="1"/>
  <c r="H1028" i="1" s="1"/>
  <c r="C1028" i="1"/>
  <c r="D1027" i="1"/>
  <c r="C1027" i="1"/>
  <c r="H1027" i="1" s="1"/>
  <c r="G1026" i="1"/>
  <c r="D1026" i="1"/>
  <c r="H1026" i="1" s="1"/>
  <c r="C1026" i="1"/>
  <c r="D1025" i="1"/>
  <c r="H1025" i="1" s="1"/>
  <c r="C1025" i="1"/>
  <c r="G1025" i="1" s="1"/>
  <c r="G1024" i="1"/>
  <c r="D1024" i="1"/>
  <c r="H1024" i="1" s="1"/>
  <c r="C1024" i="1"/>
  <c r="C1023" i="1"/>
  <c r="G1022" i="1"/>
  <c r="D1022" i="1"/>
  <c r="H1022" i="1" s="1"/>
  <c r="C1022" i="1"/>
  <c r="D1021" i="1"/>
  <c r="G1021" i="1" s="1"/>
  <c r="C1021" i="1"/>
  <c r="G1020" i="1"/>
  <c r="D1020" i="1"/>
  <c r="H1020" i="1" s="1"/>
  <c r="C1020" i="1"/>
  <c r="H1019" i="1"/>
  <c r="D1019" i="1"/>
  <c r="C1019" i="1"/>
  <c r="G1019" i="1" s="1"/>
  <c r="G1018" i="1"/>
  <c r="D1018" i="1"/>
  <c r="H1018" i="1" s="1"/>
  <c r="C1018" i="1"/>
  <c r="G1017" i="1"/>
  <c r="D1017" i="1"/>
  <c r="C1017" i="1"/>
  <c r="H1017" i="1" s="1"/>
  <c r="G1016" i="1"/>
  <c r="D1016" i="1"/>
  <c r="H1016" i="1" s="1"/>
  <c r="C1016" i="1"/>
  <c r="D1015" i="1"/>
  <c r="H1015" i="1" s="1"/>
  <c r="C1015" i="1"/>
  <c r="G1014" i="1"/>
  <c r="D1014" i="1"/>
  <c r="H1014" i="1" s="1"/>
  <c r="C1014" i="1"/>
  <c r="D1013" i="1"/>
  <c r="C1013" i="1"/>
  <c r="H1013" i="1" s="1"/>
  <c r="G1012" i="1"/>
  <c r="D1012" i="1"/>
  <c r="H1012" i="1" s="1"/>
  <c r="C1012" i="1"/>
  <c r="D1011" i="1"/>
  <c r="C1011" i="1"/>
  <c r="H1011" i="1" s="1"/>
  <c r="G1010" i="1"/>
  <c r="D1010" i="1"/>
  <c r="H1010" i="1" s="1"/>
  <c r="C1010" i="1"/>
  <c r="H1009" i="1"/>
  <c r="D1009" i="1"/>
  <c r="C1009" i="1"/>
  <c r="G1009" i="1" s="1"/>
  <c r="G1008" i="1"/>
  <c r="D1008" i="1"/>
  <c r="H1008" i="1" s="1"/>
  <c r="C1008" i="1"/>
  <c r="H1007" i="1"/>
  <c r="G1007" i="1"/>
  <c r="D1007" i="1"/>
  <c r="C1007" i="1"/>
  <c r="G1006" i="1"/>
  <c r="D1006" i="1"/>
  <c r="H1006" i="1" s="1"/>
  <c r="C1006" i="1"/>
  <c r="D1005" i="1"/>
  <c r="G1005" i="1" s="1"/>
  <c r="C1005" i="1"/>
  <c r="D1004" i="1"/>
  <c r="H1004" i="1" s="1"/>
  <c r="C1004" i="1"/>
  <c r="H1003" i="1"/>
  <c r="D1003" i="1"/>
  <c r="C1003" i="1"/>
  <c r="G1003" i="1" s="1"/>
  <c r="D1002" i="1"/>
  <c r="H1002" i="1" s="1"/>
  <c r="C1002" i="1"/>
  <c r="G1001" i="1"/>
  <c r="D1001" i="1"/>
  <c r="C1001" i="1"/>
  <c r="H1001" i="1" s="1"/>
  <c r="G1000" i="1"/>
  <c r="D1000" i="1"/>
  <c r="H1000" i="1" s="1"/>
  <c r="C1000" i="1"/>
  <c r="D999" i="1"/>
  <c r="H999" i="1" s="1"/>
  <c r="C999" i="1"/>
  <c r="D998" i="1"/>
  <c r="H998" i="1" s="1"/>
  <c r="C998" i="1"/>
  <c r="D997" i="1"/>
  <c r="C997" i="1"/>
  <c r="H997" i="1" s="1"/>
  <c r="D996" i="1"/>
  <c r="H996" i="1" s="1"/>
  <c r="C996" i="1"/>
  <c r="D995" i="1"/>
  <c r="C995" i="1"/>
  <c r="H995" i="1" s="1"/>
  <c r="G994" i="1"/>
  <c r="D994" i="1"/>
  <c r="H994" i="1" s="1"/>
  <c r="C994" i="1"/>
  <c r="H993" i="1"/>
  <c r="D993" i="1"/>
  <c r="C993" i="1"/>
  <c r="G993" i="1" s="1"/>
  <c r="D992" i="1"/>
  <c r="H992" i="1" s="1"/>
  <c r="C992" i="1"/>
  <c r="C991" i="1"/>
  <c r="C990" i="1"/>
  <c r="D989" i="1"/>
  <c r="G989" i="1" s="1"/>
  <c r="C989" i="1"/>
  <c r="H989" i="1" s="1"/>
  <c r="D988" i="1"/>
  <c r="H988" i="1" s="1"/>
  <c r="C988" i="1"/>
  <c r="H987" i="1"/>
  <c r="D987" i="1"/>
  <c r="C987" i="1"/>
  <c r="G987" i="1" s="1"/>
  <c r="D986" i="1"/>
  <c r="H986" i="1" s="1"/>
  <c r="C986" i="1"/>
  <c r="D983" i="1"/>
  <c r="H983" i="1" s="1"/>
  <c r="C983" i="1"/>
  <c r="H982" i="1"/>
  <c r="G982" i="1"/>
  <c r="D982" i="1"/>
  <c r="C982" i="1"/>
  <c r="D981" i="1"/>
  <c r="H981" i="1" s="1"/>
  <c r="C981" i="1"/>
  <c r="H980" i="1"/>
  <c r="G980" i="1"/>
  <c r="D980" i="1"/>
  <c r="C980" i="1"/>
  <c r="D979" i="1"/>
  <c r="H979" i="1" s="1"/>
  <c r="C979" i="1"/>
  <c r="H978" i="1"/>
  <c r="G978" i="1"/>
  <c r="D978" i="1"/>
  <c r="C978" i="1"/>
  <c r="D977" i="1"/>
  <c r="H977" i="1" s="1"/>
  <c r="C977" i="1"/>
  <c r="H976" i="1"/>
  <c r="G976" i="1"/>
  <c r="D976" i="1"/>
  <c r="C976" i="1"/>
  <c r="D975" i="1"/>
  <c r="H975" i="1" s="1"/>
  <c r="C975" i="1"/>
  <c r="H974" i="1"/>
  <c r="G974" i="1"/>
  <c r="D974" i="1"/>
  <c r="C974" i="1"/>
  <c r="D973" i="1"/>
  <c r="H973" i="1" s="1"/>
  <c r="C973" i="1"/>
  <c r="H972" i="1"/>
  <c r="G972" i="1"/>
  <c r="D972" i="1"/>
  <c r="C972" i="1"/>
  <c r="D971" i="1"/>
  <c r="H971" i="1" s="1"/>
  <c r="C971" i="1"/>
  <c r="H970" i="1"/>
  <c r="G970" i="1"/>
  <c r="D970" i="1"/>
  <c r="C970" i="1"/>
  <c r="D969" i="1"/>
  <c r="H969" i="1" s="1"/>
  <c r="C969" i="1"/>
  <c r="H968" i="1"/>
  <c r="G968" i="1"/>
  <c r="D968" i="1"/>
  <c r="C968" i="1"/>
  <c r="D967" i="1"/>
  <c r="H967" i="1" s="1"/>
  <c r="C967" i="1"/>
  <c r="H966" i="1"/>
  <c r="G966" i="1"/>
  <c r="D966" i="1"/>
  <c r="C966" i="1"/>
  <c r="D965" i="1"/>
  <c r="H965" i="1" s="1"/>
  <c r="C965" i="1"/>
  <c r="H964" i="1"/>
  <c r="G964" i="1"/>
  <c r="D964" i="1"/>
  <c r="C964" i="1"/>
  <c r="D963" i="1"/>
  <c r="H963" i="1" s="1"/>
  <c r="C963" i="1"/>
  <c r="H962" i="1"/>
  <c r="G962" i="1"/>
  <c r="D962" i="1"/>
  <c r="C962" i="1"/>
  <c r="D961" i="1"/>
  <c r="H961" i="1" s="1"/>
  <c r="C961" i="1"/>
  <c r="H960" i="1"/>
  <c r="G960" i="1"/>
  <c r="D960" i="1"/>
  <c r="C960" i="1"/>
  <c r="D959" i="1"/>
  <c r="H959" i="1" s="1"/>
  <c r="C959" i="1"/>
  <c r="H958" i="1"/>
  <c r="G958" i="1"/>
  <c r="D958" i="1"/>
  <c r="C958" i="1"/>
  <c r="D957" i="1"/>
  <c r="H957" i="1" s="1"/>
  <c r="C957" i="1"/>
  <c r="H956" i="1"/>
  <c r="G956" i="1"/>
  <c r="D956" i="1"/>
  <c r="C956" i="1"/>
  <c r="D955" i="1"/>
  <c r="H955" i="1" s="1"/>
  <c r="C955" i="1"/>
  <c r="H954" i="1"/>
  <c r="G954" i="1"/>
  <c r="D954" i="1"/>
  <c r="C954" i="1"/>
  <c r="D953" i="1"/>
  <c r="H953" i="1" s="1"/>
  <c r="C953" i="1"/>
  <c r="H952" i="1"/>
  <c r="G952" i="1"/>
  <c r="D952" i="1"/>
  <c r="C952" i="1"/>
  <c r="D951" i="1"/>
  <c r="H951" i="1" s="1"/>
  <c r="C951" i="1"/>
  <c r="H950" i="1"/>
  <c r="G950" i="1"/>
  <c r="D950" i="1"/>
  <c r="C950" i="1"/>
  <c r="D949" i="1"/>
  <c r="H949" i="1" s="1"/>
  <c r="C949" i="1"/>
  <c r="H948" i="1"/>
  <c r="G948" i="1"/>
  <c r="D948" i="1"/>
  <c r="C948" i="1"/>
  <c r="D947" i="1"/>
  <c r="H947" i="1" s="1"/>
  <c r="C947" i="1"/>
  <c r="H946" i="1"/>
  <c r="G946" i="1"/>
  <c r="D946" i="1"/>
  <c r="C946" i="1"/>
  <c r="D945" i="1"/>
  <c r="H945" i="1" s="1"/>
  <c r="C945" i="1"/>
  <c r="H944" i="1"/>
  <c r="G944" i="1"/>
  <c r="D944" i="1"/>
  <c r="C944" i="1"/>
  <c r="D943" i="1"/>
  <c r="H943" i="1" s="1"/>
  <c r="C943" i="1"/>
  <c r="H942" i="1"/>
  <c r="G942" i="1"/>
  <c r="D942" i="1"/>
  <c r="C942" i="1"/>
  <c r="D941" i="1"/>
  <c r="H941" i="1" s="1"/>
  <c r="C941" i="1"/>
  <c r="H940" i="1"/>
  <c r="G940" i="1"/>
  <c r="D940" i="1"/>
  <c r="C940" i="1"/>
  <c r="D939" i="1"/>
  <c r="H939" i="1" s="1"/>
  <c r="C939" i="1"/>
  <c r="H938" i="1"/>
  <c r="G938" i="1"/>
  <c r="D938" i="1"/>
  <c r="C938" i="1"/>
  <c r="D937" i="1"/>
  <c r="H937" i="1" s="1"/>
  <c r="C937" i="1"/>
  <c r="H936" i="1"/>
  <c r="G936" i="1"/>
  <c r="D936" i="1"/>
  <c r="C936" i="1"/>
  <c r="D935" i="1"/>
  <c r="H935" i="1" s="1"/>
  <c r="C935" i="1"/>
  <c r="H934" i="1"/>
  <c r="G934" i="1"/>
  <c r="D934" i="1"/>
  <c r="C934" i="1"/>
  <c r="D933" i="1"/>
  <c r="H933" i="1" s="1"/>
  <c r="C933" i="1"/>
  <c r="H932" i="1"/>
  <c r="G932" i="1"/>
  <c r="D932" i="1"/>
  <c r="C932" i="1"/>
  <c r="D931" i="1"/>
  <c r="H931" i="1" s="1"/>
  <c r="C931" i="1"/>
  <c r="H930" i="1"/>
  <c r="G930" i="1"/>
  <c r="D930" i="1"/>
  <c r="C930" i="1"/>
  <c r="D929" i="1"/>
  <c r="H929" i="1" s="1"/>
  <c r="C929" i="1"/>
  <c r="H928" i="1"/>
  <c r="G928" i="1"/>
  <c r="D928" i="1"/>
  <c r="C928" i="1"/>
  <c r="D927" i="1"/>
  <c r="H927" i="1" s="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G833" i="1"/>
  <c r="D833" i="1"/>
  <c r="H833" i="1" s="1"/>
  <c r="C833" i="1"/>
  <c r="H832" i="1"/>
  <c r="G832" i="1"/>
  <c r="D832" i="1"/>
  <c r="C832" i="1"/>
  <c r="D831" i="1"/>
  <c r="H831" i="1" s="1"/>
  <c r="C831" i="1"/>
  <c r="H830" i="1"/>
  <c r="G830" i="1"/>
  <c r="D830" i="1"/>
  <c r="C830" i="1"/>
  <c r="G829" i="1"/>
  <c r="D829" i="1"/>
  <c r="H829" i="1" s="1"/>
  <c r="C829" i="1"/>
  <c r="H828" i="1"/>
  <c r="G828" i="1"/>
  <c r="D828" i="1"/>
  <c r="C828" i="1"/>
  <c r="D827" i="1"/>
  <c r="H827" i="1" s="1"/>
  <c r="C827" i="1"/>
  <c r="H826" i="1"/>
  <c r="G826" i="1"/>
  <c r="D826" i="1"/>
  <c r="C826" i="1"/>
  <c r="G825" i="1"/>
  <c r="D825" i="1"/>
  <c r="H825" i="1" s="1"/>
  <c r="C825" i="1"/>
  <c r="H824" i="1"/>
  <c r="G824" i="1"/>
  <c r="D824" i="1"/>
  <c r="C824" i="1"/>
  <c r="D823" i="1"/>
  <c r="H823" i="1" s="1"/>
  <c r="C823" i="1"/>
  <c r="H822" i="1"/>
  <c r="G822" i="1"/>
  <c r="D822" i="1"/>
  <c r="C822" i="1"/>
  <c r="G821" i="1"/>
  <c r="D821" i="1"/>
  <c r="H821" i="1" s="1"/>
  <c r="C821" i="1"/>
  <c r="H820" i="1"/>
  <c r="G820" i="1"/>
  <c r="D820" i="1"/>
  <c r="C820" i="1"/>
  <c r="D819" i="1"/>
  <c r="H819" i="1" s="1"/>
  <c r="C819" i="1"/>
  <c r="H818" i="1"/>
  <c r="G818" i="1"/>
  <c r="D818" i="1"/>
  <c r="C818" i="1"/>
  <c r="G817" i="1"/>
  <c r="D817" i="1"/>
  <c r="H817" i="1" s="1"/>
  <c r="C817" i="1"/>
  <c r="H816" i="1"/>
  <c r="G816" i="1"/>
  <c r="D816" i="1"/>
  <c r="C816" i="1"/>
  <c r="D815" i="1"/>
  <c r="H815" i="1" s="1"/>
  <c r="C815" i="1"/>
  <c r="H814" i="1"/>
  <c r="G814" i="1"/>
  <c r="D814" i="1"/>
  <c r="C814" i="1"/>
  <c r="G813" i="1"/>
  <c r="D813" i="1"/>
  <c r="H813" i="1" s="1"/>
  <c r="C813" i="1"/>
  <c r="H812" i="1"/>
  <c r="G812" i="1"/>
  <c r="D812" i="1"/>
  <c r="C812" i="1"/>
  <c r="D811" i="1"/>
  <c r="H811" i="1" s="1"/>
  <c r="C811" i="1"/>
  <c r="H810" i="1"/>
  <c r="G810" i="1"/>
  <c r="D810" i="1"/>
  <c r="C810" i="1"/>
  <c r="G809" i="1"/>
  <c r="D809" i="1"/>
  <c r="H809" i="1" s="1"/>
  <c r="C809" i="1"/>
  <c r="H808" i="1"/>
  <c r="G808" i="1"/>
  <c r="D808" i="1"/>
  <c r="C808" i="1"/>
  <c r="D807" i="1"/>
  <c r="H807" i="1" s="1"/>
  <c r="C807" i="1"/>
  <c r="H806" i="1"/>
  <c r="G806" i="1"/>
  <c r="D806" i="1"/>
  <c r="C806" i="1"/>
  <c r="G805" i="1"/>
  <c r="D805" i="1"/>
  <c r="H805" i="1" s="1"/>
  <c r="C805" i="1"/>
  <c r="H804" i="1"/>
  <c r="G804" i="1"/>
  <c r="D804" i="1"/>
  <c r="C804" i="1"/>
  <c r="D803" i="1"/>
  <c r="H803" i="1" s="1"/>
  <c r="C803" i="1"/>
  <c r="H802" i="1"/>
  <c r="G802" i="1"/>
  <c r="D802" i="1"/>
  <c r="C802" i="1"/>
  <c r="G801" i="1"/>
  <c r="D801" i="1"/>
  <c r="H801" i="1" s="1"/>
  <c r="C801" i="1"/>
  <c r="H800" i="1"/>
  <c r="G800" i="1"/>
  <c r="D800" i="1"/>
  <c r="C800" i="1"/>
  <c r="D799" i="1"/>
  <c r="H799" i="1" s="1"/>
  <c r="C799" i="1"/>
  <c r="H798" i="1"/>
  <c r="G798" i="1"/>
  <c r="D798" i="1"/>
  <c r="C798" i="1"/>
  <c r="G797" i="1"/>
  <c r="D797" i="1"/>
  <c r="H797" i="1" s="1"/>
  <c r="C797" i="1"/>
  <c r="H796" i="1"/>
  <c r="G796" i="1"/>
  <c r="D796" i="1"/>
  <c r="C796" i="1"/>
  <c r="D795" i="1"/>
  <c r="H795" i="1" s="1"/>
  <c r="C795" i="1"/>
  <c r="H794" i="1"/>
  <c r="G794" i="1"/>
  <c r="D794" i="1"/>
  <c r="C794" i="1"/>
  <c r="G793" i="1"/>
  <c r="D793" i="1"/>
  <c r="H793" i="1" s="1"/>
  <c r="C793" i="1"/>
  <c r="H792" i="1"/>
  <c r="G792" i="1"/>
  <c r="D792" i="1"/>
  <c r="C792" i="1"/>
  <c r="D791" i="1"/>
  <c r="H791" i="1" s="1"/>
  <c r="C791" i="1"/>
  <c r="H790" i="1"/>
  <c r="G790" i="1"/>
  <c r="D790" i="1"/>
  <c r="C790" i="1"/>
  <c r="G789" i="1"/>
  <c r="D789" i="1"/>
  <c r="H789" i="1" s="1"/>
  <c r="C789" i="1"/>
  <c r="H788" i="1"/>
  <c r="G788" i="1"/>
  <c r="D788" i="1"/>
  <c r="C788" i="1"/>
  <c r="D787" i="1"/>
  <c r="H787" i="1" s="1"/>
  <c r="C787" i="1"/>
  <c r="H786" i="1"/>
  <c r="G786" i="1"/>
  <c r="D786" i="1"/>
  <c r="C786" i="1"/>
  <c r="G785" i="1"/>
  <c r="D785" i="1"/>
  <c r="H785" i="1" s="1"/>
  <c r="C785" i="1"/>
  <c r="H784" i="1"/>
  <c r="G784" i="1"/>
  <c r="D784" i="1"/>
  <c r="C784" i="1"/>
  <c r="D783" i="1"/>
  <c r="H783" i="1" s="1"/>
  <c r="C783" i="1"/>
  <c r="H782" i="1"/>
  <c r="G782" i="1"/>
  <c r="D782" i="1"/>
  <c r="C782" i="1"/>
  <c r="G781" i="1"/>
  <c r="D781" i="1"/>
  <c r="H781" i="1" s="1"/>
  <c r="C781" i="1"/>
  <c r="H780" i="1"/>
  <c r="G780" i="1"/>
  <c r="D780" i="1"/>
  <c r="C780" i="1"/>
  <c r="D779" i="1"/>
  <c r="H779" i="1" s="1"/>
  <c r="C779" i="1"/>
  <c r="H778" i="1"/>
  <c r="G778" i="1"/>
  <c r="D778" i="1"/>
  <c r="C778" i="1"/>
  <c r="G777" i="1"/>
  <c r="D777" i="1"/>
  <c r="H777" i="1" s="1"/>
  <c r="C777" i="1"/>
  <c r="H776" i="1"/>
  <c r="G776" i="1"/>
  <c r="D776" i="1"/>
  <c r="C776" i="1"/>
  <c r="D775" i="1"/>
  <c r="H775" i="1" s="1"/>
  <c r="C775" i="1"/>
  <c r="H774" i="1"/>
  <c r="G774" i="1"/>
  <c r="D774" i="1"/>
  <c r="C774" i="1"/>
  <c r="G773" i="1"/>
  <c r="D773" i="1"/>
  <c r="H773" i="1" s="1"/>
  <c r="C773" i="1"/>
  <c r="H772" i="1"/>
  <c r="G772" i="1"/>
  <c r="D772" i="1"/>
  <c r="C772" i="1"/>
  <c r="D771" i="1"/>
  <c r="H771" i="1" s="1"/>
  <c r="C771" i="1"/>
  <c r="H770" i="1"/>
  <c r="G770" i="1"/>
  <c r="D770" i="1"/>
  <c r="C770" i="1"/>
  <c r="G769" i="1"/>
  <c r="D769" i="1"/>
  <c r="H769" i="1" s="1"/>
  <c r="C769" i="1"/>
  <c r="H768" i="1"/>
  <c r="G768" i="1"/>
  <c r="D768" i="1"/>
  <c r="C768" i="1"/>
  <c r="D767" i="1"/>
  <c r="H767" i="1" s="1"/>
  <c r="C767" i="1"/>
  <c r="H766" i="1"/>
  <c r="G766" i="1"/>
  <c r="D766" i="1"/>
  <c r="C766" i="1"/>
  <c r="H765" i="1"/>
  <c r="D765" i="1"/>
  <c r="G765" i="1" s="1"/>
  <c r="C765" i="1"/>
  <c r="H764" i="1"/>
  <c r="G764" i="1"/>
  <c r="D764" i="1"/>
  <c r="C764" i="1"/>
  <c r="H763" i="1"/>
  <c r="D763" i="1"/>
  <c r="G763" i="1" s="1"/>
  <c r="C763" i="1"/>
  <c r="H762" i="1"/>
  <c r="G762" i="1"/>
  <c r="D762" i="1"/>
  <c r="C762" i="1"/>
  <c r="H761" i="1"/>
  <c r="D761" i="1"/>
  <c r="G761" i="1" s="1"/>
  <c r="C761" i="1"/>
  <c r="H760" i="1"/>
  <c r="G760" i="1"/>
  <c r="D760" i="1"/>
  <c r="C760" i="1"/>
  <c r="H759" i="1"/>
  <c r="D759" i="1"/>
  <c r="G759" i="1" s="1"/>
  <c r="C759" i="1"/>
  <c r="H758" i="1"/>
  <c r="G758" i="1"/>
  <c r="D758" i="1"/>
  <c r="C758" i="1"/>
  <c r="H757" i="1"/>
  <c r="D757" i="1"/>
  <c r="G757" i="1" s="1"/>
  <c r="C757" i="1"/>
  <c r="H756" i="1"/>
  <c r="G756" i="1"/>
  <c r="D756" i="1"/>
  <c r="C756" i="1"/>
  <c r="H755" i="1"/>
  <c r="D755" i="1"/>
  <c r="G755" i="1" s="1"/>
  <c r="C755" i="1"/>
  <c r="H754" i="1"/>
  <c r="G754" i="1"/>
  <c r="D754" i="1"/>
  <c r="C754" i="1"/>
  <c r="H753" i="1"/>
  <c r="D753" i="1"/>
  <c r="G753" i="1" s="1"/>
  <c r="C753" i="1"/>
  <c r="H752" i="1"/>
  <c r="G752" i="1"/>
  <c r="D752" i="1"/>
  <c r="C752" i="1"/>
  <c r="H751" i="1"/>
  <c r="D751" i="1"/>
  <c r="G751" i="1" s="1"/>
  <c r="C751" i="1"/>
  <c r="H750" i="1"/>
  <c r="G750" i="1"/>
  <c r="D750" i="1"/>
  <c r="C750" i="1"/>
  <c r="H749" i="1"/>
  <c r="D749" i="1"/>
  <c r="G749" i="1" s="1"/>
  <c r="C749" i="1"/>
  <c r="H748" i="1"/>
  <c r="G748" i="1"/>
  <c r="D748" i="1"/>
  <c r="C748" i="1"/>
  <c r="H747" i="1"/>
  <c r="D747" i="1"/>
  <c r="G747" i="1" s="1"/>
  <c r="C747" i="1"/>
  <c r="H746" i="1"/>
  <c r="G746" i="1"/>
  <c r="D746" i="1"/>
  <c r="C746" i="1"/>
  <c r="H745" i="1"/>
  <c r="D745" i="1"/>
  <c r="G745" i="1" s="1"/>
  <c r="C745" i="1"/>
  <c r="H744" i="1"/>
  <c r="G744" i="1"/>
  <c r="D744" i="1"/>
  <c r="C744" i="1"/>
  <c r="H743" i="1"/>
  <c r="D743" i="1"/>
  <c r="G743" i="1" s="1"/>
  <c r="C743" i="1"/>
  <c r="H742" i="1"/>
  <c r="G742" i="1"/>
  <c r="D742" i="1"/>
  <c r="C742" i="1"/>
  <c r="H741" i="1"/>
  <c r="D741" i="1"/>
  <c r="G741" i="1" s="1"/>
  <c r="C741" i="1"/>
  <c r="H740" i="1"/>
  <c r="G740" i="1"/>
  <c r="D740" i="1"/>
  <c r="C740" i="1"/>
  <c r="H739" i="1"/>
  <c r="D739" i="1"/>
  <c r="G739" i="1" s="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D646" i="1"/>
  <c r="H646" i="1" s="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295" i="9"/>
  <c r="B295" i="9" s="1"/>
  <c r="E302" i="9"/>
  <c r="B302" i="9" s="1"/>
  <c r="E286" i="9"/>
  <c r="B286" i="9" s="1"/>
  <c r="G1439" i="1"/>
  <c r="E6" i="7"/>
  <c r="D1437" i="1" s="1"/>
  <c r="H1439" i="1"/>
  <c r="C1438" i="1"/>
  <c r="H1438" i="1"/>
  <c r="C1437" i="1"/>
  <c r="E275" i="9"/>
  <c r="B275" i="9" s="1"/>
  <c r="G646" i="1"/>
  <c r="E22" i="9"/>
  <c r="B22" i="9" s="1"/>
  <c r="E292" i="9"/>
  <c r="B292" i="9" s="1"/>
  <c r="F217" i="9"/>
  <c r="E299" i="9"/>
  <c r="B299" i="9" s="1"/>
  <c r="F215" i="9"/>
  <c r="B215" i="9" s="1"/>
  <c r="E285" i="9"/>
  <c r="B285" i="9" s="1"/>
  <c r="E293" i="9"/>
  <c r="B293" i="9" s="1"/>
  <c r="F644" i="4"/>
  <c r="C638" i="1"/>
  <c r="H288" i="1"/>
  <c r="F417" i="4"/>
  <c r="E273" i="9"/>
  <c r="B273" i="9" s="1"/>
  <c r="H411" i="1"/>
  <c r="D246" i="5"/>
  <c r="D245" i="5" s="1"/>
  <c r="C1222" i="1" s="1"/>
  <c r="C1299" i="1"/>
  <c r="H24" i="3"/>
  <c r="C1307" i="1"/>
  <c r="G1307" i="1" s="1"/>
  <c r="H1308" i="1"/>
  <c r="F13" i="6"/>
  <c r="E5" i="6"/>
  <c r="G289" i="1"/>
  <c r="H412" i="1"/>
  <c r="G412" i="1"/>
  <c r="G411" i="1"/>
  <c r="E644" i="4"/>
  <c r="D638" i="1" s="1"/>
  <c r="G288" i="1"/>
  <c r="F416" i="4"/>
  <c r="H1264" i="1"/>
  <c r="G1224" i="1"/>
  <c r="F246" i="5"/>
  <c r="G1228" i="1"/>
  <c r="D1227" i="1"/>
  <c r="H1227" i="1" s="1"/>
  <c r="D991" i="1"/>
  <c r="H991" i="1" s="1"/>
  <c r="G991" i="1"/>
  <c r="G1023" i="1"/>
  <c r="H1023" i="1"/>
  <c r="G1028" i="1"/>
  <c r="E12" i="5"/>
  <c r="D990" i="1" s="1"/>
  <c r="H990" i="1" s="1"/>
  <c r="G779" i="1"/>
  <c r="G795" i="1"/>
  <c r="G811" i="1"/>
  <c r="G827" i="1"/>
  <c r="H837" i="1"/>
  <c r="G837" i="1"/>
  <c r="H845" i="1"/>
  <c r="G845" i="1"/>
  <c r="H853" i="1"/>
  <c r="G853" i="1"/>
  <c r="H861" i="1"/>
  <c r="G861" i="1"/>
  <c r="H869" i="1"/>
  <c r="G869" i="1"/>
  <c r="H877" i="1"/>
  <c r="G877" i="1"/>
  <c r="H885" i="1"/>
  <c r="G885" i="1"/>
  <c r="H893" i="1"/>
  <c r="G893" i="1"/>
  <c r="H901" i="1"/>
  <c r="G901" i="1"/>
  <c r="H909" i="1"/>
  <c r="G909" i="1"/>
  <c r="H917" i="1"/>
  <c r="G917" i="1"/>
  <c r="H925" i="1"/>
  <c r="G925" i="1"/>
  <c r="G775" i="1"/>
  <c r="G791" i="1"/>
  <c r="G807" i="1"/>
  <c r="G823" i="1"/>
  <c r="H835" i="1"/>
  <c r="G835" i="1"/>
  <c r="H843" i="1"/>
  <c r="G843" i="1"/>
  <c r="H851" i="1"/>
  <c r="G851" i="1"/>
  <c r="H859" i="1"/>
  <c r="G859" i="1"/>
  <c r="H867" i="1"/>
  <c r="G867" i="1"/>
  <c r="H875" i="1"/>
  <c r="G875" i="1"/>
  <c r="H883" i="1"/>
  <c r="G883" i="1"/>
  <c r="H891" i="1"/>
  <c r="G891" i="1"/>
  <c r="H899" i="1"/>
  <c r="G899" i="1"/>
  <c r="H907" i="1"/>
  <c r="G907" i="1"/>
  <c r="H915" i="1"/>
  <c r="G915" i="1"/>
  <c r="H923" i="1"/>
  <c r="G923" i="1"/>
  <c r="G771" i="1"/>
  <c r="G787" i="1"/>
  <c r="G803" i="1"/>
  <c r="G819" i="1"/>
  <c r="H841" i="1"/>
  <c r="G841" i="1"/>
  <c r="H849" i="1"/>
  <c r="G849" i="1"/>
  <c r="H857" i="1"/>
  <c r="G857" i="1"/>
  <c r="H865" i="1"/>
  <c r="G865" i="1"/>
  <c r="H873" i="1"/>
  <c r="G873" i="1"/>
  <c r="H881" i="1"/>
  <c r="G881" i="1"/>
  <c r="H889" i="1"/>
  <c r="G889" i="1"/>
  <c r="H897" i="1"/>
  <c r="G897" i="1"/>
  <c r="H905" i="1"/>
  <c r="G905" i="1"/>
  <c r="H913" i="1"/>
  <c r="G913" i="1"/>
  <c r="H921" i="1"/>
  <c r="G921" i="1"/>
  <c r="G767" i="1"/>
  <c r="G783" i="1"/>
  <c r="G799" i="1"/>
  <c r="G815" i="1"/>
  <c r="G831" i="1"/>
  <c r="H839" i="1"/>
  <c r="G839" i="1"/>
  <c r="H847" i="1"/>
  <c r="G847" i="1"/>
  <c r="H855" i="1"/>
  <c r="G855" i="1"/>
  <c r="H863" i="1"/>
  <c r="G863" i="1"/>
  <c r="H871" i="1"/>
  <c r="G871" i="1"/>
  <c r="H879" i="1"/>
  <c r="G879" i="1"/>
  <c r="H887" i="1"/>
  <c r="G887" i="1"/>
  <c r="H895" i="1"/>
  <c r="G895" i="1"/>
  <c r="H903" i="1"/>
  <c r="G903" i="1"/>
  <c r="H911" i="1"/>
  <c r="G911" i="1"/>
  <c r="H919" i="1"/>
  <c r="G919" i="1"/>
  <c r="G996" i="1"/>
  <c r="H1005" i="1"/>
  <c r="H1021" i="1"/>
  <c r="H1037" i="1"/>
  <c r="H1049" i="1"/>
  <c r="H1077" i="1"/>
  <c r="G1077" i="1"/>
  <c r="H1093" i="1"/>
  <c r="H1109" i="1"/>
  <c r="H1071" i="1"/>
  <c r="G1071"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92" i="1"/>
  <c r="G999" i="1"/>
  <c r="G1015" i="1"/>
  <c r="G1031" i="1"/>
  <c r="G1059" i="1"/>
  <c r="H1081" i="1"/>
  <c r="G1081" i="1"/>
  <c r="G997" i="1"/>
  <c r="G1013" i="1"/>
  <c r="G1029" i="1"/>
  <c r="G1045" i="1"/>
  <c r="G1057" i="1"/>
  <c r="G1069" i="1"/>
  <c r="H1075" i="1"/>
  <c r="G1075" i="1"/>
  <c r="H1091" i="1"/>
  <c r="H1107" i="1"/>
  <c r="H1123" i="1"/>
  <c r="G988" i="1"/>
  <c r="G995" i="1"/>
  <c r="G1004" i="1"/>
  <c r="G1011" i="1"/>
  <c r="G1027" i="1"/>
  <c r="G1043" i="1"/>
  <c r="G1055" i="1"/>
  <c r="G986" i="1"/>
  <c r="G1002" i="1"/>
  <c r="H1069" i="1"/>
  <c r="H1079" i="1"/>
  <c r="G1079" i="1"/>
  <c r="H1095" i="1"/>
  <c r="H1111" i="1"/>
  <c r="H1073" i="1"/>
  <c r="G1073" i="1"/>
  <c r="G998" i="1"/>
  <c r="H1083" i="1"/>
  <c r="G1083" i="1"/>
  <c r="G1085" i="1"/>
  <c r="G1087" i="1"/>
  <c r="G1089" i="1"/>
  <c r="G1091" i="1"/>
  <c r="G1093" i="1"/>
  <c r="G1095" i="1"/>
  <c r="G1097" i="1"/>
  <c r="G1099" i="1"/>
  <c r="G1101" i="1"/>
  <c r="G1103" i="1"/>
  <c r="G1105" i="1"/>
  <c r="G1107" i="1"/>
  <c r="G1109" i="1"/>
  <c r="G1111" i="1"/>
  <c r="G1113" i="1"/>
  <c r="G1115" i="1"/>
  <c r="G1117" i="1"/>
  <c r="G1119" i="1"/>
  <c r="G1121" i="1"/>
  <c r="G1123" i="1"/>
  <c r="G1154" i="1"/>
  <c r="G1163" i="1"/>
  <c r="G1170" i="1"/>
  <c r="G1179" i="1"/>
  <c r="G1186" i="1"/>
  <c r="H1199" i="1"/>
  <c r="G1199" i="1"/>
  <c r="G1202" i="1"/>
  <c r="G1215" i="1"/>
  <c r="G1235" i="1"/>
  <c r="H1235" i="1"/>
  <c r="G1243" i="1"/>
  <c r="H1243" i="1"/>
  <c r="G1255" i="1"/>
  <c r="H1255" i="1"/>
  <c r="G1271" i="1"/>
  <c r="H1271" i="1"/>
  <c r="G1287" i="1"/>
  <c r="H1287" i="1"/>
  <c r="H1193" i="1"/>
  <c r="G1193" i="1"/>
  <c r="H1209" i="1"/>
  <c r="G1209" i="1"/>
  <c r="G1249" i="1"/>
  <c r="H1249" i="1"/>
  <c r="G1265" i="1"/>
  <c r="H1265" i="1"/>
  <c r="G1281" i="1"/>
  <c r="H1281" i="1"/>
  <c r="G1297" i="1"/>
  <c r="H1297" i="1"/>
  <c r="G1301" i="1"/>
  <c r="H1301" i="1"/>
  <c r="G1305" i="1"/>
  <c r="H1305" i="1"/>
  <c r="G1309" i="1"/>
  <c r="H1309" i="1"/>
  <c r="G1313" i="1"/>
  <c r="H1313" i="1"/>
  <c r="G1317" i="1"/>
  <c r="H1317" i="1"/>
  <c r="G1321" i="1"/>
  <c r="H1321" i="1"/>
  <c r="G1159" i="1"/>
  <c r="G1166" i="1"/>
  <c r="G1175" i="1"/>
  <c r="G1182" i="1"/>
  <c r="H1187" i="1"/>
  <c r="G1187" i="1"/>
  <c r="G1190" i="1"/>
  <c r="H1203" i="1"/>
  <c r="G1203" i="1"/>
  <c r="G1206" i="1"/>
  <c r="G1233" i="1"/>
  <c r="H1233" i="1"/>
  <c r="G1241" i="1"/>
  <c r="H1241" i="1"/>
  <c r="G1259" i="1"/>
  <c r="H1259" i="1"/>
  <c r="G1275" i="1"/>
  <c r="H1275" i="1"/>
  <c r="G1291" i="1"/>
  <c r="H1291" i="1"/>
  <c r="H1197" i="1"/>
  <c r="G1197" i="1"/>
  <c r="H1213" i="1"/>
  <c r="G1213" i="1"/>
  <c r="G1253" i="1"/>
  <c r="H1253" i="1"/>
  <c r="G1269" i="1"/>
  <c r="H1269" i="1"/>
  <c r="G1285" i="1"/>
  <c r="H1285" i="1"/>
  <c r="H1191" i="1"/>
  <c r="G1191" i="1"/>
  <c r="H1207" i="1"/>
  <c r="G1207" i="1"/>
  <c r="G1231" i="1"/>
  <c r="H1231" i="1"/>
  <c r="G1239" i="1"/>
  <c r="H1239" i="1"/>
  <c r="G1247" i="1"/>
  <c r="H1247" i="1"/>
  <c r="G1263" i="1"/>
  <c r="H1263" i="1"/>
  <c r="G1279" i="1"/>
  <c r="H1279" i="1"/>
  <c r="G1295" i="1"/>
  <c r="H1295" i="1"/>
  <c r="G1169" i="1"/>
  <c r="G1185" i="1"/>
  <c r="G1188" i="1"/>
  <c r="H1201" i="1"/>
  <c r="G1201" i="1"/>
  <c r="G1204" i="1"/>
  <c r="G1221" i="1"/>
  <c r="G1257" i="1"/>
  <c r="H1257" i="1"/>
  <c r="G1273" i="1"/>
  <c r="H1273" i="1"/>
  <c r="G1289" i="1"/>
  <c r="H1289" i="1"/>
  <c r="G1303" i="1"/>
  <c r="H1303" i="1"/>
  <c r="H1307" i="1"/>
  <c r="G1311" i="1"/>
  <c r="H1311" i="1"/>
  <c r="G1315" i="1"/>
  <c r="H1315" i="1"/>
  <c r="G1319" i="1"/>
  <c r="H1319" i="1"/>
  <c r="H1195" i="1"/>
  <c r="G1195" i="1"/>
  <c r="H1211" i="1"/>
  <c r="G1211" i="1"/>
  <c r="G1229" i="1"/>
  <c r="H1229" i="1"/>
  <c r="G1237" i="1"/>
  <c r="H1237" i="1"/>
  <c r="G1245" i="1"/>
  <c r="H1245" i="1"/>
  <c r="G1251" i="1"/>
  <c r="H1251" i="1"/>
  <c r="G1267" i="1"/>
  <c r="H1267" i="1"/>
  <c r="G1283" i="1"/>
  <c r="H1283" i="1"/>
  <c r="H1189" i="1"/>
  <c r="G1189" i="1"/>
  <c r="H1205" i="1"/>
  <c r="G1205" i="1"/>
  <c r="G1261" i="1"/>
  <c r="H1261" i="1"/>
  <c r="G1277" i="1"/>
  <c r="H1277" i="1"/>
  <c r="G1293" i="1"/>
  <c r="H1293" i="1"/>
  <c r="H1323" i="1"/>
  <c r="H1325" i="1"/>
  <c r="H1327" i="1"/>
  <c r="G1394" i="1"/>
  <c r="H1403" i="1"/>
  <c r="G1424" i="1"/>
  <c r="G1456" i="1"/>
  <c r="I1456" i="1" s="1"/>
  <c r="H1458" i="1"/>
  <c r="G1458" i="1"/>
  <c r="I1458" i="1" s="1"/>
  <c r="J1462" i="1"/>
  <c r="H1462" i="1"/>
  <c r="H1526" i="1"/>
  <c r="G1526" i="1"/>
  <c r="J1450" i="1"/>
  <c r="H1518" i="1"/>
  <c r="G151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97" i="1"/>
  <c r="G1406" i="1"/>
  <c r="G1420" i="1"/>
  <c r="I1439" i="1"/>
  <c r="J1441" i="1"/>
  <c r="H1441" i="1"/>
  <c r="I1443" i="1"/>
  <c r="J1445" i="1"/>
  <c r="H1445" i="1"/>
  <c r="J1458" i="1"/>
  <c r="G1462" i="1"/>
  <c r="I1462" i="1" s="1"/>
  <c r="H1467" i="1"/>
  <c r="I1467" i="1" s="1"/>
  <c r="H1469" i="1"/>
  <c r="G1469" i="1"/>
  <c r="J1472" i="1"/>
  <c r="H1472" i="1"/>
  <c r="J1479" i="1"/>
  <c r="H1479" i="1"/>
  <c r="I1479" i="1" s="1"/>
  <c r="H1510" i="1"/>
  <c r="G1510" i="1"/>
  <c r="F7" i="4"/>
  <c r="G1298" i="1"/>
  <c r="G1300" i="1"/>
  <c r="G1302" i="1"/>
  <c r="G1304" i="1"/>
  <c r="G1306" i="1"/>
  <c r="G1308" i="1"/>
  <c r="G1310" i="1"/>
  <c r="G1312" i="1"/>
  <c r="G1314" i="1"/>
  <c r="G1316" i="1"/>
  <c r="G1318" i="1"/>
  <c r="G1320" i="1"/>
  <c r="G1322" i="1"/>
  <c r="G1324" i="1"/>
  <c r="G1326" i="1"/>
  <c r="G1328" i="1"/>
  <c r="I1441" i="1"/>
  <c r="G1449" i="1"/>
  <c r="H1463" i="1"/>
  <c r="I1463" i="1" s="1"/>
  <c r="H1486" i="1"/>
  <c r="H1494" i="1"/>
  <c r="H1502" i="1"/>
  <c r="J1442" i="1"/>
  <c r="G1442" i="1"/>
  <c r="I1442" i="1" s="1"/>
  <c r="H1446" i="1"/>
  <c r="I1446" i="1" s="1"/>
  <c r="H1449" i="1"/>
  <c r="I1455" i="1"/>
  <c r="H1465" i="1"/>
  <c r="G1465" i="1"/>
  <c r="H1470" i="1"/>
  <c r="I1472" i="1"/>
  <c r="H1440" i="1"/>
  <c r="G1440" i="1"/>
  <c r="H1444" i="1"/>
  <c r="G1444" i="1"/>
  <c r="I1444" i="1" s="1"/>
  <c r="H1450" i="1"/>
  <c r="I1450" i="1" s="1"/>
  <c r="I1459" i="1"/>
  <c r="H1473" i="1"/>
  <c r="H1475" i="1"/>
  <c r="G1475" i="1"/>
  <c r="H11" i="3"/>
  <c r="H1448" i="1"/>
  <c r="G1448" i="1"/>
  <c r="I1448" i="1" s="1"/>
  <c r="H1484" i="1"/>
  <c r="G1484" i="1"/>
  <c r="H1492" i="1"/>
  <c r="G1492" i="1"/>
  <c r="H1500" i="1"/>
  <c r="G1500" i="1"/>
  <c r="H1508" i="1"/>
  <c r="G1508" i="1"/>
  <c r="G1396" i="1"/>
  <c r="G1410" i="1"/>
  <c r="G1426" i="1"/>
  <c r="G1438" i="1"/>
  <c r="H1452" i="1"/>
  <c r="G1452" i="1"/>
  <c r="I1452" i="1" s="1"/>
  <c r="J1466" i="1"/>
  <c r="H1466" i="1"/>
  <c r="I1466" i="1" s="1"/>
  <c r="H1471" i="1"/>
  <c r="G1471" i="1"/>
  <c r="G1473" i="1"/>
  <c r="I1473" i="1" s="1"/>
  <c r="H1476" i="1"/>
  <c r="I1476" i="1" s="1"/>
  <c r="H1478" i="1"/>
  <c r="G1478" i="1"/>
  <c r="I1478" i="1" s="1"/>
  <c r="H1534" i="1"/>
  <c r="G1534" i="1"/>
  <c r="F163" i="4"/>
  <c r="J1468" i="1"/>
  <c r="J1474" i="1"/>
  <c r="J1477" i="1"/>
  <c r="G1542" i="1"/>
  <c r="G1550" i="1"/>
  <c r="G1558" i="1"/>
  <c r="G1566" i="1"/>
  <c r="G1574" i="1"/>
  <c r="D106" i="4"/>
  <c r="D152" i="4"/>
  <c r="F153" i="4"/>
  <c r="F460" i="4"/>
  <c r="D515" i="4"/>
  <c r="D420" i="4" s="1"/>
  <c r="D237" i="5"/>
  <c r="K1450" i="9"/>
  <c r="I34" i="3"/>
  <c r="G313" i="9"/>
  <c r="E313" i="9" s="1"/>
  <c r="B313" i="9" s="1"/>
  <c r="D50" i="4"/>
  <c r="F164" i="4"/>
  <c r="F216" i="4"/>
  <c r="D263" i="4"/>
  <c r="E515" i="4"/>
  <c r="D509" i="1" s="1"/>
  <c r="D567" i="4"/>
  <c r="G143" i="9"/>
  <c r="E143" i="9" s="1"/>
  <c r="B143" i="9" s="1"/>
  <c r="F603" i="4"/>
  <c r="F12" i="5"/>
  <c r="G1516" i="1"/>
  <c r="G1524" i="1"/>
  <c r="G1532" i="1"/>
  <c r="G1540" i="1"/>
  <c r="G1548" i="1"/>
  <c r="G1556" i="1"/>
  <c r="G1564" i="1"/>
  <c r="G1572" i="1"/>
  <c r="G1580" i="1"/>
  <c r="D311" i="4"/>
  <c r="F351" i="4"/>
  <c r="E420" i="4"/>
  <c r="G307" i="9"/>
  <c r="E307" i="9" s="1"/>
  <c r="B307" i="9" s="1"/>
  <c r="F177" i="5"/>
  <c r="F238" i="5"/>
  <c r="G1487" i="1"/>
  <c r="G1495" i="1"/>
  <c r="G1503" i="1"/>
  <c r="G1511" i="1"/>
  <c r="G1519" i="1"/>
  <c r="G1527" i="1"/>
  <c r="G1535" i="1"/>
  <c r="G1543" i="1"/>
  <c r="G1551" i="1"/>
  <c r="G1559" i="1"/>
  <c r="G1567" i="1"/>
  <c r="G1575" i="1"/>
  <c r="F8" i="4"/>
  <c r="E50" i="4"/>
  <c r="D46" i="1" s="1"/>
  <c r="E363" i="4"/>
  <c r="D358" i="1" s="1"/>
  <c r="E643" i="4"/>
  <c r="D637" i="1" s="1"/>
  <c r="F421" i="4"/>
  <c r="F473" i="4"/>
  <c r="D529" i="4"/>
  <c r="F530" i="4"/>
  <c r="G1482" i="1"/>
  <c r="G1490" i="1"/>
  <c r="G1498" i="1"/>
  <c r="G1506" i="1"/>
  <c r="G1514" i="1"/>
  <c r="G1522" i="1"/>
  <c r="G1530" i="1"/>
  <c r="G1538" i="1"/>
  <c r="G1546" i="1"/>
  <c r="G1554" i="1"/>
  <c r="G1562" i="1"/>
  <c r="G1570" i="1"/>
  <c r="G1578" i="1"/>
  <c r="E311" i="4"/>
  <c r="D306" i="1" s="1"/>
  <c r="E351" i="4"/>
  <c r="E529" i="4"/>
  <c r="G166" i="9"/>
  <c r="D196" i="4"/>
  <c r="E224" i="4"/>
  <c r="D220" i="1" s="1"/>
  <c r="D593" i="4"/>
  <c r="E7" i="5"/>
  <c r="F190" i="5"/>
  <c r="G309" i="9"/>
  <c r="E309" i="9" s="1"/>
  <c r="B309" i="9" s="1"/>
  <c r="E141" i="6"/>
  <c r="E5" i="7"/>
  <c r="G315" i="9" s="1"/>
  <c r="E315" i="9" s="1"/>
  <c r="F169" i="4"/>
  <c r="D625" i="4"/>
  <c r="F626" i="4"/>
  <c r="E6" i="4"/>
  <c r="F88" i="5"/>
  <c r="D146" i="5"/>
  <c r="E176" i="5"/>
  <c r="B63" i="9"/>
  <c r="D643" i="4"/>
  <c r="D7" i="5"/>
  <c r="D69" i="5"/>
  <c r="E146" i="5"/>
  <c r="D1124" i="1" s="1"/>
  <c r="F180" i="5"/>
  <c r="F198" i="5"/>
  <c r="D206" i="5"/>
  <c r="D176" i="5" s="1"/>
  <c r="E245" i="5"/>
  <c r="D1222" i="1" s="1"/>
  <c r="F5" i="6"/>
  <c r="D35" i="6"/>
  <c r="I10" i="9"/>
  <c r="B103" i="9"/>
  <c r="B217" i="9"/>
  <c r="B247" i="9"/>
  <c r="B298" i="9"/>
  <c r="D87" i="5"/>
  <c r="D89" i="6"/>
  <c r="E87" i="5"/>
  <c r="D1065" i="1" s="1"/>
  <c r="G312" i="9"/>
  <c r="E312" i="9" s="1"/>
  <c r="E85" i="9"/>
  <c r="B85" i="9" s="1"/>
  <c r="B87" i="9"/>
  <c r="B119" i="9"/>
  <c r="B218" i="9"/>
  <c r="B225" i="9"/>
  <c r="F234" i="9"/>
  <c r="B234" i="9" s="1"/>
  <c r="B253" i="9"/>
  <c r="B255"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47" i="9"/>
  <c r="B79" i="9"/>
  <c r="B258" i="9"/>
  <c r="F277" i="9"/>
  <c r="E289" i="9"/>
  <c r="B289" i="9" s="1"/>
  <c r="D114" i="6"/>
  <c r="E69" i="9"/>
  <c r="B69" i="9" s="1"/>
  <c r="B159" i="9"/>
  <c r="B221" i="9"/>
  <c r="B223" i="9"/>
  <c r="B228" i="9"/>
  <c r="B235" i="9"/>
  <c r="B242" i="9"/>
  <c r="F258" i="9"/>
  <c r="H1437" i="1" l="1"/>
  <c r="G1437" i="1"/>
  <c r="C1223" i="1"/>
  <c r="I24" i="3"/>
  <c r="D1299" i="1"/>
  <c r="H638" i="1"/>
  <c r="G638" i="1"/>
  <c r="G1227" i="1"/>
  <c r="G990" i="1"/>
  <c r="B315" i="9"/>
  <c r="E314" i="9"/>
  <c r="I10" i="3" s="1"/>
  <c r="F420" i="4"/>
  <c r="C414" i="1"/>
  <c r="D175" i="5"/>
  <c r="F176" i="5"/>
  <c r="C1153" i="1"/>
  <c r="H22" i="3"/>
  <c r="D1435" i="1"/>
  <c r="I28" i="3"/>
  <c r="F89" i="6"/>
  <c r="C1383" i="1"/>
  <c r="E350" i="4"/>
  <c r="D346" i="1"/>
  <c r="F114" i="6"/>
  <c r="H27" i="3"/>
  <c r="C1408" i="1"/>
  <c r="F87" i="5"/>
  <c r="C1065" i="1"/>
  <c r="D68" i="5"/>
  <c r="F69" i="5"/>
  <c r="C1047" i="1"/>
  <c r="I16" i="3"/>
  <c r="D2" i="1"/>
  <c r="D528" i="4"/>
  <c r="F529" i="4"/>
  <c r="C523" i="1"/>
  <c r="F50" i="4"/>
  <c r="C46" i="1"/>
  <c r="I1449" i="1"/>
  <c r="E311" i="9"/>
  <c r="B312" i="9"/>
  <c r="F35" i="6"/>
  <c r="H25" i="3"/>
  <c r="C1329" i="1"/>
  <c r="D6" i="5"/>
  <c r="F7" i="5"/>
  <c r="H20" i="3"/>
  <c r="C985" i="1"/>
  <c r="I20" i="3"/>
  <c r="D985" i="1"/>
  <c r="F567" i="4"/>
  <c r="C561" i="1"/>
  <c r="H21" i="9"/>
  <c r="G21" i="9"/>
  <c r="D151" i="4"/>
  <c r="F152" i="4"/>
  <c r="C148" i="1"/>
  <c r="E151" i="4"/>
  <c r="F643" i="4"/>
  <c r="C637" i="1"/>
  <c r="F593" i="4"/>
  <c r="C587" i="1"/>
  <c r="D414" i="1"/>
  <c r="F106" i="4"/>
  <c r="C102" i="1"/>
  <c r="I1471" i="1"/>
  <c r="E298" i="4"/>
  <c r="E412" i="4" s="1"/>
  <c r="G1222" i="1"/>
  <c r="H1222" i="1"/>
  <c r="H19" i="9"/>
  <c r="E19" i="9" s="1"/>
  <c r="B19" i="9" s="1"/>
  <c r="I22" i="3"/>
  <c r="D1153" i="1"/>
  <c r="F625" i="4"/>
  <c r="C619" i="1"/>
  <c r="H220" i="1"/>
  <c r="G220" i="1"/>
  <c r="E528" i="4"/>
  <c r="D523" i="1"/>
  <c r="G310" i="9"/>
  <c r="E310" i="9" s="1"/>
  <c r="B310" i="9" s="1"/>
  <c r="F206" i="5"/>
  <c r="C1183" i="1"/>
  <c r="F146" i="5"/>
  <c r="C1124" i="1"/>
  <c r="F196" i="4"/>
  <c r="C192" i="1"/>
  <c r="H358" i="1"/>
  <c r="G358" i="1"/>
  <c r="F245" i="5"/>
  <c r="F311" i="4"/>
  <c r="D298" i="4"/>
  <c r="C306" i="1"/>
  <c r="F363" i="4"/>
  <c r="H23" i="3"/>
  <c r="C1214" i="1"/>
  <c r="D6" i="4"/>
  <c r="D141" i="6"/>
  <c r="I29" i="3"/>
  <c r="D1436" i="1"/>
  <c r="E166" i="9"/>
  <c r="B166" i="9" s="1"/>
  <c r="E237" i="5"/>
  <c r="E175" i="5" s="1"/>
  <c r="D1152" i="1" s="1"/>
  <c r="F263" i="4"/>
  <c r="C259" i="1"/>
  <c r="E68" i="5"/>
  <c r="I1465" i="1"/>
  <c r="F515" i="4"/>
  <c r="C509" i="1"/>
  <c r="N3" i="9"/>
  <c r="I11" i="3"/>
  <c r="I1440" i="1"/>
  <c r="G1223" i="1" l="1"/>
  <c r="H1223" i="1"/>
  <c r="G1299" i="1"/>
  <c r="H1299" i="1"/>
  <c r="E639" i="4"/>
  <c r="D407" i="1"/>
  <c r="G259" i="1"/>
  <c r="H259" i="1"/>
  <c r="H509" i="1"/>
  <c r="G509" i="1"/>
  <c r="H1436" i="1"/>
  <c r="G1436" i="1"/>
  <c r="H306" i="1"/>
  <c r="G306" i="1"/>
  <c r="H1124" i="1"/>
  <c r="G1124" i="1"/>
  <c r="H46" i="1"/>
  <c r="G46" i="1"/>
  <c r="F141" i="6"/>
  <c r="C1435" i="1"/>
  <c r="H28" i="3"/>
  <c r="G317" i="9"/>
  <c r="E317" i="9" s="1"/>
  <c r="H1183" i="1"/>
  <c r="G1183" i="1"/>
  <c r="H1329" i="1"/>
  <c r="G1329" i="1"/>
  <c r="H9" i="3"/>
  <c r="H523" i="1"/>
  <c r="G523" i="1"/>
  <c r="H346" i="1"/>
  <c r="G346" i="1"/>
  <c r="F68" i="5"/>
  <c r="H21" i="3"/>
  <c r="C1046" i="1"/>
  <c r="E408" i="4"/>
  <c r="D403" i="1" s="1"/>
  <c r="D345" i="1"/>
  <c r="F350" i="4"/>
  <c r="F175" i="5"/>
  <c r="C1152" i="1"/>
  <c r="I17" i="3"/>
  <c r="E289" i="4"/>
  <c r="D147" i="1"/>
  <c r="H1383" i="1"/>
  <c r="G1383" i="1"/>
  <c r="I21" i="3"/>
  <c r="D1046" i="1"/>
  <c r="F528" i="4"/>
  <c r="D636" i="4"/>
  <c r="C522" i="1"/>
  <c r="G1065" i="1"/>
  <c r="H1065" i="1"/>
  <c r="E6" i="5"/>
  <c r="G284" i="9" s="1"/>
  <c r="E284" i="9" s="1"/>
  <c r="B284" i="9" s="1"/>
  <c r="H414" i="1"/>
  <c r="G414" i="1"/>
  <c r="H148" i="1"/>
  <c r="G148" i="1"/>
  <c r="F237" i="5"/>
  <c r="H192" i="1"/>
  <c r="G192" i="1"/>
  <c r="E636" i="4"/>
  <c r="D630" i="1" s="1"/>
  <c r="D522" i="1"/>
  <c r="E635" i="4"/>
  <c r="D629" i="1" s="1"/>
  <c r="F151" i="4"/>
  <c r="H17" i="3"/>
  <c r="D289" i="4"/>
  <c r="C147" i="1"/>
  <c r="H985" i="1"/>
  <c r="G985" i="1"/>
  <c r="H1408" i="1"/>
  <c r="G1408" i="1"/>
  <c r="D635" i="4"/>
  <c r="D290" i="4"/>
  <c r="F6" i="4"/>
  <c r="D412" i="4"/>
  <c r="H16" i="3"/>
  <c r="C2" i="1"/>
  <c r="H587" i="1"/>
  <c r="G587" i="1"/>
  <c r="E21" i="9"/>
  <c r="H102" i="1"/>
  <c r="G102" i="1"/>
  <c r="I23" i="3"/>
  <c r="D1214" i="1"/>
  <c r="G1214" i="1" s="1"/>
  <c r="D407" i="4"/>
  <c r="F298" i="4"/>
  <c r="C293" i="1"/>
  <c r="D408" i="4"/>
  <c r="H619" i="1"/>
  <c r="G619" i="1"/>
  <c r="E407" i="4"/>
  <c r="D402" i="1" s="1"/>
  <c r="D293" i="1"/>
  <c r="H637" i="1"/>
  <c r="G637" i="1"/>
  <c r="H561" i="1"/>
  <c r="G561" i="1"/>
  <c r="G278" i="9"/>
  <c r="C984" i="1"/>
  <c r="H1047" i="1"/>
  <c r="G1047" i="1"/>
  <c r="H1153" i="1"/>
  <c r="G1153" i="1"/>
  <c r="H1214" i="1" l="1"/>
  <c r="F6" i="5"/>
  <c r="D639" i="4"/>
  <c r="F412" i="4"/>
  <c r="C407" i="1"/>
  <c r="K3" i="9"/>
  <c r="H293" i="1"/>
  <c r="G293" i="1"/>
  <c r="C286" i="1"/>
  <c r="F289" i="4"/>
  <c r="D291" i="4"/>
  <c r="D413" i="4"/>
  <c r="C285" i="1"/>
  <c r="H522" i="1"/>
  <c r="G522" i="1"/>
  <c r="E413" i="4"/>
  <c r="E291" i="4"/>
  <c r="D287" i="1" s="1"/>
  <c r="D285" i="1"/>
  <c r="E290" i="4"/>
  <c r="D286" i="1" s="1"/>
  <c r="G147" i="1"/>
  <c r="H147" i="1"/>
  <c r="H1046" i="1"/>
  <c r="G1046" i="1"/>
  <c r="B21" i="9"/>
  <c r="F636" i="4"/>
  <c r="C630" i="1"/>
  <c r="F407" i="4"/>
  <c r="C402" i="1"/>
  <c r="F635" i="4"/>
  <c r="C629" i="1"/>
  <c r="H1152" i="1"/>
  <c r="G1152" i="1"/>
  <c r="E316" i="9"/>
  <c r="I9" i="3" s="1"/>
  <c r="B317" i="9"/>
  <c r="H2" i="1"/>
  <c r="G2" i="1"/>
  <c r="F408" i="4"/>
  <c r="C403" i="1"/>
  <c r="H8" i="3"/>
  <c r="H984" i="1"/>
  <c r="G984" i="1"/>
  <c r="H278" i="9"/>
  <c r="E278" i="9" s="1"/>
  <c r="D984" i="1"/>
  <c r="G345" i="1"/>
  <c r="H345" i="1"/>
  <c r="H1435" i="1"/>
  <c r="G1435" i="1"/>
  <c r="D633" i="1"/>
  <c r="H402" i="1" l="1"/>
  <c r="G402" i="1"/>
  <c r="G285" i="1"/>
  <c r="H285" i="1"/>
  <c r="H630" i="1"/>
  <c r="G630" i="1"/>
  <c r="F413" i="4"/>
  <c r="D640" i="4"/>
  <c r="D415" i="4"/>
  <c r="C408" i="1"/>
  <c r="F291" i="4"/>
  <c r="C287" i="1"/>
  <c r="H407" i="1"/>
  <c r="G407" i="1"/>
  <c r="M3" i="9"/>
  <c r="G403" i="1"/>
  <c r="H403" i="1"/>
  <c r="H286" i="1"/>
  <c r="G286" i="1"/>
  <c r="D641" i="4"/>
  <c r="F639" i="4"/>
  <c r="C633" i="1"/>
  <c r="B278" i="9"/>
  <c r="E277" i="9"/>
  <c r="I8" i="3" s="1"/>
  <c r="H629" i="1"/>
  <c r="G629" i="1"/>
  <c r="E640" i="4"/>
  <c r="E415" i="4"/>
  <c r="D410" i="1" s="1"/>
  <c r="D408" i="1"/>
  <c r="E414" i="4"/>
  <c r="D409" i="1" s="1"/>
  <c r="F290" i="4"/>
  <c r="D414" i="4"/>
  <c r="D642" i="4" l="1"/>
  <c r="F640" i="4"/>
  <c r="C634" i="1"/>
  <c r="D645" i="4"/>
  <c r="C635" i="1"/>
  <c r="H633" i="1"/>
  <c r="G633" i="1"/>
  <c r="F414" i="4"/>
  <c r="C409" i="1"/>
  <c r="E642" i="4"/>
  <c r="D634" i="1"/>
  <c r="E641" i="4"/>
  <c r="G287" i="1"/>
  <c r="H287" i="1"/>
  <c r="H408" i="1"/>
  <c r="G408" i="1"/>
  <c r="F415" i="4"/>
  <c r="C410" i="1"/>
  <c r="E645" i="4" l="1"/>
  <c r="F645" i="4" s="1"/>
  <c r="D635" i="1"/>
  <c r="H635" i="1"/>
  <c r="G635" i="1"/>
  <c r="H410" i="1"/>
  <c r="G410" i="1"/>
  <c r="F641" i="4"/>
  <c r="E646" i="4"/>
  <c r="D636" i="1"/>
  <c r="H18" i="3"/>
  <c r="C639" i="1"/>
  <c r="H634" i="1"/>
  <c r="G634" i="1"/>
  <c r="H409" i="1"/>
  <c r="G409" i="1"/>
  <c r="D646" i="4"/>
  <c r="F642" i="4"/>
  <c r="C636" i="1"/>
  <c r="I19" i="3" l="1"/>
  <c r="D640" i="1"/>
  <c r="H636" i="1"/>
  <c r="G636" i="1"/>
  <c r="H7" i="3"/>
  <c r="H19" i="3"/>
  <c r="F646" i="4"/>
  <c r="C640" i="1"/>
  <c r="I18" i="3"/>
  <c r="D639" i="1"/>
  <c r="G639" i="1" s="1"/>
  <c r="G276" i="9"/>
  <c r="E276" i="9" s="1"/>
  <c r="B276" i="9" s="1"/>
  <c r="J3" i="9" l="1"/>
  <c r="H639" i="1"/>
  <c r="H640" i="1"/>
  <c r="G640" i="1"/>
  <c r="G274" i="9" l="1"/>
  <c r="M272" i="9"/>
  <c r="L272" i="9"/>
  <c r="H274" i="9"/>
  <c r="H18" i="9"/>
  <c r="G18" i="9"/>
  <c r="I17" i="9"/>
  <c r="G16" i="9"/>
  <c r="J11" i="9"/>
  <c r="I8" i="9"/>
  <c r="K6" i="9"/>
  <c r="H16" i="9"/>
  <c r="J13" i="9"/>
  <c r="I7" i="9"/>
  <c r="K10" i="9"/>
  <c r="I11" i="9"/>
  <c r="J17" i="9"/>
  <c r="H15" i="9"/>
  <c r="J10" i="9"/>
  <c r="I12" i="9"/>
  <c r="J9" i="9"/>
  <c r="G17" i="9"/>
  <c r="L16" i="9"/>
  <c r="K13" i="9"/>
  <c r="M15" i="9"/>
  <c r="J6" i="9"/>
  <c r="J7" i="9"/>
  <c r="I5" i="9"/>
  <c r="L15" i="9"/>
  <c r="I6" i="9"/>
  <c r="G15" i="9"/>
  <c r="K5" i="9"/>
  <c r="J12" i="9"/>
  <c r="J8" i="9"/>
  <c r="M16" i="9"/>
  <c r="H17" i="9"/>
  <c r="K9" i="9"/>
  <c r="K11" i="9"/>
  <c r="J5" i="9"/>
  <c r="K7" i="9"/>
  <c r="K12" i="9"/>
  <c r="I13" i="9"/>
  <c r="K8" i="9"/>
  <c r="I9" i="9"/>
  <c r="F272" i="9" l="1"/>
  <c r="E16" i="9"/>
  <c r="E11" i="9"/>
  <c r="B11" i="9" s="1"/>
  <c r="F15" i="9"/>
  <c r="E12" i="9"/>
  <c r="B12" i="9" s="1"/>
  <c r="E10" i="9"/>
  <c r="B10" i="9" s="1"/>
  <c r="E9" i="9"/>
  <c r="B9" i="9" s="1"/>
  <c r="E13" i="9"/>
  <c r="B13" i="9" s="1"/>
  <c r="E15" i="9"/>
  <c r="F16" i="9"/>
  <c r="E6" i="9"/>
  <c r="B6" i="9" s="1"/>
  <c r="E17" i="9"/>
  <c r="B17" i="9" s="1"/>
  <c r="E7" i="9"/>
  <c r="B7" i="9" s="1"/>
  <c r="E18" i="9"/>
  <c r="B18" i="9" s="1"/>
  <c r="E5" i="9"/>
  <c r="B272" i="9"/>
  <c r="F20" i="9"/>
  <c r="E8" i="9"/>
  <c r="B8" i="9" s="1"/>
  <c r="E274" i="9"/>
  <c r="B16" i="9" l="1"/>
  <c r="F14" i="9"/>
  <c r="F3" i="9" s="1"/>
  <c r="B15"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<sst xmlns="http://schemas.openxmlformats.org/spreadsheetml/2006/main" count="4369" uniqueCount="3421">
  <si>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</si>
  <si>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</si>
  <si>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</si>
  <si>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</si>
  <si>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</si>
  <si>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</si>
  <si>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</si>
  <si>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</si>
  <si>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</si>
  <si>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</si>
  <si>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</si>
  <si>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</si>
  <si>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</si>
  <si>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</si>
  <si>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</si>
  <si>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</si>
  <si>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</si>
  <si>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</si>
  <si>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</si>
  <si>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</si>
  <si>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</si>
  <si>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</si>
  <si>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</si>
  <si>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</si>
  <si>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</si>
  <si>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</si>
  <si>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</si>
  <si>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</si>
  <si>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</si>
  <si>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</si>
  <si>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</si>
  <si>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DRŽAVNA ŠKOLA ZA JAVNU UPRAVU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</si>
  <si>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</si>
  <si>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</si>
  <si>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</si>
  <si>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</si>
  <si>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</si>
  <si>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</si>
  <si>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</si>
  <si>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</si>
  <si>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</si>
  <si>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</si>
  <si>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</si>
  <si>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</si>
  <si>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</si>
  <si>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</si>
  <si>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</si>
  <si>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</si>
  <si>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</si>
  <si>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46420 - DRŽAVNA ŠKOLA ZA JAVNU UPRAVU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</si>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</sst>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43"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6"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6"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6"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6"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6"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6"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6"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4"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5"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6"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4"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920819.1</v>
      </c>
      <c r="D2" s="6">
        <f>'PR-RAS'!E6</f>
        <v>1975878.3699999996</v>
      </c>
      <c r="E2" s="6">
        <v>0</v>
      </c>
      <c r="F2" s="6">
        <v>0</v>
      </c>
      <c r="G2" s="7">
        <f t="shared" ref="G2:G65" si="0">(B2/1000)*(C2*1+D2*2)</f>
        <v>4872.5758399999986</v>
      </c>
      <c r="H2" s="7">
        <f t="shared" ref="H2:H65" si="1">ABS(C2-ROUND(C2,0))+ABS(D2-ROUND(D2,0))</f>
        <v>0.46999999962281436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231472.41</v>
      </c>
      <c r="D46" s="1">
        <f>'PR-RAS'!E50</f>
        <v>1099411.68</v>
      </c>
      <c r="E46" s="1">
        <v>0</v>
      </c>
      <c r="F46" s="1">
        <v>0</v>
      </c>
      <c r="G46" s="2">
        <f t="shared" si="0"/>
        <v>109363.30965</v>
      </c>
      <c r="H46" s="2">
        <f t="shared" si="1"/>
        <v>0.73000000006868504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231472.41</v>
      </c>
      <c r="D50" s="1">
        <f>'PR-RAS'!E54</f>
        <v>1099411.68</v>
      </c>
      <c r="E50" s="1">
        <v>0</v>
      </c>
      <c r="F50" s="1">
        <v>0</v>
      </c>
      <c r="G50" s="2">
        <f t="shared" si="0"/>
        <v>119084.49273000001</v>
      </c>
      <c r="H50" s="2">
        <f t="shared" si="1"/>
        <v>0.73000000006868504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231472.41</v>
      </c>
      <c r="D53" s="1">
        <f>'PR-RAS'!E57</f>
        <v>1095995.75</v>
      </c>
      <c r="E53" s="1">
        <v>0</v>
      </c>
      <c r="F53" s="1">
        <v>0</v>
      </c>
      <c r="G53" s="2">
        <f t="shared" si="0"/>
        <v>126020.12332</v>
      </c>
      <c r="H53" s="2">
        <f t="shared" si="1"/>
        <v>0.66000000000349246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3415.93</v>
      </c>
      <c r="E54" s="1">
        <v>0</v>
      </c>
      <c r="F54" s="1">
        <v>0</v>
      </c>
      <c r="G54" s="2">
        <f t="shared" si="0"/>
        <v>362.08857999999998</v>
      </c>
      <c r="H54" s="2">
        <f t="shared" si="1"/>
        <v>7.0000000000163709E-2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3622.34</v>
      </c>
      <c r="D120" s="1">
        <f>'PR-RAS'!E124</f>
        <v>7261.4</v>
      </c>
      <c r="E120" s="1">
        <v>0</v>
      </c>
      <c r="F120" s="1">
        <v>0</v>
      </c>
      <c r="G120" s="2">
        <f t="shared" si="2"/>
        <v>2159.2716599999999</v>
      </c>
      <c r="H120" s="2">
        <f t="shared" si="3"/>
        <v>0.73999999999978172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3622.34</v>
      </c>
      <c r="D121" s="1">
        <f>'PR-RAS'!E125</f>
        <v>7261.4</v>
      </c>
      <c r="E121" s="1">
        <v>0</v>
      </c>
      <c r="F121" s="1">
        <v>0</v>
      </c>
      <c r="G121" s="2">
        <f t="shared" si="2"/>
        <v>2177.4168</v>
      </c>
      <c r="H121" s="2">
        <f t="shared" si="3"/>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3622.34</v>
      </c>
      <c r="D123" s="1">
        <f>'PR-RAS'!E127</f>
        <v>7261.4</v>
      </c>
      <c r="E123" s="1">
        <v>0</v>
      </c>
      <c r="F123" s="1">
        <v>0</v>
      </c>
      <c r="G123" s="2">
        <f t="shared" si="2"/>
        <v>2213.7070799999997</v>
      </c>
      <c r="H123" s="2">
        <f t="shared" si="3"/>
        <v>0.73999999999978172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685724.35</v>
      </c>
      <c r="D129" s="1">
        <f>'PR-RAS'!E133</f>
        <v>869205.28999999992</v>
      </c>
      <c r="E129" s="1">
        <v>0</v>
      </c>
      <c r="F129" s="1">
        <v>0</v>
      </c>
      <c r="G129" s="2">
        <f t="shared" si="2"/>
        <v>310289.27103999996</v>
      </c>
      <c r="H129" s="2">
        <f t="shared" si="3"/>
        <v>0.63999999989755452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685724.35</v>
      </c>
      <c r="D130" s="1">
        <f>'PR-RAS'!E134</f>
        <v>869205.28999999992</v>
      </c>
      <c r="E130" s="1">
        <v>0</v>
      </c>
      <c r="F130" s="1">
        <v>0</v>
      </c>
      <c r="G130" s="2">
        <f t="shared" ref="G130:G193" si="4">(B130/1000)*(C130*1+D130*2)</f>
        <v>312713.40596999996</v>
      </c>
      <c r="H130" s="2">
        <f t="shared" ref="H130:H193" si="5">ABS(C130-ROUND(C130,0))+ABS(D130-ROUND(D130,0))</f>
        <v>0.63999999989755452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672450.84</v>
      </c>
      <c r="D131" s="1">
        <f>'PR-RAS'!E135</f>
        <v>859397.22</v>
      </c>
      <c r="E131" s="1">
        <v>0</v>
      </c>
      <c r="F131" s="1">
        <v>0</v>
      </c>
      <c r="G131" s="2">
        <f t="shared" si="4"/>
        <v>310861.88639999996</v>
      </c>
      <c r="H131" s="2">
        <f t="shared" si="5"/>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13273.51</v>
      </c>
      <c r="D132" s="1">
        <f>'PR-RAS'!E136</f>
        <v>9808.07</v>
      </c>
      <c r="E132" s="1">
        <v>0</v>
      </c>
      <c r="F132" s="1">
        <v>0</v>
      </c>
      <c r="G132" s="2">
        <f t="shared" si="4"/>
        <v>4308.5441500000006</v>
      </c>
      <c r="H132" s="2">
        <f t="shared" si="5"/>
        <v>0.55999999999949068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903661.40000000014</v>
      </c>
      <c r="D147" s="1">
        <f>'PR-RAS'!E151</f>
        <v>1976115.56</v>
      </c>
      <c r="E147" s="1">
        <v>0</v>
      </c>
      <c r="F147" s="1">
        <v>0</v>
      </c>
      <c r="G147" s="2">
        <f t="shared" si="4"/>
        <v>708960.30792000005</v>
      </c>
      <c r="H147" s="2">
        <f t="shared" si="5"/>
        <v>0.84000000008381903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299879.57</v>
      </c>
      <c r="D148" s="1">
        <f>'PR-RAS'!E152</f>
        <v>345625.26</v>
      </c>
      <c r="E148" s="1">
        <v>0</v>
      </c>
      <c r="F148" s="1">
        <v>0</v>
      </c>
      <c r="G148" s="2">
        <f t="shared" si="4"/>
        <v>145696.12323</v>
      </c>
      <c r="H148" s="2">
        <f t="shared" si="5"/>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249746.68</v>
      </c>
      <c r="D149" s="1">
        <f>'PR-RAS'!E153</f>
        <v>285566.21999999997</v>
      </c>
      <c r="E149" s="1">
        <v>0</v>
      </c>
      <c r="F149" s="1">
        <v>0</v>
      </c>
      <c r="G149" s="2">
        <f t="shared" si="4"/>
        <v>121490.10975999998</v>
      </c>
      <c r="H149" s="2">
        <f t="shared" si="5"/>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249746.68</v>
      </c>
      <c r="D150" s="1">
        <f>'PR-RAS'!E154</f>
        <v>285566.21999999997</v>
      </c>
      <c r="E150" s="1">
        <v>0</v>
      </c>
      <c r="F150" s="1">
        <v>0</v>
      </c>
      <c r="G150" s="2">
        <f t="shared" si="4"/>
        <v>122310.98887999998</v>
      </c>
      <c r="H150" s="2">
        <f t="shared" si="5"/>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8924.69</v>
      </c>
      <c r="D154" s="1">
        <f>'PR-RAS'!E158</f>
        <v>12938.52</v>
      </c>
      <c r="E154" s="1">
        <v>0</v>
      </c>
      <c r="F154" s="1">
        <v>0</v>
      </c>
      <c r="G154" s="2">
        <f t="shared" si="4"/>
        <v>5324.6646900000005</v>
      </c>
      <c r="H154" s="2">
        <f t="shared" si="5"/>
        <v>0.78999999999905413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41208.199999999997</v>
      </c>
      <c r="D155" s="1">
        <f>'PR-RAS'!E159</f>
        <v>47120.52</v>
      </c>
      <c r="E155" s="1">
        <v>0</v>
      </c>
      <c r="F155" s="1">
        <v>0</v>
      </c>
      <c r="G155" s="2">
        <f t="shared" si="4"/>
        <v>20859.182959999998</v>
      </c>
      <c r="H155" s="2">
        <f t="shared" si="5"/>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41208.199999999997</v>
      </c>
      <c r="D157" s="1">
        <f>'PR-RAS'!E161</f>
        <v>47120.52</v>
      </c>
      <c r="E157" s="1">
        <v>0</v>
      </c>
      <c r="F157" s="1">
        <v>0</v>
      </c>
      <c r="G157" s="2">
        <f t="shared" si="4"/>
        <v>21130.081439999998</v>
      </c>
      <c r="H157" s="2">
        <f t="shared" si="5"/>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598999.53</v>
      </c>
      <c r="D159" s="1">
        <f>'PR-RAS'!E163</f>
        <v>1627307.83</v>
      </c>
      <c r="E159" s="1">
        <v>0</v>
      </c>
      <c r="F159" s="1">
        <v>0</v>
      </c>
      <c r="G159" s="2">
        <f t="shared" si="4"/>
        <v>608871.20002000011</v>
      </c>
      <c r="H159" s="2">
        <f t="shared" si="5"/>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19334.39</v>
      </c>
      <c r="D160" s="1">
        <f>'PR-RAS'!E164</f>
        <v>26477.530000000002</v>
      </c>
      <c r="E160" s="1">
        <v>0</v>
      </c>
      <c r="F160" s="1">
        <v>0</v>
      </c>
      <c r="G160" s="2">
        <f t="shared" si="4"/>
        <v>11494.022550000002</v>
      </c>
      <c r="H160" s="2">
        <f t="shared" si="5"/>
        <v>0.8599999999969441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8473.66</v>
      </c>
      <c r="D161" s="1">
        <f>'PR-RAS'!E165</f>
        <v>12872.42</v>
      </c>
      <c r="E161" s="1">
        <v>0</v>
      </c>
      <c r="F161" s="1">
        <v>0</v>
      </c>
      <c r="G161" s="2">
        <f t="shared" si="4"/>
        <v>5474.96</v>
      </c>
      <c r="H161" s="2">
        <f t="shared" si="5"/>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10130.75</v>
      </c>
      <c r="D162" s="1">
        <f>'PR-RAS'!E166</f>
        <v>12362.12</v>
      </c>
      <c r="E162" s="1">
        <v>0</v>
      </c>
      <c r="F162" s="1">
        <v>0</v>
      </c>
      <c r="G162" s="2">
        <f t="shared" si="4"/>
        <v>5611.6533900000013</v>
      </c>
      <c r="H162" s="2">
        <f t="shared" si="5"/>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729.98</v>
      </c>
      <c r="D163" s="1">
        <f>'PR-RAS'!E167</f>
        <v>1242.99</v>
      </c>
      <c r="E163" s="1">
        <v>0</v>
      </c>
      <c r="F163" s="1">
        <v>0</v>
      </c>
      <c r="G163" s="2">
        <f t="shared" si="4"/>
        <v>520.98552000000007</v>
      </c>
      <c r="H163" s="2">
        <f t="shared" si="5"/>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32196.36</v>
      </c>
      <c r="D165" s="1">
        <f>'PR-RAS'!E169</f>
        <v>22929.85</v>
      </c>
      <c r="E165" s="1">
        <v>0</v>
      </c>
      <c r="F165" s="1">
        <v>0</v>
      </c>
      <c r="G165" s="2">
        <f t="shared" si="4"/>
        <v>12801.19384</v>
      </c>
      <c r="H165" s="2">
        <f t="shared" si="5"/>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8066.43</v>
      </c>
      <c r="D166" s="1">
        <f>'PR-RAS'!E170</f>
        <v>8341.33</v>
      </c>
      <c r="E166" s="1">
        <v>0</v>
      </c>
      <c r="F166" s="1">
        <v>0</v>
      </c>
      <c r="G166" s="2">
        <f t="shared" si="4"/>
        <v>4083.5998500000001</v>
      </c>
      <c r="H166" s="2">
        <f t="shared" si="5"/>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22944.03</v>
      </c>
      <c r="D168" s="1">
        <f>'PR-RAS'!E172</f>
        <v>11982.33</v>
      </c>
      <c r="E168" s="1">
        <v>0</v>
      </c>
      <c r="F168" s="1">
        <v>0</v>
      </c>
      <c r="G168" s="2">
        <f t="shared" si="4"/>
        <v>7833.7512300000008</v>
      </c>
      <c r="H168" s="2">
        <f t="shared" si="5"/>
        <v>0.35999999999876309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15.95</v>
      </c>
      <c r="D169" s="1">
        <f>'PR-RAS'!E173</f>
        <v>1142.76</v>
      </c>
      <c r="E169" s="1">
        <v>0</v>
      </c>
      <c r="F169" s="1">
        <v>0</v>
      </c>
      <c r="G169" s="2">
        <f t="shared" si="4"/>
        <v>386.64695999999998</v>
      </c>
      <c r="H169" s="2">
        <f t="shared" si="5"/>
        <v>0.29000000000000981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1169.95</v>
      </c>
      <c r="D170" s="1">
        <f>'PR-RAS'!E174</f>
        <v>1463.43</v>
      </c>
      <c r="E170" s="1">
        <v>0</v>
      </c>
      <c r="F170" s="1">
        <v>0</v>
      </c>
      <c r="G170" s="2">
        <f t="shared" si="4"/>
        <v>692.36089000000015</v>
      </c>
      <c r="H170" s="2">
        <f t="shared" si="5"/>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525466.51</v>
      </c>
      <c r="D173" s="1">
        <f>'PR-RAS'!E177</f>
        <v>1563225.47</v>
      </c>
      <c r="E173" s="1">
        <v>0</v>
      </c>
      <c r="F173" s="1">
        <v>0</v>
      </c>
      <c r="G173" s="2">
        <f t="shared" si="4"/>
        <v>628129.8014</v>
      </c>
      <c r="H173" s="2">
        <f t="shared" si="5"/>
        <v>0.9599999999627471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13882.98</v>
      </c>
      <c r="D174" s="1">
        <f>'PR-RAS'!E178</f>
        <v>10566.97</v>
      </c>
      <c r="E174" s="1">
        <v>0</v>
      </c>
      <c r="F174" s="1">
        <v>0</v>
      </c>
      <c r="G174" s="2">
        <f t="shared" si="4"/>
        <v>6057.9271599999993</v>
      </c>
      <c r="H174" s="2">
        <f t="shared" si="5"/>
        <v>5.0000000001091394E-2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17268.12</v>
      </c>
      <c r="D175" s="1">
        <f>'PR-RAS'!E179</f>
        <v>15071.33</v>
      </c>
      <c r="E175" s="1">
        <v>0</v>
      </c>
      <c r="F175" s="1">
        <v>0</v>
      </c>
      <c r="G175" s="2">
        <f t="shared" si="4"/>
        <v>8249.4757199999985</v>
      </c>
      <c r="H175" s="2">
        <f t="shared" si="5"/>
        <v>0.44999999999890861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2676.75</v>
      </c>
      <c r="D176" s="1">
        <f>'PR-RAS'!E180</f>
        <v>8156.06</v>
      </c>
      <c r="E176" s="1">
        <v>0</v>
      </c>
      <c r="F176" s="1">
        <v>0</v>
      </c>
      <c r="G176" s="2">
        <f t="shared" si="4"/>
        <v>3323.0522500000002</v>
      </c>
      <c r="H176" s="2">
        <f t="shared" si="5"/>
        <v>0.31000000000040018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4819.5</v>
      </c>
      <c r="D177" s="1">
        <f>'PR-RAS'!E181</f>
        <v>5165.4799999999996</v>
      </c>
      <c r="E177" s="1">
        <v>0</v>
      </c>
      <c r="F177" s="1">
        <v>0</v>
      </c>
      <c r="G177" s="2">
        <f t="shared" si="4"/>
        <v>2666.4809599999999</v>
      </c>
      <c r="H177" s="2">
        <f t="shared" si="5"/>
        <v>0.97999999999956344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12138.83</v>
      </c>
      <c r="D178" s="1">
        <f>'PR-RAS'!E182</f>
        <v>9243.0300000000007</v>
      </c>
      <c r="E178" s="1">
        <v>0</v>
      </c>
      <c r="F178" s="1">
        <v>0</v>
      </c>
      <c r="G178" s="2">
        <f t="shared" si="4"/>
        <v>5420.6055299999998</v>
      </c>
      <c r="H178" s="2">
        <f t="shared" si="5"/>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2123.56</v>
      </c>
      <c r="D179" s="1">
        <f>'PR-RAS'!E183</f>
        <v>60</v>
      </c>
      <c r="E179" s="1">
        <v>0</v>
      </c>
      <c r="F179" s="1">
        <v>0</v>
      </c>
      <c r="G179" s="2">
        <f t="shared" si="4"/>
        <v>399.35368</v>
      </c>
      <c r="H179" s="2">
        <f t="shared" si="5"/>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410679.45</v>
      </c>
      <c r="D180" s="1">
        <f>'PR-RAS'!E184</f>
        <v>811970.16</v>
      </c>
      <c r="E180" s="1">
        <v>0</v>
      </c>
      <c r="F180" s="1">
        <v>0</v>
      </c>
      <c r="G180" s="2">
        <f t="shared" si="4"/>
        <v>364196.93883</v>
      </c>
      <c r="H180" s="2">
        <f t="shared" si="5"/>
        <v>0.61000000004423782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27651.02</v>
      </c>
      <c r="D181" s="1">
        <f>'PR-RAS'!E185</f>
        <v>666066.96</v>
      </c>
      <c r="E181" s="1">
        <v>0</v>
      </c>
      <c r="F181" s="1">
        <v>0</v>
      </c>
      <c r="G181" s="2">
        <f t="shared" si="4"/>
        <v>244761.28919999997</v>
      </c>
      <c r="H181" s="2">
        <f t="shared" si="5"/>
        <v>6.000000003768946E-2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34226.300000000003</v>
      </c>
      <c r="D182" s="1">
        <f>'PR-RAS'!E186</f>
        <v>36925.480000000003</v>
      </c>
      <c r="E182" s="1">
        <v>0</v>
      </c>
      <c r="F182" s="1">
        <v>0</v>
      </c>
      <c r="G182" s="2">
        <f t="shared" si="4"/>
        <v>19561.984060000003</v>
      </c>
      <c r="H182" s="2">
        <f t="shared" si="5"/>
        <v>0.7800000000061118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11078.25</v>
      </c>
      <c r="D183" s="1">
        <f>'PR-RAS'!E187</f>
        <v>7746.08</v>
      </c>
      <c r="E183" s="1">
        <v>0</v>
      </c>
      <c r="F183" s="1">
        <v>0</v>
      </c>
      <c r="G183" s="2">
        <f t="shared" si="4"/>
        <v>4835.8146200000001</v>
      </c>
      <c r="H183" s="2">
        <f t="shared" si="5"/>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10924.02</v>
      </c>
      <c r="D184" s="1">
        <f>'PR-RAS'!E188</f>
        <v>6928.9000000000005</v>
      </c>
      <c r="E184" s="1">
        <v>0</v>
      </c>
      <c r="F184" s="1">
        <v>0</v>
      </c>
      <c r="G184" s="2">
        <f t="shared" si="4"/>
        <v>4535.0730599999997</v>
      </c>
      <c r="H184" s="2">
        <f t="shared" si="5"/>
        <v>0.11999999999989086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10207.61</v>
      </c>
      <c r="D187" s="1">
        <f>'PR-RAS'!E191</f>
        <v>6782.97</v>
      </c>
      <c r="E187" s="1">
        <v>0</v>
      </c>
      <c r="F187" s="1">
        <v>0</v>
      </c>
      <c r="G187" s="2">
        <f t="shared" si="4"/>
        <v>4421.8803000000007</v>
      </c>
      <c r="H187" s="2">
        <f t="shared" si="5"/>
        <v>0.41999999999916326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15.93</v>
      </c>
      <c r="E189" s="1">
        <v>0</v>
      </c>
      <c r="F189" s="1">
        <v>0</v>
      </c>
      <c r="G189" s="2">
        <f t="shared" si="4"/>
        <v>5.9896799999999999</v>
      </c>
      <c r="H189" s="2">
        <f t="shared" si="5"/>
        <v>7.0000000000000284E-2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716.41</v>
      </c>
      <c r="D191" s="1">
        <f>'PR-RAS'!E195</f>
        <v>130</v>
      </c>
      <c r="E191" s="1">
        <v>0</v>
      </c>
      <c r="F191" s="1">
        <v>0</v>
      </c>
      <c r="G191" s="2">
        <f t="shared" si="4"/>
        <v>185.5179</v>
      </c>
      <c r="H191" s="2">
        <f t="shared" si="5"/>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35.14</v>
      </c>
      <c r="D192" s="1">
        <f>'PR-RAS'!E196</f>
        <v>14.76</v>
      </c>
      <c r="E192" s="1">
        <v>0</v>
      </c>
      <c r="F192" s="1">
        <v>0</v>
      </c>
      <c r="G192" s="2">
        <f t="shared" si="4"/>
        <v>12.350059999999999</v>
      </c>
      <c r="H192" s="2">
        <f t="shared" si="5"/>
        <v>0.38000000000000078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35.14</v>
      </c>
      <c r="D206" s="1">
        <f>'PR-RAS'!E210</f>
        <v>14.76</v>
      </c>
      <c r="E206" s="1">
        <v>0</v>
      </c>
      <c r="F206" s="1">
        <v>0</v>
      </c>
      <c r="G206" s="2">
        <f t="shared" si="6"/>
        <v>13.255299999999998</v>
      </c>
      <c r="H206" s="2">
        <f t="shared" si="7"/>
        <v>0.38000000000000078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34.51</v>
      </c>
      <c r="D207" s="1">
        <f>'PR-RAS'!E211</f>
        <v>0</v>
      </c>
      <c r="E207" s="1">
        <v>0</v>
      </c>
      <c r="F207" s="1">
        <v>0</v>
      </c>
      <c r="G207" s="2">
        <f t="shared" si="6"/>
        <v>7.1090599999999995</v>
      </c>
      <c r="H207" s="2">
        <f t="shared" si="7"/>
        <v>0.49000000000000199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0.34</v>
      </c>
      <c r="D208" s="1">
        <f>'PR-RAS'!E212</f>
        <v>0</v>
      </c>
      <c r="E208" s="1">
        <v>0</v>
      </c>
      <c r="F208" s="1">
        <v>0</v>
      </c>
      <c r="G208" s="2">
        <f t="shared" si="6"/>
        <v>7.0379999999999998E-2</v>
      </c>
      <c r="H208" s="2">
        <f t="shared" si="7"/>
        <v>0.34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0.28999999999999998</v>
      </c>
      <c r="D209" s="1">
        <f>'PR-RAS'!E213</f>
        <v>10.76</v>
      </c>
      <c r="E209" s="1">
        <v>0</v>
      </c>
      <c r="F209" s="1">
        <v>0</v>
      </c>
      <c r="G209" s="2">
        <f t="shared" si="6"/>
        <v>4.5364799999999992</v>
      </c>
      <c r="H209" s="2">
        <f t="shared" si="7"/>
        <v>0.53000000000000025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v>
      </c>
      <c r="E210" s="1">
        <v>0</v>
      </c>
      <c r="F210" s="1">
        <v>0</v>
      </c>
      <c r="G210" s="2">
        <f t="shared" si="6"/>
        <v>1.6719999999999999</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4747.16</v>
      </c>
      <c r="D248" s="1">
        <f>'PR-RAS'!E252</f>
        <v>3167.71</v>
      </c>
      <c r="E248" s="1">
        <v>0</v>
      </c>
      <c r="F248" s="1">
        <v>0</v>
      </c>
      <c r="G248" s="2">
        <f t="shared" si="6"/>
        <v>2737.3972599999997</v>
      </c>
      <c r="H248" s="2">
        <f t="shared" si="7"/>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4747.16</v>
      </c>
      <c r="D255" s="1">
        <f>'PR-RAS'!E259</f>
        <v>3167.71</v>
      </c>
      <c r="E255" s="1">
        <v>0</v>
      </c>
      <c r="F255" s="1">
        <v>0</v>
      </c>
      <c r="G255" s="2">
        <f t="shared" si="6"/>
        <v>2814.97532</v>
      </c>
      <c r="H255" s="2">
        <f t="shared" si="7"/>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4747.16</v>
      </c>
      <c r="D256" s="1">
        <f>'PR-RAS'!E260</f>
        <v>3167.71</v>
      </c>
      <c r="E256" s="1">
        <v>0</v>
      </c>
      <c r="F256" s="1">
        <v>0</v>
      </c>
      <c r="G256" s="2">
        <f t="shared" si="6"/>
        <v>2826.0579000000002</v>
      </c>
      <c r="H256" s="2">
        <f t="shared" si="7"/>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903661.40000000014</v>
      </c>
      <c r="D285" s="1">
        <f>'PR-RAS'!E289</f>
        <v>1976115.56</v>
      </c>
      <c r="E285" s="1">
        <v>0</v>
      </c>
      <c r="F285" s="1">
        <v>0</v>
      </c>
      <c r="G285" s="2">
        <f t="shared" si="8"/>
        <v>1379073.4756799999</v>
      </c>
      <c r="H285" s="2">
        <f t="shared" si="9"/>
        <v>0.84000000008381903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17157.699999999837</v>
      </c>
      <c r="D286" s="1">
        <f>'PR-RAS'!E290</f>
        <v>0</v>
      </c>
      <c r="E286" s="1">
        <v>0</v>
      </c>
      <c r="F286" s="1">
        <v>0</v>
      </c>
      <c r="G286" s="2">
        <f t="shared" si="8"/>
        <v>4889.9444999999532</v>
      </c>
      <c r="H286" s="2">
        <f t="shared" si="9"/>
        <v>0.30000000016298145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237.19000000040978</v>
      </c>
      <c r="E287" s="1">
        <v>0</v>
      </c>
      <c r="F287" s="1">
        <v>0</v>
      </c>
      <c r="G287" s="2">
        <f t="shared" si="8"/>
        <v>135.67268000023438</v>
      </c>
      <c r="H287" s="2">
        <f t="shared" si="9"/>
        <v>0.19000000040978193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17644.23</v>
      </c>
      <c r="D288" s="1">
        <f>'PR-RAS'!E292</f>
        <v>21528.400000000001</v>
      </c>
      <c r="E288" s="1">
        <v>0</v>
      </c>
      <c r="F288" s="1">
        <v>0</v>
      </c>
      <c r="G288" s="2">
        <f t="shared" si="8"/>
        <v>17421.195609999999</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1377.66</v>
      </c>
      <c r="D290" s="1">
        <f>'PR-RAS'!E294</f>
        <v>400</v>
      </c>
      <c r="E290" s="1">
        <v>0</v>
      </c>
      <c r="F290" s="1">
        <v>0</v>
      </c>
      <c r="G290" s="2">
        <f t="shared" si="8"/>
        <v>629.34373999999991</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1377.66</v>
      </c>
      <c r="D291" s="1">
        <f>'PR-RAS'!E295</f>
        <v>400</v>
      </c>
      <c r="E291" s="1">
        <v>0</v>
      </c>
      <c r="F291" s="1">
        <v>0</v>
      </c>
      <c r="G291" s="2">
        <f t="shared" si="8"/>
        <v>631.52139999999986</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13273.51</v>
      </c>
      <c r="D345" s="1">
        <f>'PR-RAS'!E350</f>
        <v>13224</v>
      </c>
      <c r="E345" s="1">
        <v>0</v>
      </c>
      <c r="F345" s="1">
        <v>0</v>
      </c>
      <c r="G345" s="2">
        <f t="shared" si="10"/>
        <v>13664.19944</v>
      </c>
      <c r="H345" s="2">
        <f t="shared" si="11"/>
        <v>0.48999999999978172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840</v>
      </c>
      <c r="E346" s="1">
        <v>0</v>
      </c>
      <c r="F346" s="1">
        <v>0</v>
      </c>
      <c r="G346" s="2">
        <f t="shared" si="10"/>
        <v>579.59999999999991</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840</v>
      </c>
      <c r="E351" s="1">
        <v>0</v>
      </c>
      <c r="F351" s="1">
        <v>0</v>
      </c>
      <c r="G351" s="2">
        <f t="shared" si="10"/>
        <v>588</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840</v>
      </c>
      <c r="E354" s="1">
        <v>0</v>
      </c>
      <c r="F354" s="1">
        <v>0</v>
      </c>
      <c r="G354" s="2">
        <f t="shared" si="10"/>
        <v>593.04</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13273.51</v>
      </c>
      <c r="D358" s="1">
        <f>'PR-RAS'!E363</f>
        <v>12384</v>
      </c>
      <c r="E358" s="1">
        <v>0</v>
      </c>
      <c r="F358" s="1">
        <v>0</v>
      </c>
      <c r="G358" s="2">
        <f t="shared" si="10"/>
        <v>13580.81907</v>
      </c>
      <c r="H358" s="2">
        <f t="shared" si="11"/>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13273.51</v>
      </c>
      <c r="D364" s="1">
        <f>'PR-RAS'!E369</f>
        <v>12384</v>
      </c>
      <c r="E364" s="1">
        <v>0</v>
      </c>
      <c r="F364" s="1">
        <v>0</v>
      </c>
      <c r="G364" s="2">
        <f t="shared" si="10"/>
        <v>13809.06813</v>
      </c>
      <c r="H364" s="2">
        <f t="shared" si="11"/>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4878.3599999999997</v>
      </c>
      <c r="D365" s="1">
        <f>'PR-RAS'!E370</f>
        <v>3128.03</v>
      </c>
      <c r="E365" s="1">
        <v>0</v>
      </c>
      <c r="F365" s="1">
        <v>0</v>
      </c>
      <c r="G365" s="2">
        <f t="shared" si="10"/>
        <v>4052.9288799999999</v>
      </c>
      <c r="H365" s="2">
        <f t="shared" si="11"/>
        <v>0.38999999999987267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4530.7299999999996</v>
      </c>
      <c r="D366" s="1">
        <f>'PR-RAS'!E371</f>
        <v>6394.73</v>
      </c>
      <c r="E366" s="1">
        <v>0</v>
      </c>
      <c r="F366" s="1">
        <v>0</v>
      </c>
      <c r="G366" s="2">
        <f t="shared" si="10"/>
        <v>6321.869349999999</v>
      </c>
      <c r="H366" s="2">
        <f t="shared" si="11"/>
        <v>0.54000000000087311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3864.42</v>
      </c>
      <c r="D367" s="1">
        <f>'PR-RAS'!E372</f>
        <v>2392.4899999999998</v>
      </c>
      <c r="E367" s="1">
        <v>0</v>
      </c>
      <c r="F367" s="1">
        <v>0</v>
      </c>
      <c r="G367" s="2">
        <f t="shared" si="10"/>
        <v>3165.6803999999997</v>
      </c>
      <c r="H367" s="2">
        <f t="shared" si="11"/>
        <v>0.90999999999985448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468.75</v>
      </c>
      <c r="E371" s="1">
        <v>0</v>
      </c>
      <c r="F371" s="1">
        <v>0</v>
      </c>
      <c r="G371" s="2">
        <f t="shared" si="10"/>
        <v>346.875</v>
      </c>
      <c r="H371" s="2">
        <f t="shared" si="11"/>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13273.51</v>
      </c>
      <c r="D403" s="1">
        <f>'PR-RAS'!E408</f>
        <v>13224</v>
      </c>
      <c r="E403" s="1">
        <v>0</v>
      </c>
      <c r="F403" s="1">
        <v>0</v>
      </c>
      <c r="G403" s="2">
        <f t="shared" si="12"/>
        <v>15968.047020000002</v>
      </c>
      <c r="H403" s="2">
        <f t="shared" si="13"/>
        <v>0.48999999999978172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920819.1</v>
      </c>
      <c r="D407" s="1">
        <f>'PR-RAS'!E412</f>
        <v>1975878.3699999996</v>
      </c>
      <c r="E407" s="1">
        <v>0</v>
      </c>
      <c r="F407" s="1">
        <v>0</v>
      </c>
      <c r="G407" s="2">
        <f t="shared" si="12"/>
        <v>1978265.7910399998</v>
      </c>
      <c r="H407" s="2">
        <f t="shared" si="13"/>
        <v>0.46999999962281436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916934.91000000015</v>
      </c>
      <c r="D408" s="1">
        <f>'PR-RAS'!E413</f>
        <v>1989339.56</v>
      </c>
      <c r="E408" s="1">
        <v>0</v>
      </c>
      <c r="F408" s="1">
        <v>0</v>
      </c>
      <c r="G408" s="2">
        <f t="shared" si="12"/>
        <v>1992514.9102099999</v>
      </c>
      <c r="H408" s="2">
        <f t="shared" si="13"/>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3884.1899999998277</v>
      </c>
      <c r="D409" s="1">
        <f>'PR-RAS'!E414</f>
        <v>0</v>
      </c>
      <c r="E409" s="1">
        <v>0</v>
      </c>
      <c r="F409" s="1">
        <v>0</v>
      </c>
      <c r="G409" s="2">
        <f t="shared" si="12"/>
        <v>1584.7495199999296</v>
      </c>
      <c r="H409" s="2">
        <f t="shared" si="13"/>
        <v>0.18999999982770532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13461.19000000041</v>
      </c>
      <c r="E410" s="1">
        <v>0</v>
      </c>
      <c r="F410" s="1">
        <v>0</v>
      </c>
      <c r="G410" s="2">
        <f t="shared" si="12"/>
        <v>11011.253420000334</v>
      </c>
      <c r="H410" s="2">
        <f t="shared" si="13"/>
        <v>0.19000000040978193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17644.23</v>
      </c>
      <c r="D411" s="1">
        <f>'PR-RAS'!E416</f>
        <v>21528.400000000001</v>
      </c>
      <c r="E411" s="1">
        <v>0</v>
      </c>
      <c r="F411" s="1">
        <v>0</v>
      </c>
      <c r="G411" s="2">
        <f t="shared" si="12"/>
        <v>24887.422299999998</v>
      </c>
      <c r="H411" s="2">
        <f t="shared" si="13"/>
        <v>0.63000000000101863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1377.66</v>
      </c>
      <c r="D413" s="1">
        <f>'PR-RAS'!E418</f>
        <v>400</v>
      </c>
      <c r="E413" s="1">
        <v>0</v>
      </c>
      <c r="F413" s="1">
        <v>0</v>
      </c>
      <c r="G413" s="2">
        <f t="shared" si="12"/>
        <v>897.19591999999989</v>
      </c>
      <c r="H413" s="2">
        <f t="shared" si="13"/>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920819.1</v>
      </c>
      <c r="D633" s="1">
        <f>'PR-RAS'!E639</f>
        <v>1975878.3699999996</v>
      </c>
      <c r="E633" s="1">
        <v>0</v>
      </c>
      <c r="F633" s="1">
        <v>0</v>
      </c>
      <c r="G633" s="2">
        <f t="shared" si="18"/>
        <v>3079467.9308799994</v>
      </c>
      <c r="H633" s="2">
        <f t="shared" si="19"/>
        <v>0.46999999962281436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916934.91000000015</v>
      </c>
      <c r="D634" s="1">
        <f>'PR-RAS'!E640</f>
        <v>1989339.56</v>
      </c>
      <c r="E634" s="1">
        <v>0</v>
      </c>
      <c r="F634" s="1">
        <v>0</v>
      </c>
      <c r="G634" s="2">
        <f t="shared" si="18"/>
        <v>3098923.6809900003</v>
      </c>
      <c r="H634" s="2">
        <f t="shared" si="19"/>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3884.1899999998277</v>
      </c>
      <c r="D635" s="1">
        <f>'PR-RAS'!E641</f>
        <v>0</v>
      </c>
      <c r="E635" s="1">
        <v>0</v>
      </c>
      <c r="F635" s="1">
        <v>0</v>
      </c>
      <c r="G635" s="2">
        <f t="shared" si="18"/>
        <v>2462.5764599998906</v>
      </c>
      <c r="H635" s="2">
        <f t="shared" si="19"/>
        <v>0.18999999982770532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13461.19000000041</v>
      </c>
      <c r="E636" s="1">
        <v>0</v>
      </c>
      <c r="F636" s="1">
        <v>0</v>
      </c>
      <c r="G636" s="2">
        <f t="shared" si="18"/>
        <v>17095.711300000519</v>
      </c>
      <c r="H636" s="2">
        <f t="shared" si="19"/>
        <v>0.19000000040978193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17644.23</v>
      </c>
      <c r="D637" s="1">
        <f>'PR-RAS'!E643</f>
        <v>21528.400000000001</v>
      </c>
      <c r="E637" s="1">
        <v>0</v>
      </c>
      <c r="F637" s="1">
        <v>0</v>
      </c>
      <c r="G637" s="2">
        <f t="shared" si="18"/>
        <v>38605.855080000001</v>
      </c>
      <c r="H637" s="2">
        <f t="shared" si="19"/>
        <v>0.63000000000101863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21528.419999999827</v>
      </c>
      <c r="D639" s="1">
        <f>'PR-RAS'!E645</f>
        <v>8067.2099999995917</v>
      </c>
      <c r="E639" s="1">
        <v>0</v>
      </c>
      <c r="F639" s="1">
        <v>0</v>
      </c>
      <c r="G639" s="2">
        <f t="shared" si="18"/>
        <v>24028.891919999365</v>
      </c>
      <c r="H639" s="2">
        <f t="shared" si="19"/>
        <v>0.62999999941894202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29150.57</v>
      </c>
      <c r="D641" s="1">
        <f>'PR-RAS'!E647</f>
        <v>38600.199999999997</v>
      </c>
      <c r="E641" s="1">
        <v>0</v>
      </c>
      <c r="F641" s="1">
        <v>0</v>
      </c>
      <c r="G641" s="2">
        <f t="shared" si="18"/>
        <v>68064.620800000004</v>
      </c>
      <c r="H641" s="2">
        <f t="shared" si="19"/>
        <v>0.62999999999738066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247.37</v>
      </c>
      <c r="D642" s="1">
        <f>'PR-RAS'!E649</f>
        <v>0</v>
      </c>
      <c r="E642" s="1">
        <v>0</v>
      </c>
      <c r="F642" s="1">
        <v>0</v>
      </c>
      <c r="G642" s="2">
        <f t="shared" ref="G642:G705" si="20">(B642/1000)*(C642*1+D642*2)</f>
        <v>158.56417000000002</v>
      </c>
      <c r="H642" s="2">
        <f t="shared" ref="H642:H705" si="21">ABS(C642-ROUND(C642,0))+ABS(D642-ROUND(D642,0))</f>
        <v>0.37000000000000455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463330.79</v>
      </c>
      <c r="D643" s="1">
        <f>'PR-RAS'!E650</f>
        <v>545772.63</v>
      </c>
      <c r="E643" s="1">
        <v>0</v>
      </c>
      <c r="F643" s="1">
        <v>0</v>
      </c>
      <c r="G643" s="2">
        <f t="shared" si="20"/>
        <v>998230.42410000006</v>
      </c>
      <c r="H643" s="2">
        <f t="shared" si="21"/>
        <v>0.58000000001629815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463578.16</v>
      </c>
      <c r="D644" s="1">
        <f>'PR-RAS'!E651</f>
        <v>545772.63</v>
      </c>
      <c r="E644" s="1">
        <v>0</v>
      </c>
      <c r="F644" s="1">
        <v>0</v>
      </c>
      <c r="G644" s="2">
        <f t="shared" si="20"/>
        <v>999944.35905999993</v>
      </c>
      <c r="H644" s="2">
        <f t="shared" si="2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16</v>
      </c>
      <c r="E646" s="1">
        <v>0</v>
      </c>
      <c r="F646" s="1">
        <v>0</v>
      </c>
      <c r="G646" s="2">
        <f t="shared" si="20"/>
        <v>29.67</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13</v>
      </c>
      <c r="E648" s="1">
        <v>0</v>
      </c>
      <c r="F648" s="1">
        <v>0</v>
      </c>
      <c r="G648" s="2">
        <f t="shared" si="20"/>
        <v>24.586000000000002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952.63</v>
      </c>
      <c r="E710" s="1">
        <v>0</v>
      </c>
      <c r="F710" s="1">
        <v>0</v>
      </c>
      <c r="G710" s="2">
        <f t="shared" si="22"/>
        <v>1350.82934</v>
      </c>
      <c r="H710" s="2">
        <f t="shared" si="23"/>
        <v>0.37000000000000455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10130.75</v>
      </c>
      <c r="D711" s="1">
        <f>'PR-RAS'!E718</f>
        <v>12362.12</v>
      </c>
      <c r="E711" s="1">
        <v>0</v>
      </c>
      <c r="F711" s="1">
        <v>0</v>
      </c>
      <c r="G711" s="2">
        <f t="shared" si="22"/>
        <v>24747.042900000004</v>
      </c>
      <c r="H711" s="2">
        <f t="shared" si="23"/>
        <v>0.37000000000080036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2123.56</v>
      </c>
      <c r="D713" s="1">
        <f>'PR-RAS'!E720</f>
        <v>60</v>
      </c>
      <c r="E713" s="1">
        <v>0</v>
      </c>
      <c r="F713" s="1">
        <v>0</v>
      </c>
      <c r="G713" s="2">
        <f t="shared" si="22"/>
        <v>1597.41472</v>
      </c>
      <c r="H713" s="2">
        <f t="shared" si="23"/>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137321.47</v>
      </c>
      <c r="D715" s="1">
        <f>'PR-RAS'!E722</f>
        <v>149497.66</v>
      </c>
      <c r="E715" s="1">
        <v>0</v>
      </c>
      <c r="F715" s="1">
        <v>0</v>
      </c>
      <c r="G715" s="2">
        <f t="shared" si="22"/>
        <v>311530.18806000001</v>
      </c>
      <c r="H715" s="2">
        <f t="shared" si="23"/>
        <v>0.80999999999767169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3403.29</v>
      </c>
      <c r="D716" s="1">
        <f>'PR-RAS'!E723</f>
        <v>264.32</v>
      </c>
      <c r="E716" s="1">
        <v>0</v>
      </c>
      <c r="F716" s="1">
        <v>0</v>
      </c>
      <c r="G716" s="2">
        <f t="shared" si="22"/>
        <v>2811.3299499999998</v>
      </c>
      <c r="H716" s="2">
        <f t="shared" si="23"/>
        <v>0.6099999999999568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4747.16</v>
      </c>
      <c r="D812" s="1">
        <f>'PR-RAS'!E819</f>
        <v>3167.71</v>
      </c>
      <c r="E812" s="1">
        <v>0</v>
      </c>
      <c r="F812" s="1">
        <v>0</v>
      </c>
      <c r="G812" s="2">
        <f t="shared" si="24"/>
        <v>8987.9723800000011</v>
      </c>
      <c r="H812" s="2">
        <f t="shared" si="25"/>
        <v>0.4499999999998181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2170892.1700000004</v>
      </c>
      <c r="D984" s="6">
        <f>BILANCA!E6</f>
        <v>2021473.85</v>
      </c>
      <c r="E984" s="6">
        <v>0</v>
      </c>
      <c r="F984" s="6">
        <v>0</v>
      </c>
      <c r="G984" s="7">
        <f t="shared" ref="G984:G1047" si="32">B984/1000*C984+B984/500*D984</f>
        <v>6213.8398700000007</v>
      </c>
      <c r="H984" s="7">
        <f t="shared" si="31"/>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1799813.0800000003</v>
      </c>
      <c r="D985" s="1">
        <f>BILANCA!E7</f>
        <v>1638583.84</v>
      </c>
      <c r="E985" s="1">
        <v>0</v>
      </c>
      <c r="F985" s="1">
        <v>0</v>
      </c>
      <c r="G985" s="2">
        <f t="shared" si="32"/>
        <v>10153.961520000001</v>
      </c>
      <c r="H985" s="2">
        <f t="shared" si="31"/>
        <v>0.24000000022351742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3257.5099999999984</v>
      </c>
      <c r="D986" s="1">
        <f>BILANCA!E8</f>
        <v>2898.9599999999991</v>
      </c>
      <c r="E986" s="1">
        <v>0</v>
      </c>
      <c r="F986" s="1">
        <v>0</v>
      </c>
      <c r="G986" s="2">
        <f t="shared" si="32"/>
        <v>27.166289999999993</v>
      </c>
      <c r="H986" s="2">
        <f t="shared" si="31"/>
        <v>0.53000000000247383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17114.599999999999</v>
      </c>
      <c r="D988" s="1">
        <f>BILANCA!E10</f>
        <v>17954.599999999999</v>
      </c>
      <c r="E988" s="1">
        <v>0</v>
      </c>
      <c r="F988" s="1">
        <v>0</v>
      </c>
      <c r="G988" s="2">
        <f t="shared" si="32"/>
        <v>265.11899999999997</v>
      </c>
      <c r="H988" s="2">
        <f t="shared" si="31"/>
        <v>0.80000000000291038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13857.09</v>
      </c>
      <c r="D989" s="1">
        <f>BILANCA!E11</f>
        <v>15055.64</v>
      </c>
      <c r="E989" s="1">
        <v>0</v>
      </c>
      <c r="F989" s="1">
        <v>0</v>
      </c>
      <c r="G989" s="2">
        <f t="shared" si="32"/>
        <v>263.81021999999996</v>
      </c>
      <c r="H989" s="2">
        <f t="shared" si="31"/>
        <v>0.4500000000007276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1796264.1100000003</v>
      </c>
      <c r="D990" s="1">
        <f>BILANCA!E12</f>
        <v>1635393.4200000002</v>
      </c>
      <c r="E990" s="1">
        <v>0</v>
      </c>
      <c r="F990" s="1">
        <v>0</v>
      </c>
      <c r="G990" s="2">
        <f t="shared" si="32"/>
        <v>35469.356650000002</v>
      </c>
      <c r="H990" s="2">
        <f t="shared" si="31"/>
        <v>0.53000000049360096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1688240.0900000003</v>
      </c>
      <c r="D991" s="1">
        <f>BILANCA!E13</f>
        <v>1558375.4600000002</v>
      </c>
      <c r="E991" s="1">
        <v>0</v>
      </c>
      <c r="F991" s="1">
        <v>0</v>
      </c>
      <c r="G991" s="2">
        <f t="shared" si="32"/>
        <v>38439.928080000005</v>
      </c>
      <c r="H991" s="2">
        <f t="shared" si="31"/>
        <v>0.55000000051222742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2597292.4500000002</v>
      </c>
      <c r="D993" s="1">
        <f>BILANCA!E15</f>
        <v>2597292.4500000002</v>
      </c>
      <c r="E993" s="1">
        <v>0</v>
      </c>
      <c r="F993" s="1">
        <v>0</v>
      </c>
      <c r="G993" s="2">
        <f t="shared" si="32"/>
        <v>77918.77350000001</v>
      </c>
      <c r="H993" s="2">
        <f t="shared" si="31"/>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909052.36</v>
      </c>
      <c r="D996" s="1">
        <f>BILANCA!E18</f>
        <v>1038916.99</v>
      </c>
      <c r="E996" s="1">
        <v>0</v>
      </c>
      <c r="F996" s="1">
        <v>0</v>
      </c>
      <c r="G996" s="2">
        <f t="shared" si="32"/>
        <v>38829.522420000001</v>
      </c>
      <c r="H996" s="2">
        <f t="shared" si="31"/>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107816.71000000005</v>
      </c>
      <c r="D997" s="1">
        <f>BILANCA!E19</f>
        <v>77017.959999999992</v>
      </c>
      <c r="E997" s="1">
        <v>0</v>
      </c>
      <c r="F997" s="1">
        <v>0</v>
      </c>
      <c r="G997" s="2">
        <f t="shared" si="32"/>
        <v>3665.9368200000008</v>
      </c>
      <c r="H997" s="2">
        <f t="shared" si="31"/>
        <v>0.32999999995809048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179562.03</v>
      </c>
      <c r="D998" s="1">
        <f>BILANCA!E20</f>
        <v>182227.03</v>
      </c>
      <c r="E998" s="1">
        <v>0</v>
      </c>
      <c r="F998" s="1">
        <v>0</v>
      </c>
      <c r="G998" s="2">
        <f t="shared" si="32"/>
        <v>8160.2413499999993</v>
      </c>
      <c r="H998" s="2">
        <f t="shared" si="31"/>
        <v>5.9999999997671694E-2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76481.78</v>
      </c>
      <c r="D999" s="1">
        <f>BILANCA!E21</f>
        <v>83027.070000000007</v>
      </c>
      <c r="E999" s="1">
        <v>0</v>
      </c>
      <c r="F999" s="1">
        <v>0</v>
      </c>
      <c r="G999" s="2">
        <f t="shared" si="32"/>
        <v>3880.5747200000005</v>
      </c>
      <c r="H999" s="2">
        <f t="shared" si="31"/>
        <v>0.29000000000814907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23320.21</v>
      </c>
      <c r="D1000" s="1">
        <f>BILANCA!E22</f>
        <v>24575.43</v>
      </c>
      <c r="E1000" s="1">
        <v>0</v>
      </c>
      <c r="F1000" s="1">
        <v>0</v>
      </c>
      <c r="G1000" s="2">
        <f t="shared" si="32"/>
        <v>1232.00819</v>
      </c>
      <c r="H1000" s="2">
        <f t="shared" si="31"/>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13222.52</v>
      </c>
      <c r="D1004" s="1">
        <f>BILANCA!E26</f>
        <v>13691.27</v>
      </c>
      <c r="E1004" s="1">
        <v>0</v>
      </c>
      <c r="F1004" s="1">
        <v>0</v>
      </c>
      <c r="G1004" s="2">
        <f t="shared" si="32"/>
        <v>852.70626000000016</v>
      </c>
      <c r="H1004" s="2">
        <f t="shared" si="31"/>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184769.83</v>
      </c>
      <c r="D1006" s="1">
        <f>BILANCA!E28</f>
        <v>226502.84</v>
      </c>
      <c r="E1006" s="1">
        <v>0</v>
      </c>
      <c r="F1006" s="1">
        <v>0</v>
      </c>
      <c r="G1006" s="2">
        <f t="shared" si="32"/>
        <v>14668.836729999999</v>
      </c>
      <c r="H1006" s="2">
        <f t="shared" si="31"/>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207.30999999999995</v>
      </c>
      <c r="D1023" s="1">
        <f>BILANCA!E45</f>
        <v>0</v>
      </c>
      <c r="E1023" s="1">
        <v>0</v>
      </c>
      <c r="F1023" s="1">
        <v>0</v>
      </c>
      <c r="G1023" s="2">
        <f t="shared" si="32"/>
        <v>8.2923999999999971</v>
      </c>
      <c r="H1023" s="2">
        <f t="shared" si="31"/>
        <v>0.30999999999994543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3877.24</v>
      </c>
      <c r="D1025" s="1">
        <f>BILANCA!E47</f>
        <v>3877.25</v>
      </c>
      <c r="E1025" s="1">
        <v>0</v>
      </c>
      <c r="F1025" s="1">
        <v>0</v>
      </c>
      <c r="G1025" s="2">
        <f t="shared" si="32"/>
        <v>488.53308000000004</v>
      </c>
      <c r="H1025" s="2">
        <f t="shared" si="31"/>
        <v>0.48999999999978172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3669.93</v>
      </c>
      <c r="D1028" s="1">
        <f>BILANCA!E50</f>
        <v>3877.25</v>
      </c>
      <c r="E1028" s="1">
        <v>0</v>
      </c>
      <c r="F1028" s="1">
        <v>0</v>
      </c>
      <c r="G1028" s="2">
        <f t="shared" si="32"/>
        <v>514.09934999999996</v>
      </c>
      <c r="H1028" s="2">
        <f t="shared" si="33"/>
        <v>0.32000000000016371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291.45999999999998</v>
      </c>
      <c r="D1029" s="1">
        <f>BILANCA!E51</f>
        <v>291.45999999999998</v>
      </c>
      <c r="E1029" s="1">
        <v>0</v>
      </c>
      <c r="F1029" s="1">
        <v>0</v>
      </c>
      <c r="G1029" s="2">
        <f t="shared" si="32"/>
        <v>40.22148</v>
      </c>
      <c r="H1029" s="2">
        <f t="shared" si="33"/>
        <v>0.91999999999995907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24511.14</v>
      </c>
      <c r="D1032" s="1">
        <f>BILANCA!E54</f>
        <v>24940.89</v>
      </c>
      <c r="E1032" s="1">
        <v>0</v>
      </c>
      <c r="F1032" s="1">
        <v>0</v>
      </c>
      <c r="G1032" s="2">
        <f t="shared" si="32"/>
        <v>3645.2530800000004</v>
      </c>
      <c r="H1032" s="2">
        <f t="shared" si="33"/>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24511.14</v>
      </c>
      <c r="D1033" s="1">
        <f>BILANCA!E55</f>
        <v>24940.89</v>
      </c>
      <c r="E1033" s="1">
        <v>0</v>
      </c>
      <c r="F1033" s="1">
        <v>0</v>
      </c>
      <c r="G1033" s="2">
        <f t="shared" si="32"/>
        <v>3719.6459999999997</v>
      </c>
      <c r="H1033" s="2">
        <f t="shared" si="33"/>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371079.09</v>
      </c>
      <c r="D1046" s="1">
        <f>BILANCA!E68</f>
        <v>382890.01</v>
      </c>
      <c r="E1046" s="1">
        <v>0</v>
      </c>
      <c r="F1046" s="1">
        <v>0</v>
      </c>
      <c r="G1046" s="2">
        <f t="shared" si="32"/>
        <v>71622.123930000002</v>
      </c>
      <c r="H1046" s="2">
        <f t="shared" si="33"/>
        <v>0.1000000000349246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316260.33</v>
      </c>
      <c r="D1056" s="1">
        <f>BILANCA!E78</f>
        <v>322152.77</v>
      </c>
      <c r="E1056" s="1">
        <v>0</v>
      </c>
      <c r="F1056" s="1">
        <v>0</v>
      </c>
      <c r="G1056" s="2">
        <f t="shared" si="34"/>
        <v>70121.308510000003</v>
      </c>
      <c r="H1056" s="2">
        <f t="shared" si="33"/>
        <v>0.55999999999767169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12.71</v>
      </c>
      <c r="E1062" s="1">
        <v>0</v>
      </c>
      <c r="F1062" s="1">
        <v>0</v>
      </c>
      <c r="G1062" s="2">
        <f t="shared" si="34"/>
        <v>2.0081800000000003</v>
      </c>
      <c r="H1062" s="2">
        <f t="shared" si="33"/>
        <v>0.28999999999999915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316260.33</v>
      </c>
      <c r="D1064" s="1">
        <f>BILANCA!E86</f>
        <v>322140.06</v>
      </c>
      <c r="E1064" s="1">
        <v>0</v>
      </c>
      <c r="F1064" s="1">
        <v>0</v>
      </c>
      <c r="G1064" s="2">
        <f t="shared" si="34"/>
        <v>77803.776450000005</v>
      </c>
      <c r="H1064" s="2">
        <f t="shared" si="33"/>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25668.19</v>
      </c>
      <c r="D1124" s="1">
        <f>BILANCA!E146</f>
        <v>22137.040000000001</v>
      </c>
      <c r="E1124" s="1">
        <v>0</v>
      </c>
      <c r="F1124" s="1">
        <v>0</v>
      </c>
      <c r="G1124" s="2">
        <f t="shared" si="36"/>
        <v>9861.8600699999988</v>
      </c>
      <c r="H1124" s="2">
        <f t="shared" si="35"/>
        <v>0.22999999999956344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1377.66</v>
      </c>
      <c r="D1138" s="1">
        <f>BILANCA!E160</f>
        <v>400</v>
      </c>
      <c r="E1138" s="1">
        <v>0</v>
      </c>
      <c r="F1138" s="1">
        <v>0</v>
      </c>
      <c r="G1138" s="2">
        <f t="shared" si="36"/>
        <v>337.53730000000002</v>
      </c>
      <c r="H1138" s="2">
        <f t="shared" si="35"/>
        <v>0.33999999999991815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24290.53</v>
      </c>
      <c r="D1139" s="1">
        <f>BILANCA!E161</f>
        <v>21737.040000000001</v>
      </c>
      <c r="E1139" s="1">
        <v>0</v>
      </c>
      <c r="F1139" s="1">
        <v>0</v>
      </c>
      <c r="G1139" s="2">
        <f t="shared" si="36"/>
        <v>10571.27916</v>
      </c>
      <c r="H1139" s="2">
        <f t="shared" si="35"/>
        <v>0.51000000000203727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29150.57</v>
      </c>
      <c r="D1148" s="1">
        <f>BILANCA!E170</f>
        <v>38600.199999999997</v>
      </c>
      <c r="E1148" s="1">
        <v>0</v>
      </c>
      <c r="F1148" s="1">
        <v>0</v>
      </c>
      <c r="G1148" s="2">
        <f t="shared" si="36"/>
        <v>17547.910049999999</v>
      </c>
      <c r="H1148" s="2">
        <f t="shared" si="35"/>
        <v>0.62999999999738066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29150.57</v>
      </c>
      <c r="D1151" s="1">
        <f>BILANCA!E173</f>
        <v>38600.199999999997</v>
      </c>
      <c r="E1151" s="1">
        <v>0</v>
      </c>
      <c r="F1151" s="1">
        <v>0</v>
      </c>
      <c r="G1151" s="2">
        <f t="shared" si="36"/>
        <v>17866.962960000001</v>
      </c>
      <c r="H1151" s="2">
        <f t="shared" si="35"/>
        <v>0.62999999999738066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2170892.17</v>
      </c>
      <c r="D1152" s="1">
        <f>BILANCA!E175</f>
        <v>2021473.85</v>
      </c>
      <c r="E1152" s="1">
        <v>0</v>
      </c>
      <c r="F1152" s="1">
        <v>0</v>
      </c>
      <c r="G1152" s="2">
        <f t="shared" si="36"/>
        <v>1050138.9380300001</v>
      </c>
      <c r="H1152" s="2">
        <f t="shared" si="35"/>
        <v>0.31999999983236194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348173.02</v>
      </c>
      <c r="D1153" s="1">
        <f>BILANCA!E176</f>
        <v>374422.8</v>
      </c>
      <c r="E1153" s="1">
        <v>0</v>
      </c>
      <c r="F1153" s="1">
        <v>0</v>
      </c>
      <c r="G1153" s="2">
        <f t="shared" si="36"/>
        <v>186493.1654</v>
      </c>
      <c r="H1153" s="2">
        <f t="shared" si="35"/>
        <v>0.22000000003026798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348173.02</v>
      </c>
      <c r="D1154" s="1">
        <f>BILANCA!E177</f>
        <v>374422.8</v>
      </c>
      <c r="E1154" s="1">
        <v>0</v>
      </c>
      <c r="F1154" s="1">
        <v>0</v>
      </c>
      <c r="G1154" s="2">
        <f t="shared" si="36"/>
        <v>187590.18402000002</v>
      </c>
      <c r="H1154" s="2">
        <f t="shared" ref="H1154:H1217" si="37">ABS(C1154-ROUND(C1154,0))+ABS(D1154-ROUND(D1154,0))</f>
        <v>0.22000000003026798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24222.46</v>
      </c>
      <c r="D1155" s="1">
        <f>BILANCA!E178</f>
        <v>32368.26</v>
      </c>
      <c r="E1155" s="1">
        <v>0</v>
      </c>
      <c r="F1155" s="1">
        <v>0</v>
      </c>
      <c r="G1155" s="2">
        <f t="shared" si="36"/>
        <v>15300.944559999998</v>
      </c>
      <c r="H1155" s="2">
        <f t="shared" si="37"/>
        <v>0.71999999999752617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8306.6299999999992</v>
      </c>
      <c r="D1156" s="1">
        <f>BILANCA!E179</f>
        <v>20466.669999999998</v>
      </c>
      <c r="E1156" s="1">
        <v>0</v>
      </c>
      <c r="F1156" s="1">
        <v>0</v>
      </c>
      <c r="G1156" s="2">
        <f t="shared" si="36"/>
        <v>8518.5148099999988</v>
      </c>
      <c r="H1156" s="2">
        <f t="shared" si="37"/>
        <v>0.70000000000254659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0.14000000000000001</v>
      </c>
      <c r="E1157" s="1">
        <v>0</v>
      </c>
      <c r="F1157" s="1">
        <v>0</v>
      </c>
      <c r="G1157" s="2">
        <f t="shared" si="36"/>
        <v>4.8719999999999999E-2</v>
      </c>
      <c r="H1157" s="2">
        <f t="shared" si="37"/>
        <v>0.14000000000000001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0.14000000000000001</v>
      </c>
      <c r="E1160" s="1">
        <v>0</v>
      </c>
      <c r="F1160" s="1">
        <v>0</v>
      </c>
      <c r="G1160" s="2">
        <f t="shared" si="36"/>
        <v>4.956E-2</v>
      </c>
      <c r="H1160" s="2">
        <f t="shared" si="37"/>
        <v>0.14000000000000001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315643.93</v>
      </c>
      <c r="D1165" s="1">
        <f>BILANCA!E188</f>
        <v>321587.73</v>
      </c>
      <c r="E1165" s="1">
        <v>0</v>
      </c>
      <c r="F1165" s="1">
        <v>0</v>
      </c>
      <c r="G1165" s="2">
        <f t="shared" si="36"/>
        <v>174505.12897999998</v>
      </c>
      <c r="H1165" s="2">
        <f t="shared" si="37"/>
        <v>0.34000000002561137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1822719.15</v>
      </c>
      <c r="D1214" s="1">
        <f>BILANCA!E237</f>
        <v>1647051.05</v>
      </c>
      <c r="E1214" s="1">
        <v>0</v>
      </c>
      <c r="F1214" s="1">
        <v>0</v>
      </c>
      <c r="G1214" s="2">
        <f t="shared" si="38"/>
        <v>1181985.70875</v>
      </c>
      <c r="H1214" s="2">
        <f t="shared" si="37"/>
        <v>0.19999999995343387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1799813.07</v>
      </c>
      <c r="D1215" s="1">
        <f>BILANCA!E238</f>
        <v>1638583.84</v>
      </c>
      <c r="E1215" s="1">
        <v>0</v>
      </c>
      <c r="F1215" s="1">
        <v>0</v>
      </c>
      <c r="G1215" s="2">
        <f t="shared" si="38"/>
        <v>1177859.534</v>
      </c>
      <c r="H1215" s="2">
        <f t="shared" si="37"/>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1799813.07</v>
      </c>
      <c r="D1216" s="1">
        <f>BILANCA!E239</f>
        <v>1638583.84</v>
      </c>
      <c r="E1216" s="1">
        <v>0</v>
      </c>
      <c r="F1216" s="1">
        <v>0</v>
      </c>
      <c r="G1216" s="2">
        <f t="shared" si="38"/>
        <v>1182936.5147500001</v>
      </c>
      <c r="H1216" s="2">
        <f t="shared" si="37"/>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1783358.26</v>
      </c>
      <c r="D1217" s="1">
        <f>BILANCA!E240</f>
        <v>1622129.03</v>
      </c>
      <c r="E1217" s="1">
        <v>0</v>
      </c>
      <c r="F1217" s="1">
        <v>0</v>
      </c>
      <c r="G1217" s="2">
        <f t="shared" si="38"/>
        <v>1176462.2188800001</v>
      </c>
      <c r="H1217" s="2">
        <f t="shared" si="37"/>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16454.810000000001</v>
      </c>
      <c r="D1218" s="1">
        <f>BILANCA!E241</f>
        <v>16454.810000000001</v>
      </c>
      <c r="E1218" s="1">
        <v>0</v>
      </c>
      <c r="F1218" s="1">
        <v>0</v>
      </c>
      <c r="G1218" s="2">
        <f t="shared" si="38"/>
        <v>11600.64105</v>
      </c>
      <c r="H1218" s="2">
        <f t="shared" ref="H1218:H1281" si="39">ABS(C1218-ROUND(C1218,0))+ABS(D1218-ROUND(D1218,0))</f>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21528.42</v>
      </c>
      <c r="D1222" s="1">
        <f>BILANCA!E245</f>
        <v>8067.2099999999991</v>
      </c>
      <c r="E1222" s="1">
        <v>0</v>
      </c>
      <c r="F1222" s="1">
        <v>0</v>
      </c>
      <c r="G1222" s="2">
        <f t="shared" si="38"/>
        <v>9001.4187599999987</v>
      </c>
      <c r="H1222" s="2">
        <f t="shared" si="39"/>
        <v>0.62999999999738066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21528.42</v>
      </c>
      <c r="D1223" s="1">
        <f>BILANCA!E246</f>
        <v>17272.48</v>
      </c>
      <c r="E1223" s="1">
        <v>0</v>
      </c>
      <c r="F1223" s="1">
        <v>0</v>
      </c>
      <c r="G1223" s="2">
        <f t="shared" si="38"/>
        <v>13457.611199999999</v>
      </c>
      <c r="H1223" s="2">
        <f t="shared" si="39"/>
        <v>0.89999999999781721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21528.42</v>
      </c>
      <c r="D1224" s="1">
        <f>BILANCA!E247</f>
        <v>17272.48</v>
      </c>
      <c r="E1224" s="1">
        <v>0</v>
      </c>
      <c r="F1224" s="1">
        <v>0</v>
      </c>
      <c r="G1224" s="2">
        <f t="shared" si="38"/>
        <v>13513.684579999997</v>
      </c>
      <c r="H1224" s="2">
        <f t="shared" si="39"/>
        <v>0.89999999999781721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9205.27</v>
      </c>
      <c r="E1227" s="1">
        <v>0</v>
      </c>
      <c r="F1227" s="1">
        <v>0</v>
      </c>
      <c r="G1227" s="2">
        <f t="shared" si="38"/>
        <v>4492.1717600000002</v>
      </c>
      <c r="H1227" s="2">
        <f t="shared" si="39"/>
        <v>0.27000000000043656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9205.27</v>
      </c>
      <c r="E1229" s="1">
        <v>0</v>
      </c>
      <c r="F1229" s="1">
        <v>0</v>
      </c>
      <c r="G1229" s="2">
        <f t="shared" si="38"/>
        <v>4528.9928399999999</v>
      </c>
      <c r="H1229" s="2">
        <f t="shared" si="39"/>
        <v>0.27000000000043656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1377.66</v>
      </c>
      <c r="D1232" s="1">
        <f>BILANCA!E255</f>
        <v>400</v>
      </c>
      <c r="E1232" s="1">
        <v>0</v>
      </c>
      <c r="F1232" s="1">
        <v>0</v>
      </c>
      <c r="G1232" s="2">
        <f t="shared" si="38"/>
        <v>542.23734000000002</v>
      </c>
      <c r="H1232" s="2">
        <f t="shared" si="39"/>
        <v>0.33999999999991815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60062.35</v>
      </c>
      <c r="D1236" s="1">
        <f>BILANCA!E259</f>
        <v>83530.59</v>
      </c>
      <c r="E1236" s="1">
        <v>0</v>
      </c>
      <c r="F1236" s="1">
        <v>0</v>
      </c>
      <c r="G1236" s="2">
        <f t="shared" si="38"/>
        <v>57462.253089999998</v>
      </c>
      <c r="H1236" s="2">
        <f t="shared" si="39"/>
        <v>0.76000000000203727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60062.35</v>
      </c>
      <c r="D1237" s="1">
        <f>BILANCA!E260</f>
        <v>83530.59</v>
      </c>
      <c r="E1237" s="1">
        <v>0</v>
      </c>
      <c r="F1237" s="1">
        <v>0</v>
      </c>
      <c r="G1237" s="2">
        <f t="shared" si="38"/>
        <v>57689.376620000003</v>
      </c>
      <c r="H1237" s="2">
        <f t="shared" si="39"/>
        <v>0.76000000000203727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25668.190324507268</v>
      </c>
      <c r="D1241" s="1">
        <f>BILANCA!E265</f>
        <v>22137.040000000001</v>
      </c>
      <c r="E1241" s="1">
        <v>0</v>
      </c>
      <c r="F1241" s="1">
        <v>0</v>
      </c>
      <c r="G1241" s="2">
        <f t="shared" si="40"/>
        <v>18045.105743722877</v>
      </c>
      <c r="H1241" s="2">
        <f t="shared" si="39"/>
        <v>0.23032450726896059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2706.02</v>
      </c>
      <c r="D1244" s="1">
        <f>BILANCA!E268</f>
        <v>8585.75</v>
      </c>
      <c r="E1244" s="1">
        <v>0</v>
      </c>
      <c r="F1244" s="1">
        <v>0</v>
      </c>
      <c r="G1244" s="2">
        <f t="shared" si="40"/>
        <v>5188.0327200000002</v>
      </c>
      <c r="H1244" s="2">
        <f t="shared" si="39"/>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313554.31</v>
      </c>
      <c r="D1247" s="1">
        <f>BILANCA!E271</f>
        <v>313554.31</v>
      </c>
      <c r="E1247" s="1">
        <v>0</v>
      </c>
      <c r="F1247" s="1">
        <v>0</v>
      </c>
      <c r="G1247" s="2">
        <f t="shared" si="40"/>
        <v>248335.01352000004</v>
      </c>
      <c r="H1247" s="2">
        <f t="shared" si="39"/>
        <v>0.61999999999534339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24290.53</v>
      </c>
      <c r="D1262" s="1">
        <f>BILANCA!E286</f>
        <v>21737.040000000001</v>
      </c>
      <c r="E1262" s="1">
        <v>0</v>
      </c>
      <c r="F1262" s="1">
        <v>0</v>
      </c>
      <c r="G1262" s="2">
        <f t="shared" si="40"/>
        <v>18906.32619</v>
      </c>
      <c r="H1262" s="2">
        <f t="shared" si="39"/>
        <v>0.51000000000203727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24222.46</v>
      </c>
      <c r="D1263" s="1">
        <f>BILANCA!E287</f>
        <v>1040</v>
      </c>
      <c r="E1263" s="1">
        <v>0</v>
      </c>
      <c r="F1263" s="1">
        <v>0</v>
      </c>
      <c r="G1263" s="2">
        <f t="shared" si="40"/>
        <v>7364.6887999999999</v>
      </c>
      <c r="H1263" s="2">
        <f t="shared" si="39"/>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323950.56</v>
      </c>
      <c r="D1264" s="1">
        <f>BILANCA!E288</f>
        <v>373382.8</v>
      </c>
      <c r="E1264" s="1">
        <v>0</v>
      </c>
      <c r="F1264" s="1">
        <v>0</v>
      </c>
      <c r="G1264" s="2">
        <f t="shared" si="40"/>
        <v>300871.24096000002</v>
      </c>
      <c r="H1264" s="2">
        <f t="shared" si="39"/>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313554.31</v>
      </c>
      <c r="D1274" s="1">
        <f>BILANCA!E298</f>
        <v>313554.31</v>
      </c>
      <c r="E1274" s="1">
        <v>0</v>
      </c>
      <c r="F1274" s="1">
        <v>0</v>
      </c>
      <c r="G1274" s="2">
        <f t="shared" si="40"/>
        <v>273732.91262999998</v>
      </c>
      <c r="H1274" s="2">
        <f t="shared" si="39"/>
        <v>0.61999999999534339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2089.62</v>
      </c>
      <c r="D1278" s="1">
        <f>BILANCA!E302</f>
        <v>8033.42</v>
      </c>
      <c r="E1278" s="1">
        <v>0</v>
      </c>
      <c r="F1278" s="1">
        <v>0</v>
      </c>
      <c r="G1278" s="2">
        <f t="shared" si="40"/>
        <v>5356.1556999999993</v>
      </c>
      <c r="H1278" s="2">
        <f t="shared" si="39"/>
        <v>0.8000000000001819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916934.91</v>
      </c>
      <c r="D1299" s="6">
        <f>'RAS-funkcijski'!E5</f>
        <v>1989339.56</v>
      </c>
      <c r="E1299" s="6">
        <v>0</v>
      </c>
      <c r="F1299" s="6">
        <v>0</v>
      </c>
      <c r="G1299" s="7">
        <f t="shared" si="40"/>
        <v>4895.6140300000006</v>
      </c>
      <c r="H1299" s="7">
        <f t="shared" si="41"/>
        <v>0.52999999991152436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916934.91</v>
      </c>
      <c r="D1307" s="1">
        <f>'RAS-funkcijski'!E13</f>
        <v>1989339.56</v>
      </c>
      <c r="E1307" s="1">
        <v>0</v>
      </c>
      <c r="F1307" s="1">
        <v>0</v>
      </c>
      <c r="G1307" s="2">
        <f t="shared" si="42"/>
        <v>44060.526270000002</v>
      </c>
      <c r="H1307" s="2">
        <f t="shared" si="41"/>
        <v>0.52999999991152436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916934.91</v>
      </c>
      <c r="D1308" s="1">
        <f>'RAS-funkcijski'!E14</f>
        <v>1989339.56</v>
      </c>
      <c r="E1308" s="1">
        <v>0</v>
      </c>
      <c r="F1308" s="1">
        <v>0</v>
      </c>
      <c r="G1308" s="2">
        <f t="shared" si="42"/>
        <v>48956.140299999999</v>
      </c>
      <c r="H1308" s="2">
        <f t="shared" si="41"/>
        <v>0.52999999991152436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916934.91</v>
      </c>
      <c r="D1435" s="13">
        <f>'RAS-funkcijski'!E141</f>
        <v>1989339.56</v>
      </c>
      <c r="E1435" s="13">
        <v>0</v>
      </c>
      <c r="F1435" s="13">
        <v>0</v>
      </c>
      <c r="G1435" s="14">
        <f t="shared" si="46"/>
        <v>670699.12211000011</v>
      </c>
      <c r="H1435" s="14">
        <f t="shared" si="45"/>
        <v>0.52999999991152436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348173.02</v>
      </c>
      <c r="D1480" s="6"/>
      <c r="E1480" s="6">
        <v>0</v>
      </c>
      <c r="F1480" s="6">
        <v>0</v>
      </c>
      <c r="G1480" s="7">
        <f t="shared" ref="G1480:G1511" si="52">B1480/1000*C1480</f>
        <v>348.17302000000001</v>
      </c>
      <c r="H1480" s="7">
        <f t="shared" ref="H1480:H1511" si="53">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2015723.4699999997</v>
      </c>
      <c r="D1481" s="1">
        <v>0</v>
      </c>
      <c r="E1481" s="1">
        <v>0</v>
      </c>
      <c r="F1481" s="1">
        <v>0</v>
      </c>
      <c r="G1481" s="2">
        <f t="shared" si="52"/>
        <v>4031.4469399999994</v>
      </c>
      <c r="H1481" s="2">
        <f t="shared" si="53"/>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6578.54</v>
      </c>
      <c r="D1482" s="1">
        <v>0</v>
      </c>
      <c r="E1482" s="1">
        <v>0</v>
      </c>
      <c r="F1482" s="1">
        <v>0</v>
      </c>
      <c r="G1482" s="2">
        <f t="shared" si="52"/>
        <v>19.735620000000001</v>
      </c>
      <c r="H1482" s="2">
        <f t="shared" si="53"/>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1995920.9299999997</v>
      </c>
      <c r="D1483" s="1">
        <v>0</v>
      </c>
      <c r="E1483" s="1">
        <v>0</v>
      </c>
      <c r="F1483" s="1">
        <v>0</v>
      </c>
      <c r="G1483" s="2">
        <f t="shared" si="52"/>
        <v>7983.6837199999991</v>
      </c>
      <c r="H1483" s="2">
        <f t="shared" si="53"/>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360311.67</v>
      </c>
      <c r="D1484" s="1">
        <v>0</v>
      </c>
      <c r="E1484" s="1">
        <v>0</v>
      </c>
      <c r="F1484" s="1">
        <v>0</v>
      </c>
      <c r="G1484" s="2">
        <f t="shared" si="52"/>
        <v>1801.55835</v>
      </c>
      <c r="H1484" s="2">
        <f t="shared" si="53"/>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1628432.4</v>
      </c>
      <c r="D1485" s="1">
        <v>0</v>
      </c>
      <c r="E1485" s="1">
        <v>0</v>
      </c>
      <c r="F1485" s="1">
        <v>0</v>
      </c>
      <c r="G1485" s="2">
        <f t="shared" si="52"/>
        <v>9770.5944</v>
      </c>
      <c r="H1485" s="2">
        <f t="shared" si="53"/>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14.76</v>
      </c>
      <c r="D1486" s="1">
        <v>0</v>
      </c>
      <c r="E1486" s="1">
        <v>0</v>
      </c>
      <c r="F1486" s="1">
        <v>0</v>
      </c>
      <c r="G1486" s="2">
        <f t="shared" si="52"/>
        <v>0.10332</v>
      </c>
      <c r="H1486" s="2">
        <f t="shared" si="53"/>
        <v>0.24000000000000021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3167.71</v>
      </c>
      <c r="D1489" s="1">
        <v>0</v>
      </c>
      <c r="E1489" s="1">
        <v>0</v>
      </c>
      <c r="F1489" s="1">
        <v>0</v>
      </c>
      <c r="G1489" s="2">
        <f t="shared" si="52"/>
        <v>31.677099999999999</v>
      </c>
      <c r="H1489" s="2">
        <f t="shared" si="53"/>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3994.39</v>
      </c>
      <c r="D1491" s="1">
        <v>0</v>
      </c>
      <c r="E1491" s="1">
        <v>0</v>
      </c>
      <c r="F1491" s="1">
        <v>0</v>
      </c>
      <c r="G1491" s="2">
        <f t="shared" si="52"/>
        <v>47.932679999999998</v>
      </c>
      <c r="H1491" s="2">
        <f t="shared" si="53"/>
        <v>0.38999999999987267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13224</v>
      </c>
      <c r="D1492" s="1">
        <v>0</v>
      </c>
      <c r="E1492" s="1">
        <v>0</v>
      </c>
      <c r="F1492" s="1">
        <v>0</v>
      </c>
      <c r="G1492" s="2">
        <f t="shared" si="52"/>
        <v>171.91200000000001</v>
      </c>
      <c r="H1492" s="2">
        <f t="shared" si="5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1989473.69</v>
      </c>
      <c r="D1499" s="1">
        <v>0</v>
      </c>
      <c r="E1499" s="1">
        <v>0</v>
      </c>
      <c r="F1499" s="1">
        <v>0</v>
      </c>
      <c r="G1499" s="2">
        <f t="shared" si="52"/>
        <v>39789.4738</v>
      </c>
      <c r="H1499" s="2">
        <f t="shared" si="53"/>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634.74</v>
      </c>
      <c r="D1500" s="1">
        <v>0</v>
      </c>
      <c r="E1500" s="1">
        <v>0</v>
      </c>
      <c r="F1500" s="1">
        <v>0</v>
      </c>
      <c r="G1500" s="2">
        <f t="shared" si="52"/>
        <v>13.329540000000001</v>
      </c>
      <c r="H1500" s="2">
        <f t="shared" si="53"/>
        <v>0.25999999999999091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1975614.95</v>
      </c>
      <c r="D1501" s="1">
        <v>0</v>
      </c>
      <c r="E1501" s="1">
        <v>0</v>
      </c>
      <c r="F1501" s="1">
        <v>0</v>
      </c>
      <c r="G1501" s="2">
        <f t="shared" si="52"/>
        <v>43463.528899999998</v>
      </c>
      <c r="H1501" s="2">
        <f t="shared" si="53"/>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352165.87</v>
      </c>
      <c r="D1502" s="1">
        <v>0</v>
      </c>
      <c r="E1502" s="1">
        <v>0</v>
      </c>
      <c r="F1502" s="1">
        <v>0</v>
      </c>
      <c r="G1502" s="2">
        <f t="shared" si="52"/>
        <v>8099.8150099999993</v>
      </c>
      <c r="H1502" s="2">
        <f t="shared" si="53"/>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1616272.36</v>
      </c>
      <c r="D1503" s="1">
        <v>0</v>
      </c>
      <c r="E1503" s="1">
        <v>0</v>
      </c>
      <c r="F1503" s="1">
        <v>0</v>
      </c>
      <c r="G1503" s="2">
        <f t="shared" si="52"/>
        <v>38790.536640000006</v>
      </c>
      <c r="H1503" s="2">
        <f t="shared" si="53"/>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14.62</v>
      </c>
      <c r="D1504" s="1">
        <v>0</v>
      </c>
      <c r="E1504" s="1">
        <v>0</v>
      </c>
      <c r="F1504" s="1">
        <v>0</v>
      </c>
      <c r="G1504" s="2">
        <f t="shared" si="52"/>
        <v>0.36549999999999999</v>
      </c>
      <c r="H1504" s="2">
        <f t="shared" si="53"/>
        <v>0.38000000000000078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3167.71</v>
      </c>
      <c r="D1507" s="1">
        <v>0</v>
      </c>
      <c r="E1507" s="1">
        <v>0</v>
      </c>
      <c r="F1507" s="1">
        <v>0</v>
      </c>
      <c r="G1507" s="2">
        <f t="shared" si="52"/>
        <v>88.695880000000002</v>
      </c>
      <c r="H1507" s="2">
        <f t="shared" si="53"/>
        <v>0.28999999999996362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3994.39</v>
      </c>
      <c r="D1509" s="1">
        <v>0</v>
      </c>
      <c r="E1509" s="1">
        <v>0</v>
      </c>
      <c r="F1509" s="1">
        <v>0</v>
      </c>
      <c r="G1509" s="2">
        <f t="shared" si="52"/>
        <v>119.8317</v>
      </c>
      <c r="H1509" s="2">
        <f t="shared" si="53"/>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13224</v>
      </c>
      <c r="D1510" s="1">
        <v>0</v>
      </c>
      <c r="E1510" s="1">
        <v>0</v>
      </c>
      <c r="F1510" s="1">
        <v>0</v>
      </c>
      <c r="G1510" s="2">
        <f t="shared" si="52"/>
        <v>409.94400000000002</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374422.79999999981</v>
      </c>
      <c r="D1517" s="1">
        <v>0</v>
      </c>
      <c r="E1517" s="1">
        <v>0</v>
      </c>
      <c r="F1517" s="1">
        <v>0</v>
      </c>
      <c r="G1517" s="2">
        <f t="shared" si="54"/>
        <v>14228.066399999992</v>
      </c>
      <c r="H1517" s="2">
        <f t="shared" si="5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1040</v>
      </c>
      <c r="D1518" s="1">
        <v>0</v>
      </c>
      <c r="E1518" s="1">
        <v>0</v>
      </c>
      <c r="F1518" s="1">
        <v>0</v>
      </c>
      <c r="G1518" s="2">
        <f t="shared" si="54"/>
        <v>40.56</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1040</v>
      </c>
      <c r="D1524" s="1">
        <v>0</v>
      </c>
      <c r="E1524" s="1">
        <v>0</v>
      </c>
      <c r="F1524" s="1">
        <v>0</v>
      </c>
      <c r="G1524" s="2">
        <f t="shared" si="54"/>
        <v>46.8</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1040</v>
      </c>
      <c r="D1530" s="1">
        <v>0</v>
      </c>
      <c r="E1530" s="1">
        <v>0</v>
      </c>
      <c r="F1530" s="1">
        <v>0</v>
      </c>
      <c r="G1530" s="2">
        <f t="shared" si="54"/>
        <v>53.04</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1040</v>
      </c>
      <c r="D1531" s="1">
        <v>0</v>
      </c>
      <c r="E1531" s="1">
        <v>0</v>
      </c>
      <c r="F1531" s="1">
        <v>0</v>
      </c>
      <c r="G1531" s="2">
        <f t="shared" si="54"/>
        <v>54.08</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373382.8</v>
      </c>
      <c r="D1576" s="1">
        <v>0</v>
      </c>
      <c r="E1576" s="1">
        <v>0</v>
      </c>
      <c r="F1576" s="1">
        <v>0</v>
      </c>
      <c r="G1576" s="2">
        <f t="shared" si="56"/>
        <v>36218.131600000001</v>
      </c>
      <c r="H1576" s="2">
        <f t="shared" si="57"/>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8033.42</v>
      </c>
      <c r="D1577" s="1">
        <v>0</v>
      </c>
      <c r="E1577" s="1">
        <v>0</v>
      </c>
      <c r="F1577" s="1">
        <v>0</v>
      </c>
      <c r="G1577" s="2">
        <f t="shared" si="56"/>
        <v>787.27516000000003</v>
      </c>
      <c r="H1577" s="2">
        <f t="shared" si="57"/>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365349.38</v>
      </c>
      <c r="D1578" s="1">
        <v>0</v>
      </c>
      <c r="E1578" s="1">
        <v>0</v>
      </c>
      <c r="F1578" s="1">
        <v>0</v>
      </c>
      <c r="G1578" s="2">
        <f t="shared" si="56"/>
        <v>36169.588620000002</v>
      </c>
      <c r="H1578" s="2">
        <f t="shared" si="57"/>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46420</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920819.1</v>
      </c>
      <c r="I16" s="169">
        <f>'PR-RAS'!E6</f>
        <v>1975878.3699999996</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903661.40000000014</v>
      </c>
      <c r="I17" s="169">
        <f>'PR-RAS'!E151</f>
        <v>1976115.56</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21528.419999999827</v>
      </c>
      <c r="I18" s="169">
        <f>'PR-RAS'!E645</f>
        <v>8067.2099999995917</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1799813.0800000003</v>
      </c>
      <c r="I20" s="172">
        <f>BILANCA!E7</f>
        <v>1638583.84</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371079.09</v>
      </c>
      <c r="I21" s="174">
        <f>BILANCA!E68</f>
        <v>382890.01</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348173.02</v>
      </c>
      <c r="I22" s="174">
        <f>BILANCA!E176</f>
        <v>374422.8</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1822719.15</v>
      </c>
      <c r="I23" s="176">
        <f>BILANCA!E237</f>
        <v>1647051.05</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916934.91</v>
      </c>
      <c r="I24" s="172">
        <f>'RAS-funkcijski'!E5</f>
        <v>1989339.56</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916934.91</v>
      </c>
      <c r="I28" s="178">
        <f>'RAS-funkcijski'!E141</f>
        <v>1989339.56</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348173.02</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374422.79999999981</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1040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373382.8</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4" zoomScaleNormal="100" workbookViewId="0">
      <selection activeCell="I657" sqref="I657"/>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920819.1</v>
      </c>
      <c r="E6" s="51">
        <f>E7+E44+E50+E82+E106+E124+E133+E139</f>
        <v>1975878.3699999996</v>
      </c>
      <c r="F6" s="52">
        <f t="shared" ref="F6:F69" si="0">IF(D6&lt;&gt;0,IF(E6/D6&gt;=100,"&gt;&gt;100",E6/D6*100),"-")</f>
        <v>214.57834334670073</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231472.41</v>
      </c>
      <c r="E50" s="51">
        <f>E51+E54+E59+E62+E65+E68+E71+E74+E77</f>
        <v>1099411.68</v>
      </c>
      <c r="F50" s="52">
        <f t="shared" si="0"/>
        <v>474.96445904719263</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231472.41</v>
      </c>
      <c r="E54" s="51">
        <f>SUM(E55:E58)</f>
        <v>1099411.68</v>
      </c>
      <c r="F54" s="52">
        <f t="shared" si="0"/>
        <v>474.96445904719263</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231472.41</v>
      </c>
      <c r="E57" s="241">
        <v>1095995.75</v>
      </c>
      <c r="F57" s="52">
        <f t="shared" si="0"/>
        <v>473.48871945472899</v>
      </c>
    </row>
    <row r="58" spans="1:6" ht="12.75" customHeight="1" x14ac:dyDescent="0.2">
      <c r="A58" s="53">
        <v>6324</v>
      </c>
      <c r="B58" s="85" t="s">
        <v>162</v>
      </c>
      <c r="C58" s="50" t="s">
        <v>163</v>
      </c>
      <c r="D58" s="241">
        <v>0</v>
      </c>
      <c r="E58" s="241">
        <v>3415.93</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3622.34</v>
      </c>
      <c r="E124" s="51">
        <f>E125+E128</f>
        <v>7261.4</v>
      </c>
      <c r="F124" s="52">
        <f t="shared" si="1"/>
        <v>200.46158008359237</v>
      </c>
    </row>
    <row r="125" spans="1:6" ht="12.75" customHeight="1" x14ac:dyDescent="0.2">
      <c r="A125" s="53">
        <v>661</v>
      </c>
      <c r="B125" s="85" t="s">
        <v>296</v>
      </c>
      <c r="C125" s="50" t="s">
        <v>297</v>
      </c>
      <c r="D125" s="51">
        <f>SUM(D126:D127)</f>
        <v>3622.34</v>
      </c>
      <c r="E125" s="51">
        <f>SUM(E126:E127)</f>
        <v>7261.4</v>
      </c>
      <c r="F125" s="52">
        <f t="shared" si="1"/>
        <v>200.46158008359237</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3622.34</v>
      </c>
      <c r="E127" s="241">
        <v>7261.4</v>
      </c>
      <c r="F127" s="52">
        <f t="shared" si="1"/>
        <v>200.46158008359237</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685724.35</v>
      </c>
      <c r="E133" s="51">
        <f>E134+E138</f>
        <v>869205.28999999992</v>
      </c>
      <c r="F133" s="52">
        <f t="shared" si="1"/>
        <v>126.75724436502801</v>
      </c>
    </row>
    <row r="134" spans="1:6" ht="24" x14ac:dyDescent="0.2">
      <c r="A134" s="53">
        <v>671</v>
      </c>
      <c r="B134" s="231" t="s">
        <v>314</v>
      </c>
      <c r="C134" s="50" t="s">
        <v>315</v>
      </c>
      <c r="D134" s="51">
        <f>SUM(D135:D137)</f>
        <v>685724.35</v>
      </c>
      <c r="E134" s="51">
        <f>SUM(E135:E137)</f>
        <v>869205.28999999992</v>
      </c>
      <c r="F134" s="52">
        <f t="shared" ref="F134:F197" si="2">IF(D134&lt;&gt;0,IF(E134/D134&gt;=100,"&gt;&gt;100",E134/D134*100),"-")</f>
        <v>126.75724436502801</v>
      </c>
    </row>
    <row r="135" spans="1:6" ht="12.75" customHeight="1" x14ac:dyDescent="0.2">
      <c r="A135" s="53">
        <v>6711</v>
      </c>
      <c r="B135" s="84" t="s">
        <v>316</v>
      </c>
      <c r="C135" s="50" t="s">
        <v>317</v>
      </c>
      <c r="D135" s="241">
        <v>672450.84</v>
      </c>
      <c r="E135" s="241">
        <v>859397.22</v>
      </c>
      <c r="F135" s="52">
        <f t="shared" si="2"/>
        <v>127.80075046080692</v>
      </c>
    </row>
    <row r="136" spans="1:6" ht="24" x14ac:dyDescent="0.2">
      <c r="A136" s="53">
        <v>6712</v>
      </c>
      <c r="B136" s="231" t="s">
        <v>318</v>
      </c>
      <c r="C136" s="50" t="s">
        <v>319</v>
      </c>
      <c r="D136" s="241">
        <v>13273.51</v>
      </c>
      <c r="E136" s="241">
        <v>9808.07</v>
      </c>
      <c r="F136" s="52">
        <f t="shared" si="2"/>
        <v>73.892060201107313</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903661.40000000014</v>
      </c>
      <c r="E151" s="51">
        <f>E152+E163+E196+E215+E224+E252+E263</f>
        <v>1976115.56</v>
      </c>
      <c r="F151" s="52">
        <f t="shared" si="2"/>
        <v>218.67876175744584</v>
      </c>
    </row>
    <row r="152" spans="1:6" ht="12.75" customHeight="1" x14ac:dyDescent="0.2">
      <c r="A152" s="53">
        <v>31</v>
      </c>
      <c r="B152" s="84" t="s">
        <v>349</v>
      </c>
      <c r="C152" s="50" t="s">
        <v>350</v>
      </c>
      <c r="D152" s="51">
        <f>D153+D158+D159</f>
        <v>299879.57</v>
      </c>
      <c r="E152" s="51">
        <f>E153+E158+E159</f>
        <v>345625.26</v>
      </c>
      <c r="F152" s="52">
        <f t="shared" si="2"/>
        <v>115.25468707321409</v>
      </c>
    </row>
    <row r="153" spans="1:6" ht="12.75" customHeight="1" x14ac:dyDescent="0.2">
      <c r="A153" s="53">
        <v>311</v>
      </c>
      <c r="B153" s="84" t="s">
        <v>351</v>
      </c>
      <c r="C153" s="50" t="s">
        <v>352</v>
      </c>
      <c r="D153" s="51">
        <f>SUM(D154:D157)</f>
        <v>249746.68</v>
      </c>
      <c r="E153" s="51">
        <f>SUM(E154:E157)</f>
        <v>285566.21999999997</v>
      </c>
      <c r="F153" s="52">
        <f t="shared" si="2"/>
        <v>114.34234881520746</v>
      </c>
    </row>
    <row r="154" spans="1:6" ht="12.75" customHeight="1" x14ac:dyDescent="0.2">
      <c r="A154" s="53">
        <v>3111</v>
      </c>
      <c r="B154" s="84" t="s">
        <v>353</v>
      </c>
      <c r="C154" s="50" t="s">
        <v>354</v>
      </c>
      <c r="D154" s="241">
        <v>249746.68</v>
      </c>
      <c r="E154" s="241">
        <v>285566.21999999997</v>
      </c>
      <c r="F154" s="52">
        <f t="shared" si="2"/>
        <v>114.34234881520746</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0</v>
      </c>
      <c r="F156" s="52" t="str">
        <f t="shared" si="2"/>
        <v>-</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8924.69</v>
      </c>
      <c r="E158" s="241">
        <v>12938.52</v>
      </c>
      <c r="F158" s="52">
        <f t="shared" si="2"/>
        <v>144.97444729172665</v>
      </c>
    </row>
    <row r="159" spans="1:6" ht="12.75" customHeight="1" x14ac:dyDescent="0.2">
      <c r="A159" s="53">
        <v>313</v>
      </c>
      <c r="B159" s="84" t="s">
        <v>363</v>
      </c>
      <c r="C159" s="50" t="s">
        <v>364</v>
      </c>
      <c r="D159" s="51">
        <f>SUM(D160:D162)</f>
        <v>41208.199999999997</v>
      </c>
      <c r="E159" s="51">
        <f>SUM(E160:E162)</f>
        <v>47120.52</v>
      </c>
      <c r="F159" s="52">
        <f t="shared" si="2"/>
        <v>114.34743570454424</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41208.199999999997</v>
      </c>
      <c r="E161" s="241">
        <v>47120.52</v>
      </c>
      <c r="F161" s="52">
        <f t="shared" si="2"/>
        <v>114.34743570454424</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598999.53</v>
      </c>
      <c r="E163" s="51">
        <f>E164+E169+E177+E187+E188</f>
        <v>1627307.83</v>
      </c>
      <c r="F163" s="52">
        <f t="shared" si="2"/>
        <v>271.67096942463377</v>
      </c>
    </row>
    <row r="164" spans="1:6" ht="12.75" customHeight="1" x14ac:dyDescent="0.2">
      <c r="A164" s="53">
        <v>321</v>
      </c>
      <c r="B164" s="84" t="s">
        <v>372</v>
      </c>
      <c r="C164" s="50" t="s">
        <v>373</v>
      </c>
      <c r="D164" s="51">
        <f>SUM(D165:D168)</f>
        <v>19334.39</v>
      </c>
      <c r="E164" s="51">
        <f>SUM(E165:E168)</f>
        <v>26477.530000000002</v>
      </c>
      <c r="F164" s="52">
        <f t="shared" si="2"/>
        <v>136.94525661269893</v>
      </c>
    </row>
    <row r="165" spans="1:6" ht="12.75" customHeight="1" x14ac:dyDescent="0.2">
      <c r="A165" s="53">
        <v>3211</v>
      </c>
      <c r="B165" s="84" t="s">
        <v>374</v>
      </c>
      <c r="C165" s="50" t="s">
        <v>375</v>
      </c>
      <c r="D165" s="241">
        <v>8473.66</v>
      </c>
      <c r="E165" s="241">
        <v>12872.42</v>
      </c>
      <c r="F165" s="52">
        <f t="shared" si="2"/>
        <v>151.91098061522413</v>
      </c>
    </row>
    <row r="166" spans="1:6" ht="12.75" customHeight="1" x14ac:dyDescent="0.2">
      <c r="A166" s="53">
        <v>3212</v>
      </c>
      <c r="B166" s="84" t="s">
        <v>376</v>
      </c>
      <c r="C166" s="50" t="s">
        <v>377</v>
      </c>
      <c r="D166" s="241">
        <v>10130.75</v>
      </c>
      <c r="E166" s="241">
        <v>12362.12</v>
      </c>
      <c r="F166" s="52">
        <f t="shared" si="2"/>
        <v>122.02571379216742</v>
      </c>
    </row>
    <row r="167" spans="1:6" ht="12.75" customHeight="1" x14ac:dyDescent="0.2">
      <c r="A167" s="53">
        <v>3213</v>
      </c>
      <c r="B167" s="84" t="s">
        <v>378</v>
      </c>
      <c r="C167" s="50" t="s">
        <v>379</v>
      </c>
      <c r="D167" s="241">
        <v>729.98</v>
      </c>
      <c r="E167" s="241">
        <v>1242.99</v>
      </c>
      <c r="F167" s="52">
        <f t="shared" si="2"/>
        <v>170.2772678703526</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32196.36</v>
      </c>
      <c r="E169" s="51">
        <f>SUM(E170:E176)</f>
        <v>22929.85</v>
      </c>
      <c r="F169" s="52">
        <f t="shared" si="2"/>
        <v>71.218765102638926</v>
      </c>
    </row>
    <row r="170" spans="1:6" ht="12.75" customHeight="1" x14ac:dyDescent="0.2">
      <c r="A170" s="53">
        <v>3221</v>
      </c>
      <c r="B170" s="84" t="s">
        <v>384</v>
      </c>
      <c r="C170" s="50" t="s">
        <v>385</v>
      </c>
      <c r="D170" s="241">
        <v>8066.43</v>
      </c>
      <c r="E170" s="241">
        <v>8341.33</v>
      </c>
      <c r="F170" s="52">
        <f t="shared" si="2"/>
        <v>103.40795122501527</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22944.03</v>
      </c>
      <c r="E172" s="241">
        <v>11982.33</v>
      </c>
      <c r="F172" s="52">
        <f t="shared" si="2"/>
        <v>52.224173347053679</v>
      </c>
    </row>
    <row r="173" spans="1:6" ht="12.75" customHeight="1" x14ac:dyDescent="0.2">
      <c r="A173" s="53">
        <v>3224</v>
      </c>
      <c r="B173" s="84" t="s">
        <v>390</v>
      </c>
      <c r="C173" s="50" t="s">
        <v>391</v>
      </c>
      <c r="D173" s="241">
        <v>15.95</v>
      </c>
      <c r="E173" s="241">
        <v>1142.76</v>
      </c>
      <c r="F173" s="52">
        <f t="shared" si="2"/>
        <v>7164.6394984326025</v>
      </c>
    </row>
    <row r="174" spans="1:6" ht="12.75" customHeight="1" x14ac:dyDescent="0.2">
      <c r="A174" s="53">
        <v>3225</v>
      </c>
      <c r="B174" s="84" t="s">
        <v>392</v>
      </c>
      <c r="C174" s="50" t="s">
        <v>393</v>
      </c>
      <c r="D174" s="241">
        <v>1169.95</v>
      </c>
      <c r="E174" s="241">
        <v>1463.43</v>
      </c>
      <c r="F174" s="52">
        <f t="shared" si="2"/>
        <v>125.08483268515749</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525466.51</v>
      </c>
      <c r="E177" s="51">
        <f>SUM(E178:E186)</f>
        <v>1563225.47</v>
      </c>
      <c r="F177" s="52">
        <f t="shared" si="2"/>
        <v>297.49288303835004</v>
      </c>
    </row>
    <row r="178" spans="1:6" ht="12.75" customHeight="1" x14ac:dyDescent="0.2">
      <c r="A178" s="53">
        <v>3231</v>
      </c>
      <c r="B178" s="84" t="s">
        <v>400</v>
      </c>
      <c r="C178" s="50" t="s">
        <v>401</v>
      </c>
      <c r="D178" s="241">
        <v>13882.98</v>
      </c>
      <c r="E178" s="241">
        <v>10566.97</v>
      </c>
      <c r="F178" s="52">
        <f t="shared" si="2"/>
        <v>76.114566181036054</v>
      </c>
    </row>
    <row r="179" spans="1:6" ht="12.75" customHeight="1" x14ac:dyDescent="0.2">
      <c r="A179" s="53">
        <v>3232</v>
      </c>
      <c r="B179" s="84" t="s">
        <v>402</v>
      </c>
      <c r="C179" s="50" t="s">
        <v>403</v>
      </c>
      <c r="D179" s="241">
        <v>17268.12</v>
      </c>
      <c r="E179" s="241">
        <v>15071.33</v>
      </c>
      <c r="F179" s="52">
        <f t="shared" si="2"/>
        <v>87.278348772188295</v>
      </c>
    </row>
    <row r="180" spans="1:6" ht="12.75" customHeight="1" x14ac:dyDescent="0.2">
      <c r="A180" s="53">
        <v>3233</v>
      </c>
      <c r="B180" s="84" t="s">
        <v>404</v>
      </c>
      <c r="C180" s="50" t="s">
        <v>405</v>
      </c>
      <c r="D180" s="241">
        <v>2676.75</v>
      </c>
      <c r="E180" s="241">
        <v>8156.06</v>
      </c>
      <c r="F180" s="52">
        <f t="shared" si="2"/>
        <v>304.70010273652753</v>
      </c>
    </row>
    <row r="181" spans="1:6" ht="12.75" customHeight="1" x14ac:dyDescent="0.2">
      <c r="A181" s="53">
        <v>3234</v>
      </c>
      <c r="B181" s="84" t="s">
        <v>406</v>
      </c>
      <c r="C181" s="50" t="s">
        <v>407</v>
      </c>
      <c r="D181" s="241">
        <v>4819.5</v>
      </c>
      <c r="E181" s="241">
        <v>5165.4799999999996</v>
      </c>
      <c r="F181" s="52">
        <f t="shared" si="2"/>
        <v>107.17875298267454</v>
      </c>
    </row>
    <row r="182" spans="1:6" ht="12.75" customHeight="1" x14ac:dyDescent="0.2">
      <c r="A182" s="53">
        <v>3235</v>
      </c>
      <c r="B182" s="84" t="s">
        <v>408</v>
      </c>
      <c r="C182" s="50" t="s">
        <v>409</v>
      </c>
      <c r="D182" s="241">
        <v>12138.83</v>
      </c>
      <c r="E182" s="241">
        <v>9243.0300000000007</v>
      </c>
      <c r="F182" s="52">
        <f t="shared" si="2"/>
        <v>76.144323629213034</v>
      </c>
    </row>
    <row r="183" spans="1:6" ht="12.75" customHeight="1" x14ac:dyDescent="0.2">
      <c r="A183" s="53">
        <v>3236</v>
      </c>
      <c r="B183" s="84" t="s">
        <v>410</v>
      </c>
      <c r="C183" s="50" t="s">
        <v>411</v>
      </c>
      <c r="D183" s="241">
        <v>2123.56</v>
      </c>
      <c r="E183" s="241">
        <v>60</v>
      </c>
      <c r="F183" s="52">
        <f t="shared" si="2"/>
        <v>2.8254440656256476</v>
      </c>
    </row>
    <row r="184" spans="1:6" ht="12.75" customHeight="1" x14ac:dyDescent="0.2">
      <c r="A184" s="53">
        <v>3237</v>
      </c>
      <c r="B184" s="84" t="s">
        <v>412</v>
      </c>
      <c r="C184" s="50" t="s">
        <v>413</v>
      </c>
      <c r="D184" s="241">
        <v>410679.45</v>
      </c>
      <c r="E184" s="241">
        <v>811970.16</v>
      </c>
      <c r="F184" s="52">
        <f t="shared" si="2"/>
        <v>197.71385200793466</v>
      </c>
    </row>
    <row r="185" spans="1:6" ht="12.75" customHeight="1" x14ac:dyDescent="0.2">
      <c r="A185" s="53">
        <v>3238</v>
      </c>
      <c r="B185" s="84" t="s">
        <v>414</v>
      </c>
      <c r="C185" s="50" t="s">
        <v>415</v>
      </c>
      <c r="D185" s="241">
        <v>27651.02</v>
      </c>
      <c r="E185" s="241">
        <v>666066.96</v>
      </c>
      <c r="F185" s="52">
        <f t="shared" si="2"/>
        <v>2408.8332365316001</v>
      </c>
    </row>
    <row r="186" spans="1:6" ht="12.75" customHeight="1" x14ac:dyDescent="0.2">
      <c r="A186" s="53">
        <v>3239</v>
      </c>
      <c r="B186" s="84" t="s">
        <v>416</v>
      </c>
      <c r="C186" s="50" t="s">
        <v>417</v>
      </c>
      <c r="D186" s="241">
        <v>34226.300000000003</v>
      </c>
      <c r="E186" s="241">
        <v>36925.480000000003</v>
      </c>
      <c r="F186" s="52">
        <f t="shared" si="2"/>
        <v>107.88627459000826</v>
      </c>
    </row>
    <row r="187" spans="1:6" ht="12.75" customHeight="1" x14ac:dyDescent="0.2">
      <c r="A187" s="53">
        <v>324</v>
      </c>
      <c r="B187" s="84" t="s">
        <v>418</v>
      </c>
      <c r="C187" s="50" t="s">
        <v>419</v>
      </c>
      <c r="D187" s="241">
        <v>11078.25</v>
      </c>
      <c r="E187" s="241">
        <v>7746.08</v>
      </c>
      <c r="F187" s="52">
        <f t="shared" si="2"/>
        <v>69.921512874325813</v>
      </c>
    </row>
    <row r="188" spans="1:6" ht="12.75" customHeight="1" x14ac:dyDescent="0.2">
      <c r="A188" s="53">
        <v>329</v>
      </c>
      <c r="B188" s="84" t="s">
        <v>420</v>
      </c>
      <c r="C188" s="50" t="s">
        <v>421</v>
      </c>
      <c r="D188" s="51">
        <f>SUM(D189:D195)</f>
        <v>10924.02</v>
      </c>
      <c r="E188" s="51">
        <f>SUM(E189:E195)</f>
        <v>6928.9000000000005</v>
      </c>
      <c r="F188" s="52">
        <f t="shared" si="2"/>
        <v>63.428115290891085</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0</v>
      </c>
      <c r="E190" s="241">
        <v>0</v>
      </c>
      <c r="F190" s="52" t="str">
        <f t="shared" si="2"/>
        <v>-</v>
      </c>
    </row>
    <row r="191" spans="1:6" ht="12.75" customHeight="1" x14ac:dyDescent="0.2">
      <c r="A191" s="53">
        <v>3293</v>
      </c>
      <c r="B191" s="84" t="s">
        <v>426</v>
      </c>
      <c r="C191" s="50" t="s">
        <v>427</v>
      </c>
      <c r="D191" s="241">
        <v>10207.61</v>
      </c>
      <c r="E191" s="241">
        <v>6782.97</v>
      </c>
      <c r="F191" s="52">
        <f t="shared" si="2"/>
        <v>66.450128874437794</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0</v>
      </c>
      <c r="E193" s="241">
        <v>15.93</v>
      </c>
      <c r="F193" s="52" t="str">
        <f t="shared" si="2"/>
        <v>-</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716.41</v>
      </c>
      <c r="E195" s="241">
        <v>130</v>
      </c>
      <c r="F195" s="52">
        <f t="shared" si="2"/>
        <v>18.146033695788724</v>
      </c>
    </row>
    <row r="196" spans="1:6" ht="12.75" customHeight="1" x14ac:dyDescent="0.2">
      <c r="A196" s="53">
        <v>34</v>
      </c>
      <c r="B196" s="231" t="s">
        <v>436</v>
      </c>
      <c r="C196" s="50" t="s">
        <v>437</v>
      </c>
      <c r="D196" s="51">
        <f>D197+D202+D210</f>
        <v>35.14</v>
      </c>
      <c r="E196" s="51">
        <f>E197+E202+E210</f>
        <v>14.76</v>
      </c>
      <c r="F196" s="52">
        <f t="shared" si="2"/>
        <v>42.003414911781448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35.14</v>
      </c>
      <c r="E210" s="51">
        <f>SUM(E211:E214)</f>
        <v>14.76</v>
      </c>
      <c r="F210" s="52">
        <f t="shared" si="3"/>
        <v>42.003414911781448</v>
      </c>
    </row>
    <row r="211" spans="1:6" ht="12.75" customHeight="1" x14ac:dyDescent="0.2">
      <c r="A211" s="53">
        <v>3431</v>
      </c>
      <c r="B211" s="231" t="s">
        <v>466</v>
      </c>
      <c r="C211" s="50" t="s">
        <v>467</v>
      </c>
      <c r="D211" s="241">
        <v>34.51</v>
      </c>
      <c r="E211" s="241">
        <v>0</v>
      </c>
      <c r="F211" s="52">
        <f t="shared" si="3"/>
        <v>0</v>
      </c>
    </row>
    <row r="212" spans="1:6" ht="12.75" customHeight="1" x14ac:dyDescent="0.2">
      <c r="A212" s="53">
        <v>3432</v>
      </c>
      <c r="B212" s="84" t="s">
        <v>468</v>
      </c>
      <c r="C212" s="50" t="s">
        <v>469</v>
      </c>
      <c r="D212" s="241">
        <v>0.34</v>
      </c>
      <c r="E212" s="241">
        <v>0</v>
      </c>
      <c r="F212" s="52">
        <f t="shared" si="3"/>
        <v>0</v>
      </c>
    </row>
    <row r="213" spans="1:6" ht="12.75" customHeight="1" x14ac:dyDescent="0.2">
      <c r="A213" s="53">
        <v>3433</v>
      </c>
      <c r="B213" s="84" t="s">
        <v>470</v>
      </c>
      <c r="C213" s="50" t="s">
        <v>471</v>
      </c>
      <c r="D213" s="241">
        <v>0.28999999999999998</v>
      </c>
      <c r="E213" s="241">
        <v>10.76</v>
      </c>
      <c r="F213" s="52">
        <f t="shared" si="3"/>
        <v>3710.344827586207</v>
      </c>
    </row>
    <row r="214" spans="1:6" ht="12.75" customHeight="1" x14ac:dyDescent="0.2">
      <c r="A214" s="53">
        <v>3434</v>
      </c>
      <c r="B214" s="84" t="s">
        <v>472</v>
      </c>
      <c r="C214" s="50" t="s">
        <v>473</v>
      </c>
      <c r="D214" s="241">
        <v>0</v>
      </c>
      <c r="E214" s="241">
        <v>4</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4747.16</v>
      </c>
      <c r="E252" s="51">
        <f>E253+E259</f>
        <v>3167.71</v>
      </c>
      <c r="F252" s="52">
        <f t="shared" si="3"/>
        <v>66.728528214764196</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4747.16</v>
      </c>
      <c r="E259" s="51">
        <f>SUM(E260:E262)</f>
        <v>3167.71</v>
      </c>
      <c r="F259" s="52">
        <f t="shared" si="3"/>
        <v>66.728528214764196</v>
      </c>
    </row>
    <row r="260" spans="1:6" ht="12.75" customHeight="1" x14ac:dyDescent="0.2">
      <c r="A260" s="53">
        <v>3721</v>
      </c>
      <c r="B260" s="84" t="s">
        <v>560</v>
      </c>
      <c r="C260" s="50" t="s">
        <v>561</v>
      </c>
      <c r="D260" s="241">
        <v>4747.16</v>
      </c>
      <c r="E260" s="241">
        <v>3167.71</v>
      </c>
      <c r="F260" s="52">
        <f t="shared" si="3"/>
        <v>66.728528214764196</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903661.40000000014</v>
      </c>
      <c r="E289" s="51">
        <f>E151-E287+E288</f>
        <v>1976115.56</v>
      </c>
      <c r="F289" s="52">
        <f t="shared" si="4"/>
        <v>218.67876175744584</v>
      </c>
    </row>
    <row r="290" spans="1:6" ht="12.75" customHeight="1" x14ac:dyDescent="0.2">
      <c r="A290" s="53" t="s">
        <v>609</v>
      </c>
      <c r="B290" s="84" t="s">
        <v>620</v>
      </c>
      <c r="C290" s="50" t="s">
        <v>621</v>
      </c>
      <c r="D290" s="51">
        <f>IF(D6&gt;=D289,D6-D289,0)</f>
        <v>17157.699999999837</v>
      </c>
      <c r="E290" s="51">
        <f>IF(E6&gt;=E289,E6-E289,0)</f>
        <v>0</v>
      </c>
      <c r="F290" s="52">
        <f t="shared" si="4"/>
        <v>0</v>
      </c>
    </row>
    <row r="291" spans="1:6" ht="12.75" customHeight="1" x14ac:dyDescent="0.2">
      <c r="A291" s="53" t="s">
        <v>609</v>
      </c>
      <c r="B291" s="84" t="s">
        <v>622</v>
      </c>
      <c r="C291" s="50" t="s">
        <v>623</v>
      </c>
      <c r="D291" s="51">
        <f>IF(D289&gt;=D6,D289-D6,0)</f>
        <v>0</v>
      </c>
      <c r="E291" s="51">
        <f>IF(E289&gt;=E6,E289-E6,0)</f>
        <v>237.19000000040978</v>
      </c>
      <c r="F291" s="52" t="str">
        <f t="shared" si="4"/>
        <v>-</v>
      </c>
    </row>
    <row r="292" spans="1:6" ht="12.75" customHeight="1" x14ac:dyDescent="0.2">
      <c r="A292" s="53">
        <v>92211</v>
      </c>
      <c r="B292" s="84" t="s">
        <v>624</v>
      </c>
      <c r="C292" s="50" t="s">
        <v>625</v>
      </c>
      <c r="D292" s="241">
        <f>17644.25-0.02</f>
        <v>17644.23</v>
      </c>
      <c r="E292" s="241">
        <f>24290.52-2762.12</f>
        <v>21528.400000000001</v>
      </c>
      <c r="F292" s="52">
        <f t="shared" si="4"/>
        <v>122.01382548289159</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1377.66</v>
      </c>
      <c r="E294" s="241">
        <v>400</v>
      </c>
      <c r="F294" s="52">
        <f t="shared" si="4"/>
        <v>29.034740066489551</v>
      </c>
    </row>
    <row r="295" spans="1:6" ht="24" x14ac:dyDescent="0.2">
      <c r="A295" s="53">
        <v>9661</v>
      </c>
      <c r="B295" s="84" t="s">
        <v>630</v>
      </c>
      <c r="C295" s="50" t="s">
        <v>631</v>
      </c>
      <c r="D295" s="241">
        <v>1377.66</v>
      </c>
      <c r="E295" s="241">
        <v>400</v>
      </c>
      <c r="F295" s="52">
        <f t="shared" si="4"/>
        <v>29.034740066489551</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13273.51</v>
      </c>
      <c r="E350" s="51">
        <f>E351+E363+E396+E400+E402</f>
        <v>13224</v>
      </c>
      <c r="F350" s="52">
        <f t="shared" si="6"/>
        <v>99.627001448750178</v>
      </c>
    </row>
    <row r="351" spans="1:6" ht="12.75" customHeight="1" x14ac:dyDescent="0.2">
      <c r="A351" s="53">
        <v>41</v>
      </c>
      <c r="B351" s="84" t="s">
        <v>741</v>
      </c>
      <c r="C351" s="50" t="s">
        <v>742</v>
      </c>
      <c r="D351" s="51">
        <f>D352+D356</f>
        <v>0</v>
      </c>
      <c r="E351" s="51">
        <f>E352+E356</f>
        <v>840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840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840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13273.51</v>
      </c>
      <c r="E363" s="51">
        <f>E364+E369+E378+E383+E388+E391</f>
        <v>12384</v>
      </c>
      <c r="F363" s="52">
        <f t="shared" si="7"/>
        <v>93.298607527323213</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13273.51</v>
      </c>
      <c r="E369" s="51">
        <f>SUM(E370:E377)</f>
        <v>12384</v>
      </c>
      <c r="F369" s="52">
        <f t="shared" si="7"/>
        <v>93.298607527323213</v>
      </c>
    </row>
    <row r="370" spans="1:6" ht="12.75" customHeight="1" x14ac:dyDescent="0.2">
      <c r="A370" s="53">
        <v>4221</v>
      </c>
      <c r="B370" s="84" t="s">
        <v>675</v>
      </c>
      <c r="C370" s="50" t="s">
        <v>767</v>
      </c>
      <c r="D370" s="241">
        <v>4878.3599999999997</v>
      </c>
      <c r="E370" s="241">
        <v>3128.03</v>
      </c>
      <c r="F370" s="52">
        <f t="shared" si="7"/>
        <v>64.120524110561746</v>
      </c>
    </row>
    <row r="371" spans="1:6" ht="12.75" customHeight="1" x14ac:dyDescent="0.2">
      <c r="A371" s="53">
        <v>4222</v>
      </c>
      <c r="B371" s="84" t="s">
        <v>768</v>
      </c>
      <c r="C371" s="50" t="s">
        <v>769</v>
      </c>
      <c r="D371" s="241">
        <v>4530.7299999999996</v>
      </c>
      <c r="E371" s="241">
        <v>6394.73</v>
      </c>
      <c r="F371" s="52">
        <f t="shared" si="7"/>
        <v>141.14127303988542</v>
      </c>
    </row>
    <row r="372" spans="1:6" ht="12.75" customHeight="1" x14ac:dyDescent="0.2">
      <c r="A372" s="53">
        <v>4223</v>
      </c>
      <c r="B372" s="84" t="s">
        <v>679</v>
      </c>
      <c r="C372" s="50" t="s">
        <v>770</v>
      </c>
      <c r="D372" s="241">
        <v>3864.42</v>
      </c>
      <c r="E372" s="241">
        <v>2392.4899999999998</v>
      </c>
      <c r="F372" s="52">
        <f t="shared" si="7"/>
        <v>61.91071363878666</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468.75</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13273.51</v>
      </c>
      <c r="E408" s="51">
        <f>IF(E350&gt;=E298,E350-E298,0)</f>
        <v>13224</v>
      </c>
      <c r="F408" s="52">
        <f t="shared" si="8"/>
        <v>99.627001448750178</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920819.1</v>
      </c>
      <c r="E412" s="51">
        <f>E6+E298</f>
        <v>1975878.3699999996</v>
      </c>
      <c r="F412" s="52">
        <f t="shared" si="8"/>
        <v>214.57834334670073</v>
      </c>
    </row>
    <row r="413" spans="1:6" ht="12.75" customHeight="1" x14ac:dyDescent="0.2">
      <c r="A413" s="53" t="s">
        <v>609</v>
      </c>
      <c r="B413" s="84" t="s">
        <v>832</v>
      </c>
      <c r="C413" s="50" t="s">
        <v>833</v>
      </c>
      <c r="D413" s="51">
        <f>D289+D350</f>
        <v>916934.91000000015</v>
      </c>
      <c r="E413" s="51">
        <f>E289+E350</f>
        <v>1989339.56</v>
      </c>
      <c r="F413" s="52">
        <f t="shared" si="8"/>
        <v>216.95537363715377</v>
      </c>
    </row>
    <row r="414" spans="1:6" ht="12.75" customHeight="1" x14ac:dyDescent="0.2">
      <c r="A414" s="53" t="s">
        <v>609</v>
      </c>
      <c r="B414" s="84" t="s">
        <v>834</v>
      </c>
      <c r="C414" s="50" t="s">
        <v>835</v>
      </c>
      <c r="D414" s="51">
        <f>IF(D412&gt;=D413,D412-D413,0)</f>
        <v>3884.1899999998277</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13461.19000000041</v>
      </c>
      <c r="F415" s="52" t="str">
        <f t="shared" si="8"/>
        <v>-</v>
      </c>
    </row>
    <row r="416" spans="1:6" ht="12.75" customHeight="1" x14ac:dyDescent="0.2">
      <c r="A416" s="59" t="s">
        <v>838</v>
      </c>
      <c r="B416" s="231" t="s">
        <v>839</v>
      </c>
      <c r="C416" s="60" t="s">
        <v>840</v>
      </c>
      <c r="D416" s="51">
        <f>IF(D292-D293+D409-D410&gt;=0,D292-D293+D409-D410,0)</f>
        <v>17644.23</v>
      </c>
      <c r="E416" s="51">
        <f>IF(E292-E293+E409-E410&gt;=0,E292-E293+E409-E410,0)</f>
        <v>21528.400000000001</v>
      </c>
      <c r="F416" s="52">
        <f t="shared" si="8"/>
        <v>122.01382548289159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1377.66</v>
      </c>
      <c r="E418" s="61">
        <f>E294+E411</f>
        <v>400</v>
      </c>
      <c r="F418" s="56">
        <f t="shared" si="8"/>
        <v>29.034740066489551</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920819.1</v>
      </c>
      <c r="E639" s="51">
        <f>E412+E420</f>
        <v>1975878.3699999996</v>
      </c>
      <c r="F639" s="52">
        <f t="shared" si="12"/>
        <v>214.57834334670073</v>
      </c>
    </row>
    <row r="640" spans="1:6" ht="12.75" customHeight="1" x14ac:dyDescent="0.2">
      <c r="A640" s="53" t="s">
        <v>609</v>
      </c>
      <c r="B640" s="84" t="s">
        <v>1278</v>
      </c>
      <c r="C640" s="50" t="s">
        <v>1279</v>
      </c>
      <c r="D640" s="51">
        <f>D413+D528</f>
        <v>916934.91000000015</v>
      </c>
      <c r="E640" s="51">
        <f>E413+E528</f>
        <v>1989339.56</v>
      </c>
      <c r="F640" s="52">
        <f t="shared" si="12"/>
        <v>216.95537363715377</v>
      </c>
    </row>
    <row r="641" spans="1:6" ht="12.75" customHeight="1" x14ac:dyDescent="0.2">
      <c r="A641" s="53" t="s">
        <v>609</v>
      </c>
      <c r="B641" s="84" t="s">
        <v>1280</v>
      </c>
      <c r="C641" s="50" t="s">
        <v>1281</v>
      </c>
      <c r="D641" s="51">
        <f>IF(D639&gt;=D640,D639-D640,0)</f>
        <v>3884.1899999998277</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13461.19000000041</v>
      </c>
      <c r="F642" s="52" t="str">
        <f t="shared" si="12"/>
        <v>-</v>
      </c>
    </row>
    <row r="643" spans="1:6" ht="24" x14ac:dyDescent="0.2">
      <c r="A643" s="59" t="s">
        <v>1284</v>
      </c>
      <c r="B643" s="84" t="s">
        <v>1285</v>
      </c>
      <c r="C643" s="60" t="s">
        <v>1284</v>
      </c>
      <c r="D643" s="51">
        <f>IF(D416-D417+D637-D638&gt;=0,D416-D417+D637-D638,0)</f>
        <v>17644.23</v>
      </c>
      <c r="E643" s="51">
        <f>IF(E416-E417+E637-E638&gt;=0,E416-E417+E637-E638,0)</f>
        <v>21528.400000000001</v>
      </c>
      <c r="F643" s="52">
        <f t="shared" si="12"/>
        <v>122.01382548289159</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21528.419999999827</v>
      </c>
      <c r="E645" s="51">
        <f>IF(E641+E643-E642-E644&gt;=0,E641+E643-E642-E644,0)</f>
        <v>8067.2099999995917</v>
      </c>
      <c r="F645" s="52">
        <f t="shared" si="12"/>
        <v>37.472373727378304</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29150.57</v>
      </c>
      <c r="E647" s="242">
        <v>38600.199999999997</v>
      </c>
      <c r="F647" s="56">
        <f t="shared" si="12"/>
        <v>132.41662169899249</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247.37</v>
      </c>
      <c r="E649" s="241">
        <v>0</v>
      </c>
      <c r="F649" s="52">
        <f t="shared" ref="F649:F712" si="13">IF(D649&lt;&gt;0,IF(E649/D649&gt;=100,"&gt;&gt;100",E649/D649*100),"-")</f>
        <v>0</v>
      </c>
    </row>
    <row r="650" spans="1:6" ht="12.75" customHeight="1" x14ac:dyDescent="0.2">
      <c r="A650" s="53" t="s">
        <v>1297</v>
      </c>
      <c r="B650" s="84" t="s">
        <v>1298</v>
      </c>
      <c r="C650" s="50" t="s">
        <v>1297</v>
      </c>
      <c r="D650" s="241">
        <v>463330.79</v>
      </c>
      <c r="E650" s="241">
        <v>545772.63</v>
      </c>
      <c r="F650" s="52">
        <f t="shared" si="13"/>
        <v>117.79330054883684</v>
      </c>
    </row>
    <row r="651" spans="1:6" ht="12.75" customHeight="1" x14ac:dyDescent="0.2">
      <c r="A651" s="53" t="s">
        <v>1299</v>
      </c>
      <c r="B651" s="84" t="s">
        <v>1300</v>
      </c>
      <c r="C651" s="50" t="s">
        <v>1299</v>
      </c>
      <c r="D651" s="241">
        <v>463578.16</v>
      </c>
      <c r="E651" s="241">
        <v>545772.63</v>
      </c>
      <c r="F651" s="52">
        <f t="shared" si="13"/>
        <v>117.73044485098264</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14</v>
      </c>
      <c r="E653" s="261">
        <v>16</v>
      </c>
      <c r="F653" s="52">
        <f t="shared" si="13"/>
        <v>114.28571428571428</v>
      </c>
    </row>
    <row r="654" spans="1:6" ht="24"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12</v>
      </c>
      <c r="E655" s="261">
        <v>13</v>
      </c>
      <c r="F655" s="52">
        <f t="shared" si="13"/>
        <v>108.33333333333333</v>
      </c>
    </row>
    <row r="656" spans="1:6" ht="12.75" customHeight="1" x14ac:dyDescent="0.2">
      <c r="A656" s="53" t="s">
        <v>609</v>
      </c>
      <c r="B656" s="84" t="s">
        <v>1309</v>
      </c>
      <c r="C656" s="50" t="s">
        <v>1310</v>
      </c>
      <c r="D656" s="261">
        <v>0</v>
      </c>
      <c r="E656" s="261">
        <v>0</v>
      </c>
      <c r="F656" s="52" t="str">
        <f t="shared" si="13"/>
        <v>-</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952.63</v>
      </c>
      <c r="F717" s="52" t="str">
        <f t="shared" si="14"/>
        <v>-</v>
      </c>
    </row>
    <row r="718" spans="1:6" ht="12.75" customHeight="1" x14ac:dyDescent="0.2">
      <c r="A718" s="53">
        <v>32121</v>
      </c>
      <c r="B718" s="84" t="s">
        <v>1416</v>
      </c>
      <c r="C718" s="50" t="s">
        <v>1417</v>
      </c>
      <c r="D718" s="241">
        <v>10130.75</v>
      </c>
      <c r="E718" s="241">
        <v>12362.12</v>
      </c>
      <c r="F718" s="52">
        <f t="shared" si="14"/>
        <v>122.02571379216742</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2123.56</v>
      </c>
      <c r="E720" s="241">
        <v>60</v>
      </c>
      <c r="F720" s="52">
        <f t="shared" si="14"/>
        <v>2.8254440656256476</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137321.47</v>
      </c>
      <c r="E722" s="241">
        <v>149497.66</v>
      </c>
      <c r="F722" s="52">
        <f t="shared" si="14"/>
        <v>108.86692372285268</v>
      </c>
    </row>
    <row r="723" spans="1:6" ht="12.75" customHeight="1" x14ac:dyDescent="0.2">
      <c r="A723" s="53" t="s">
        <v>1426</v>
      </c>
      <c r="B723" s="84" t="s">
        <v>1427</v>
      </c>
      <c r="C723" s="50" t="s">
        <v>1426</v>
      </c>
      <c r="D723" s="241">
        <v>3403.29</v>
      </c>
      <c r="E723" s="241">
        <v>264.32</v>
      </c>
      <c r="F723" s="52">
        <f t="shared" si="14"/>
        <v>7.7666023171695615</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4747.16</v>
      </c>
      <c r="E819" s="241">
        <v>3167.71</v>
      </c>
      <c r="F819" s="52">
        <f t="shared" si="15"/>
        <v>66.728528214764196</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9" workbookViewId="0">
      <selection activeCell="D248" sqref="D248"/>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2170892.1700000004</v>
      </c>
      <c r="E6" s="228">
        <f>E7+E68</f>
        <v>2021473.85</v>
      </c>
      <c r="F6" s="229">
        <f t="shared" ref="F6:F37" si="0">IF(D6&gt;0,IF(E6/D6&gt;=100,"&gt;&gt;100",E6/D6*100),"-")</f>
        <v>93.117192918891021</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1799813.0800000003</v>
      </c>
      <c r="E7" s="103">
        <f>E8+E12+E51+E52+E56+E63</f>
        <v>1638583.84</v>
      </c>
      <c r="F7" s="92">
        <f t="shared" si="0"/>
        <v>91.041889750017816</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3257.5099999999984</v>
      </c>
      <c r="E8" s="103">
        <f>E9+E10-E11</f>
        <v>2898.9599999999991</v>
      </c>
      <c r="F8" s="92">
        <f t="shared" si="0"/>
        <v>88.993126651951968</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17114.599999999999</v>
      </c>
      <c r="E10" s="246">
        <v>17954.599999999999</v>
      </c>
      <c r="F10" s="92">
        <f t="shared" si="0"/>
        <v>104.90809016862796</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13857.09</v>
      </c>
      <c r="E11" s="246">
        <v>15055.64</v>
      </c>
      <c r="F11" s="92">
        <f t="shared" si="0"/>
        <v>108.64936288932236</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1796264.1100000003</v>
      </c>
      <c r="E12" s="103">
        <f>E13+E19+E29+E35+E41+E45</f>
        <v>1635393.4200000002</v>
      </c>
      <c r="F12" s="92">
        <f t="shared" si="0"/>
        <v>91.044151630909099</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1688240.0900000003</v>
      </c>
      <c r="E13" s="103">
        <f>SUM(E14:E17)-E18</f>
        <v>1558375.4600000002</v>
      </c>
      <c r="F13" s="92">
        <f t="shared" si="0"/>
        <v>92.307691852051676</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2597292.4500000002</v>
      </c>
      <c r="E15" s="246">
        <v>2597292.4500000002</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909052.36</v>
      </c>
      <c r="E18" s="246">
        <v>1038916.99</v>
      </c>
      <c r="F18" s="92">
        <f t="shared" si="0"/>
        <v>114.28571507146191</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107816.71000000005</v>
      </c>
      <c r="E19" s="103">
        <f>SUM(E20:E27)-E28</f>
        <v>77017.959999999992</v>
      </c>
      <c r="F19" s="92">
        <f t="shared" si="0"/>
        <v>71.434158953653807</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179562.03</v>
      </c>
      <c r="E20" s="246">
        <v>182227.03</v>
      </c>
      <c r="F20" s="92">
        <f t="shared" si="0"/>
        <v>101.48416678069412</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76481.78</v>
      </c>
      <c r="E21" s="246">
        <v>83027.070000000007</v>
      </c>
      <c r="F21" s="92">
        <f t="shared" si="0"/>
        <v>108.55797289236733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23320.21</v>
      </c>
      <c r="E22" s="246">
        <v>24575.43</v>
      </c>
      <c r="F22" s="92">
        <f t="shared" si="0"/>
        <v>105.3825415808863</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13222.52</v>
      </c>
      <c r="E26" s="246">
        <v>13691.27</v>
      </c>
      <c r="F26" s="92">
        <f t="shared" si="0"/>
        <v>103.54508822826512</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184769.83</v>
      </c>
      <c r="E28" s="246">
        <v>226502.84</v>
      </c>
      <c r="F28" s="92">
        <f t="shared" si="0"/>
        <v>122.58648503383912</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207.30999999999995</v>
      </c>
      <c r="E45" s="103">
        <f>SUM(E46:E49)-E50</f>
        <v>0</v>
      </c>
      <c r="F45" s="92">
        <f t="shared" si="1"/>
        <v>0</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3877.24</v>
      </c>
      <c r="E47" s="246">
        <v>3877.25</v>
      </c>
      <c r="F47" s="92">
        <f t="shared" si="1"/>
        <v>100.00025791542437</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3669.93</v>
      </c>
      <c r="E50" s="246">
        <v>3877.25</v>
      </c>
      <c r="F50" s="92">
        <f t="shared" si="1"/>
        <v>105.64915407105858</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291.45999999999998</v>
      </c>
      <c r="E51" s="246">
        <v>291.45999999999998</v>
      </c>
      <c r="F51" s="92">
        <f t="shared" si="1"/>
        <v>100</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24511.14</v>
      </c>
      <c r="E54" s="246">
        <v>24940.89</v>
      </c>
      <c r="F54" s="92">
        <f t="shared" si="1"/>
        <v>101.75328442495943</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24511.14</v>
      </c>
      <c r="E55" s="246">
        <v>24940.89</v>
      </c>
      <c r="F55" s="92">
        <f t="shared" si="1"/>
        <v>101.75328442495943</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371079.09</v>
      </c>
      <c r="E68" s="103">
        <f>E69+E78+E87+E118+E134+E146+E164+E170</f>
        <v>382890.01</v>
      </c>
      <c r="F68" s="92">
        <f t="shared" si="1"/>
        <v>103.18285786461317</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316260.33</v>
      </c>
      <c r="E78" s="103">
        <f>E79+SUM(E82:E84)-E85+E86</f>
        <v>322152.77</v>
      </c>
      <c r="F78" s="92">
        <f t="shared" si="2"/>
        <v>101.86316127602852</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12.71</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316260.33</v>
      </c>
      <c r="E86" s="246">
        <v>322140.06</v>
      </c>
      <c r="F86" s="92">
        <f t="shared" si="2"/>
        <v>101.85914243496805</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25668.19</v>
      </c>
      <c r="E146" s="103">
        <f>SUM(E147:E149)+SUM(E158:E162)-E163</f>
        <v>22137.040000000001</v>
      </c>
      <c r="F146" s="92">
        <f t="shared" si="4"/>
        <v>86.24308920886125</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1377.66</v>
      </c>
      <c r="E160" s="246">
        <v>400</v>
      </c>
      <c r="F160" s="92">
        <f t="shared" si="4"/>
        <v>29.034740066489551</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24290.53</v>
      </c>
      <c r="E161" s="246">
        <v>21737.040000000001</v>
      </c>
      <c r="F161" s="92">
        <f t="shared" si="4"/>
        <v>89.487713936254181</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29150.57</v>
      </c>
      <c r="E170" s="103">
        <f>SUM(E171:E173)</f>
        <v>38600.199999999997</v>
      </c>
      <c r="F170" s="92">
        <f t="shared" si="5"/>
        <v>132.41662169899249</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29150.57</v>
      </c>
      <c r="E173" s="246">
        <v>38600.199999999997</v>
      </c>
      <c r="F173" s="92">
        <f t="shared" si="5"/>
        <v>132.41662169899249</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2170892.17</v>
      </c>
      <c r="E175" s="103">
        <f>E176+E237</f>
        <v>2021473.85</v>
      </c>
      <c r="F175" s="92">
        <f t="shared" ref="F175:F206" si="6">IF(D175&gt;0,IF(E175/D175&gt;=100,"&gt;&gt;100",E175/D175*100),"-")</f>
        <v>93.11719291889105</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348173.02</v>
      </c>
      <c r="E176" s="103">
        <f>E177+E189+E190+E206+E234</f>
        <v>374422.8</v>
      </c>
      <c r="F176" s="92">
        <f t="shared" si="6"/>
        <v>107.5392918153164</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348173.02</v>
      </c>
      <c r="E177" s="103">
        <f>SUM(E178:E180)+SUM(E184:E188)</f>
        <v>374422.8</v>
      </c>
      <c r="F177" s="92">
        <f t="shared" si="6"/>
        <v>107.5392918153164</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24222.46</v>
      </c>
      <c r="E178" s="246">
        <v>32368.26</v>
      </c>
      <c r="F178" s="92">
        <f t="shared" si="6"/>
        <v>133.62911942057082</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8306.6299999999992</v>
      </c>
      <c r="E179" s="246">
        <v>20466.669999999998</v>
      </c>
      <c r="F179" s="92">
        <f t="shared" si="6"/>
        <v>246.38957074048079</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0.14000000000000001</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0.14000000000000001</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315643.93</v>
      </c>
      <c r="E188" s="246">
        <v>321587.73</v>
      </c>
      <c r="F188" s="92">
        <f t="shared" si="6"/>
        <v>101.88307121888896</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1822719.15</v>
      </c>
      <c r="E237" s="103">
        <f>+E238+E245-E254+SUM(E255:E257)</f>
        <v>1647051.05</v>
      </c>
      <c r="F237" s="92">
        <f t="shared" si="7"/>
        <v>90.362305679402127</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1799813.07</v>
      </c>
      <c r="E238" s="103">
        <f>E239-E242</f>
        <v>1638583.84</v>
      </c>
      <c r="F238" s="92">
        <f t="shared" si="7"/>
        <v>91.041890255858632</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1799813.07</v>
      </c>
      <c r="E239" s="103">
        <f>SUM(E240:E241)</f>
        <v>1638583.84</v>
      </c>
      <c r="F239" s="92">
        <f t="shared" ref="F239:F260" si="8">IF(D239&gt;0,IF(E239/D239&gt;=100,"&gt;&gt;100",E239/D239*100),"-")</f>
        <v>91.041890255858632</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1783358.26</v>
      </c>
      <c r="E240" s="246">
        <v>1622129.03</v>
      </c>
      <c r="F240" s="92">
        <f t="shared" si="8"/>
        <v>90.959234966057807</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16454.810000000001</v>
      </c>
      <c r="E241" s="246">
        <v>16454.810000000001</v>
      </c>
      <c r="F241" s="92">
        <f t="shared" si="8"/>
        <v>100</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21528.42</v>
      </c>
      <c r="E245" s="103">
        <f>E246-E250</f>
        <v>8067.2099999999991</v>
      </c>
      <c r="F245" s="92">
        <f t="shared" si="8"/>
        <v>37.472373727379896</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21528.42</v>
      </c>
      <c r="E246" s="103">
        <f>SUM(E247:E249)</f>
        <v>17272.48</v>
      </c>
      <c r="F246" s="92">
        <f t="shared" si="8"/>
        <v>80.231062010124305</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f>24290.53-2762.11</f>
        <v>21528.42</v>
      </c>
      <c r="E247" s="246">
        <f>21639.18-4366.7</f>
        <v>17272.48</v>
      </c>
      <c r="F247" s="92">
        <f t="shared" si="8"/>
        <v>80.231062010124305</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9205.27</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9205.27</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1377.66</v>
      </c>
      <c r="E255" s="246">
        <v>400</v>
      </c>
      <c r="F255" s="92">
        <f t="shared" si="8"/>
        <v>29.034740066489551</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60062.35</v>
      </c>
      <c r="E259" s="103">
        <f>E260</f>
        <v>83530.59</v>
      </c>
      <c r="F259" s="92">
        <f t="shared" si="8"/>
        <v>139.07312983924206</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60062.35</v>
      </c>
      <c r="E260" s="247">
        <v>83530.59</v>
      </c>
      <c r="F260" s="96">
        <f t="shared" si="8"/>
        <v>139.07312983924206</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f>193396.98/7.5345</f>
        <v>25668.190324507268</v>
      </c>
      <c r="E265" s="246">
        <v>22137.040000000001</v>
      </c>
      <c r="F265" s="92">
        <f t="shared" si="9"/>
        <v>86.243088118542488</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2706.02</v>
      </c>
      <c r="E268" s="246">
        <v>8585.75</v>
      </c>
      <c r="F268" s="92">
        <f t="shared" si="9"/>
        <v>317.28331645738018</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313554.31</v>
      </c>
      <c r="E271" s="246">
        <v>313554.31</v>
      </c>
      <c r="F271" s="92">
        <f t="shared" si="9"/>
        <v>100</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24290.53</v>
      </c>
      <c r="E286" s="246">
        <v>21737.040000000001</v>
      </c>
      <c r="F286" s="92">
        <f t="shared" si="9"/>
        <v>89.487713936254181</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24222.46</v>
      </c>
      <c r="E287" s="246">
        <v>1040</v>
      </c>
      <c r="F287" s="92">
        <f t="shared" si="9"/>
        <v>4.2935358340977752</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323950.56</v>
      </c>
      <c r="E288" s="246">
        <f>374422.8-1040</f>
        <v>373382.8</v>
      </c>
      <c r="F288" s="92">
        <f t="shared" si="9"/>
        <v>115.25919263729625</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313554.31</v>
      </c>
      <c r="E298" s="246">
        <v>313554.31</v>
      </c>
      <c r="F298" s="92">
        <f t="shared" si="10"/>
        <v>100</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2089.62</v>
      </c>
      <c r="E302" s="246">
        <v>8033.42</v>
      </c>
      <c r="F302" s="92">
        <f t="shared" si="10"/>
        <v>384.44406159971669</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4" workbookViewId="0">
      <selection activeCell="D15" sqref="D15"/>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916934.91</v>
      </c>
      <c r="E5" s="78">
        <f>E6+E10+E13+SUM(E17:E21)</f>
        <v>1989339.56</v>
      </c>
      <c r="F5" s="79">
        <f t="shared" ref="F5:F36" si="0">IF(D5&gt;0,IF(E5/D5&gt;=100,"&gt;&gt;100",E5/D5*100),"-")</f>
        <v>216.9553736371538</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916934.91</v>
      </c>
      <c r="E13" s="80">
        <f>SUM(E14:E16)</f>
        <v>1989339.56</v>
      </c>
      <c r="F13" s="62">
        <f t="shared" si="0"/>
        <v>216.9553736371538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916934.91</v>
      </c>
      <c r="E14" s="248">
        <v>1989339.56</v>
      </c>
      <c r="F14" s="62">
        <f t="shared" si="0"/>
        <v>216.9553736371538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916934.91</v>
      </c>
      <c r="E141" s="105">
        <f>E5+E22+E28+E35+E75+E82+E89+E107+E114+E129</f>
        <v>1989339.56</v>
      </c>
      <c r="F141" s="81">
        <f t="shared" si="4"/>
        <v>216.9553736371538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0" sqref="G10"/>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v>0</v>
      </c>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101" sqref="D101"/>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348173.02</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2015723.4699999997</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6578.54</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1995920.9299999997</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360311.67</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1628432.4</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14.76</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3167.71</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3994.39</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13224</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1989473.69</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634.74</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1975614.95</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352165.87</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1616272.36</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14.62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3167.71</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3994.39</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13224</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374422.79999999981</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1040</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1040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1040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1040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373382.8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8033.42</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365349.38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C21" sqref="C2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3</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46420</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IF(AND(H3=12,J3="DA",M3="DA",BILANCA!E246-BILANCA!E250&gt;0.001,OR(ABS(BILANCA!E246-BILANCA!E250-'PR-RAS'!E645)&gt;0.001,ABS('PR-RAS'!D646)&gt;0.001)),1,0)</f>
        <v>0</v>
      </c>
      <c r="I17" s="139">
        <f>IF(AND(H3=12,J3="DA",M3="DA",BILANCA!D250-BILANCA!D246&gt;0.001,OR(ABS(BILANCA!D250-BILANCA!D246-'PR-RAS'!D646)&gt;0.001,ABS('PR-RAS'!D645)&gt;0.001)),1,0)</f>
        <v>0</v>
      </c>
      <c r="J17" s="139">
        <f>IF(AND(H3=12,J3="DA",M3="DA",BILANCA!E250-BILANCA!E246&gt;0.001,OR(ABS(BILANCA!E250-BILANCA!E246-'PR-RAS'!E646)&gt;0.001,ABS('PR-RAS'!D645)&gt;0.001)),1,0)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Provjera</v>
      </c>
      <c r="C225" s="117" t="s">
        <v>3230</v>
      </c>
      <c r="D225" s="122"/>
      <c r="E225" s="70">
        <f t="shared" si="12"/>
        <v>0</v>
      </c>
      <c r="F225" s="70">
        <f t="shared" si="13"/>
        <v>1</v>
      </c>
      <c r="G225" s="70"/>
      <c r="H225" s="70"/>
      <c r="I225" s="70"/>
      <c r="J225" s="70"/>
      <c r="K225" s="70"/>
      <c r="L225" s="70">
        <f>IF(AND('PR-RAS'!D214&gt;0,'PR-RAS'!D758=0),1,0)</f>
        <v>0</v>
      </c>
      <c r="M225" s="70">
        <f>IF(AND('PR-RAS'!E214&gt;0,'PR-RAS'!E758=0),1,0)</f>
        <v>1</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Gaščić Vereš</cp:lastModifiedBy>
  <cp:lastPrinted>2024-01-25T08:38:29Z</cp:lastPrinted>
  <dcterms:created xsi:type="dcterms:W3CDTF">2024-01-24T15:42:45Z</dcterms:created>
  <dcterms:modified xsi:type="dcterms:W3CDTF">2024-02-02T08:53:45Z</dcterms:modified>
</cp:coreProperties>
</file>