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Andreja Femec\Desktop\ANDREJA RADNA MAPA\PLANIRANJE I IZVRŠENJE PRORAČUNA\FINANCIJSKI IZVJEŠTAJI\KONSOLIDACIJA\PODACI 2024\I-XII\"/>
    </mc:Choice>
  </mc:AlternateContent>
  <xr:revisionPtr revIDLastSave="0" documentId="13_ncr:1_{4B5DBEEF-ED9D-4A4D-9060-ABB9F410F8C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3" i="8" l="1"/>
  <c r="D102" i="8"/>
  <c r="D16" i="8"/>
  <c r="D34" i="8"/>
  <c r="D25" i="8"/>
  <c r="D7" i="8"/>
  <c r="D5" i="8"/>
  <c r="E25" i="7"/>
  <c r="E288" i="5"/>
  <c r="E265" i="5"/>
  <c r="E188" i="5"/>
  <c r="E161" i="5"/>
  <c r="E86" i="5"/>
  <c r="L1448" i="9" l="1"/>
  <c r="J1448" i="9"/>
  <c r="F318" i="9"/>
  <c r="F317" i="9" s="1"/>
  <c r="F316" i="9"/>
  <c r="F315" i="9"/>
  <c r="F314" i="9"/>
  <c r="F313" i="9"/>
  <c r="F312" i="9"/>
  <c r="F311" i="9"/>
  <c r="F310" i="9"/>
  <c r="H309" i="9"/>
  <c r="G309" i="9"/>
  <c r="F309" i="9"/>
  <c r="F308" i="9"/>
  <c r="H307" i="9"/>
  <c r="G307" i="9"/>
  <c r="E307" i="9" s="1"/>
  <c r="B307" i="9" s="1"/>
  <c r="F307" i="9"/>
  <c r="H306" i="9"/>
  <c r="G306" i="9"/>
  <c r="E306" i="9" s="1"/>
  <c r="B306" i="9" s="1"/>
  <c r="F306" i="9"/>
  <c r="H305" i="9"/>
  <c r="G305" i="9"/>
  <c r="E305" i="9" s="1"/>
  <c r="F305" i="9"/>
  <c r="B305" i="9"/>
  <c r="H304" i="9"/>
  <c r="G304" i="9"/>
  <c r="E304" i="9" s="1"/>
  <c r="B304" i="9" s="1"/>
  <c r="F304" i="9"/>
  <c r="H303" i="9"/>
  <c r="G303" i="9"/>
  <c r="F303" i="9"/>
  <c r="H302" i="9"/>
  <c r="G302" i="9"/>
  <c r="F302" i="9"/>
  <c r="E302" i="9"/>
  <c r="B302" i="9"/>
  <c r="H301" i="9"/>
  <c r="G301" i="9"/>
  <c r="F301" i="9"/>
  <c r="H300" i="9"/>
  <c r="G300" i="9"/>
  <c r="F300" i="9"/>
  <c r="H299" i="9"/>
  <c r="G299" i="9"/>
  <c r="F299" i="9"/>
  <c r="E299" i="9"/>
  <c r="B299" i="9"/>
  <c r="H298" i="9"/>
  <c r="G298" i="9"/>
  <c r="F298" i="9"/>
  <c r="H297" i="9"/>
  <c r="G297" i="9"/>
  <c r="F297" i="9"/>
  <c r="E297" i="9"/>
  <c r="B297" i="9"/>
  <c r="H296" i="9"/>
  <c r="G296" i="9"/>
  <c r="F296" i="9"/>
  <c r="H295" i="9"/>
  <c r="G295" i="9"/>
  <c r="F295" i="9"/>
  <c r="E295" i="9"/>
  <c r="H294" i="9"/>
  <c r="G294" i="9"/>
  <c r="F294" i="9"/>
  <c r="H293" i="9"/>
  <c r="G293" i="9"/>
  <c r="F293" i="9"/>
  <c r="H292" i="9"/>
  <c r="G292" i="9"/>
  <c r="E292" i="9" s="1"/>
  <c r="B292" i="9" s="1"/>
  <c r="F292" i="9"/>
  <c r="F291" i="9"/>
  <c r="F290" i="9"/>
  <c r="H289" i="9"/>
  <c r="G289" i="9"/>
  <c r="F289" i="9"/>
  <c r="H288" i="9"/>
  <c r="G288" i="9"/>
  <c r="F288" i="9"/>
  <c r="H287" i="9"/>
  <c r="G287" i="9"/>
  <c r="E287" i="9" s="1"/>
  <c r="B287" i="9" s="1"/>
  <c r="F287" i="9"/>
  <c r="H286" i="9"/>
  <c r="G286" i="9"/>
  <c r="F286" i="9"/>
  <c r="F285" i="9"/>
  <c r="H284" i="9"/>
  <c r="G284" i="9"/>
  <c r="E284" i="9" s="1"/>
  <c r="B284" i="9" s="1"/>
  <c r="F284" i="9"/>
  <c r="H283" i="9"/>
  <c r="G283" i="9"/>
  <c r="F283" i="9"/>
  <c r="H282" i="9"/>
  <c r="G282" i="9"/>
  <c r="F282" i="9"/>
  <c r="F281" i="9"/>
  <c r="F280" i="9"/>
  <c r="F279" i="9"/>
  <c r="F278" i="9"/>
  <c r="F276" i="9"/>
  <c r="L275" i="9"/>
  <c r="F275" i="9" s="1"/>
  <c r="H275" i="9"/>
  <c r="F274" i="9"/>
  <c r="I273" i="9"/>
  <c r="H273" i="9"/>
  <c r="F273" i="9"/>
  <c r="E272" i="9"/>
  <c r="M271" i="9"/>
  <c r="L271" i="9"/>
  <c r="F271" i="9"/>
  <c r="E271" i="9"/>
  <c r="M270" i="9"/>
  <c r="L270" i="9"/>
  <c r="F270" i="9"/>
  <c r="E270" i="9"/>
  <c r="B270" i="9"/>
  <c r="M269" i="9"/>
  <c r="L269" i="9"/>
  <c r="F269" i="9" s="1"/>
  <c r="B269" i="9" s="1"/>
  <c r="E269" i="9"/>
  <c r="M268" i="9"/>
  <c r="L268" i="9"/>
  <c r="F268" i="9"/>
  <c r="E268" i="9"/>
  <c r="B268" i="9" s="1"/>
  <c r="M267" i="9"/>
  <c r="L267" i="9"/>
  <c r="F267" i="9"/>
  <c r="E267" i="9"/>
  <c r="B267" i="9"/>
  <c r="M266" i="9"/>
  <c r="L266" i="9"/>
  <c r="F266" i="9" s="1"/>
  <c r="E266" i="9"/>
  <c r="B266" i="9" s="1"/>
  <c r="M265" i="9"/>
  <c r="L265" i="9"/>
  <c r="F265" i="9"/>
  <c r="E265" i="9"/>
  <c r="B265" i="9" s="1"/>
  <c r="M264" i="9"/>
  <c r="L264" i="9"/>
  <c r="F264" i="9" s="1"/>
  <c r="B264" i="9" s="1"/>
  <c r="E264" i="9"/>
  <c r="M263" i="9"/>
  <c r="L263" i="9"/>
  <c r="F263" i="9"/>
  <c r="E263" i="9"/>
  <c r="M262" i="9"/>
  <c r="L262" i="9"/>
  <c r="F262" i="9" s="1"/>
  <c r="E262" i="9"/>
  <c r="B262" i="9"/>
  <c r="M261" i="9"/>
  <c r="L261" i="9"/>
  <c r="E261" i="9"/>
  <c r="M260" i="9"/>
  <c r="L260" i="9"/>
  <c r="F260" i="9"/>
  <c r="E260" i="9"/>
  <c r="B260" i="9" s="1"/>
  <c r="M259" i="9"/>
  <c r="L259" i="9"/>
  <c r="F259" i="9"/>
  <c r="E259" i="9"/>
  <c r="B259" i="9"/>
  <c r="M258" i="9"/>
  <c r="L258" i="9"/>
  <c r="F258" i="9" s="1"/>
  <c r="E258" i="9"/>
  <c r="B258" i="9" s="1"/>
  <c r="M257" i="9"/>
  <c r="L257" i="9"/>
  <c r="F257" i="9"/>
  <c r="E257" i="9"/>
  <c r="B257" i="9" s="1"/>
  <c r="M256" i="9"/>
  <c r="L256" i="9"/>
  <c r="F256" i="9" s="1"/>
  <c r="E256" i="9"/>
  <c r="B256" i="9" s="1"/>
  <c r="M255" i="9"/>
  <c r="L255" i="9"/>
  <c r="F255" i="9" s="1"/>
  <c r="E255" i="9"/>
  <c r="B255" i="9" s="1"/>
  <c r="M254" i="9"/>
  <c r="L254" i="9"/>
  <c r="F254" i="9" s="1"/>
  <c r="E254" i="9"/>
  <c r="B254" i="9"/>
  <c r="M253" i="9"/>
  <c r="L253" i="9"/>
  <c r="F253" i="9" s="1"/>
  <c r="B253" i="9" s="1"/>
  <c r="E253" i="9"/>
  <c r="M252" i="9"/>
  <c r="L252" i="9"/>
  <c r="F252" i="9"/>
  <c r="E252" i="9"/>
  <c r="B252" i="9" s="1"/>
  <c r="M251" i="9"/>
  <c r="L251" i="9"/>
  <c r="F251" i="9"/>
  <c r="E251" i="9"/>
  <c r="B251" i="9"/>
  <c r="M250" i="9"/>
  <c r="L250" i="9"/>
  <c r="E250" i="9"/>
  <c r="M249" i="9"/>
  <c r="L249" i="9"/>
  <c r="F249" i="9"/>
  <c r="E249" i="9"/>
  <c r="B249" i="9"/>
  <c r="M248" i="9"/>
  <c r="L248" i="9"/>
  <c r="F248" i="9" s="1"/>
  <c r="E248" i="9"/>
  <c r="B248" i="9" s="1"/>
  <c r="M247" i="9"/>
  <c r="L247" i="9"/>
  <c r="F247" i="9"/>
  <c r="E247" i="9"/>
  <c r="M246" i="9"/>
  <c r="L246" i="9"/>
  <c r="F246" i="9" s="1"/>
  <c r="E246" i="9"/>
  <c r="B246" i="9"/>
  <c r="M245" i="9"/>
  <c r="L245" i="9"/>
  <c r="F245" i="9" s="1"/>
  <c r="B245" i="9" s="1"/>
  <c r="E245" i="9"/>
  <c r="M244" i="9"/>
  <c r="L244" i="9"/>
  <c r="F244" i="9"/>
  <c r="E244" i="9"/>
  <c r="M243" i="9"/>
  <c r="L243" i="9"/>
  <c r="F243" i="9"/>
  <c r="E243" i="9"/>
  <c r="B243" i="9"/>
  <c r="M242" i="9"/>
  <c r="L242" i="9"/>
  <c r="E242" i="9"/>
  <c r="M241" i="9"/>
  <c r="L241" i="9"/>
  <c r="F241" i="9"/>
  <c r="E241" i="9"/>
  <c r="B241" i="9" s="1"/>
  <c r="M240" i="9"/>
  <c r="L240" i="9"/>
  <c r="F240" i="9" s="1"/>
  <c r="E240" i="9"/>
  <c r="M239" i="9"/>
  <c r="L239" i="9"/>
  <c r="F239" i="9"/>
  <c r="E239" i="9"/>
  <c r="B239" i="9" s="1"/>
  <c r="M238" i="9"/>
  <c r="L238" i="9"/>
  <c r="F238" i="9" s="1"/>
  <c r="B238" i="9" s="1"/>
  <c r="E238" i="9"/>
  <c r="M237" i="9"/>
  <c r="L237" i="9"/>
  <c r="F237" i="9" s="1"/>
  <c r="B237" i="9" s="1"/>
  <c r="E237" i="9"/>
  <c r="M236" i="9"/>
  <c r="L236" i="9"/>
  <c r="F236" i="9"/>
  <c r="E236" i="9"/>
  <c r="M235" i="9"/>
  <c r="L235" i="9"/>
  <c r="F235" i="9"/>
  <c r="E235" i="9"/>
  <c r="B235" i="9"/>
  <c r="M234" i="9"/>
  <c r="L234" i="9"/>
  <c r="F234" i="9" s="1"/>
  <c r="E234" i="9"/>
  <c r="M233" i="9"/>
  <c r="L233" i="9"/>
  <c r="F233" i="9"/>
  <c r="E233" i="9"/>
  <c r="B233" i="9" s="1"/>
  <c r="M232" i="9"/>
  <c r="L232" i="9"/>
  <c r="F232" i="9" s="1"/>
  <c r="E232" i="9"/>
  <c r="M231" i="9"/>
  <c r="L231" i="9"/>
  <c r="F231" i="9"/>
  <c r="E231" i="9"/>
  <c r="B231" i="9" s="1"/>
  <c r="M230" i="9"/>
  <c r="L230" i="9"/>
  <c r="F230" i="9" s="1"/>
  <c r="B230" i="9" s="1"/>
  <c r="E230" i="9"/>
  <c r="M229" i="9"/>
  <c r="L229" i="9"/>
  <c r="F229" i="9" s="1"/>
  <c r="B229" i="9" s="1"/>
  <c r="E229" i="9"/>
  <c r="M228" i="9"/>
  <c r="L228" i="9"/>
  <c r="F228" i="9"/>
  <c r="E228" i="9"/>
  <c r="B228" i="9" s="1"/>
  <c r="M227" i="9"/>
  <c r="L227" i="9"/>
  <c r="F227" i="9"/>
  <c r="E227" i="9"/>
  <c r="B227" i="9"/>
  <c r="M226" i="9"/>
  <c r="L226" i="9"/>
  <c r="E226" i="9"/>
  <c r="M225" i="9"/>
  <c r="L225" i="9"/>
  <c r="F225" i="9"/>
  <c r="E225" i="9"/>
  <c r="B225" i="9"/>
  <c r="M224" i="9"/>
  <c r="L224" i="9"/>
  <c r="F224" i="9" s="1"/>
  <c r="E224" i="9"/>
  <c r="B224" i="9" s="1"/>
  <c r="M223" i="9"/>
  <c r="L223" i="9"/>
  <c r="F223" i="9" s="1"/>
  <c r="E223" i="9"/>
  <c r="M222" i="9"/>
  <c r="L222" i="9"/>
  <c r="F222" i="9" s="1"/>
  <c r="B222" i="9" s="1"/>
  <c r="E222" i="9"/>
  <c r="M221" i="9"/>
  <c r="L221" i="9"/>
  <c r="E221" i="9"/>
  <c r="M220" i="9"/>
  <c r="L220" i="9"/>
  <c r="F220" i="9" s="1"/>
  <c r="E220" i="9"/>
  <c r="M219" i="9"/>
  <c r="L219" i="9"/>
  <c r="F219" i="9" s="1"/>
  <c r="B219" i="9" s="1"/>
  <c r="E219" i="9"/>
  <c r="M218" i="9"/>
  <c r="L218" i="9"/>
  <c r="F218" i="9" s="1"/>
  <c r="E218" i="9"/>
  <c r="M217" i="9"/>
  <c r="L217" i="9"/>
  <c r="E217" i="9"/>
  <c r="M216" i="9"/>
  <c r="L216" i="9"/>
  <c r="F216" i="9" s="1"/>
  <c r="E216" i="9"/>
  <c r="B216" i="9" s="1"/>
  <c r="M215" i="9"/>
  <c r="L215" i="9"/>
  <c r="E215" i="9"/>
  <c r="M214" i="9"/>
  <c r="L214" i="9"/>
  <c r="F214" i="9" s="1"/>
  <c r="E214" i="9"/>
  <c r="B214" i="9"/>
  <c r="M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G156" i="9"/>
  <c r="F156" i="9"/>
  <c r="E156" i="9"/>
  <c r="B156" i="9"/>
  <c r="H155" i="9"/>
  <c r="G155" i="9"/>
  <c r="F155" i="9"/>
  <c r="E155" i="9"/>
  <c r="B155" i="9" s="1"/>
  <c r="H154" i="9"/>
  <c r="G154" i="9"/>
  <c r="E154" i="9" s="1"/>
  <c r="B154" i="9" s="1"/>
  <c r="F154" i="9"/>
  <c r="H153" i="9"/>
  <c r="G153" i="9"/>
  <c r="E153" i="9" s="1"/>
  <c r="F153" i="9"/>
  <c r="B153" i="9"/>
  <c r="H152" i="9"/>
  <c r="E152" i="9" s="1"/>
  <c r="B152" i="9" s="1"/>
  <c r="G152" i="9"/>
  <c r="F152" i="9"/>
  <c r="H151" i="9"/>
  <c r="G151" i="9"/>
  <c r="F151" i="9"/>
  <c r="E151" i="9"/>
  <c r="B151" i="9" s="1"/>
  <c r="H150" i="9"/>
  <c r="G150" i="9"/>
  <c r="E150" i="9" s="1"/>
  <c r="B150" i="9" s="1"/>
  <c r="F150" i="9"/>
  <c r="H149" i="9"/>
  <c r="G149" i="9"/>
  <c r="F149" i="9"/>
  <c r="H148" i="9"/>
  <c r="G148" i="9"/>
  <c r="F148" i="9"/>
  <c r="E148" i="9"/>
  <c r="B148" i="9"/>
  <c r="H147" i="9"/>
  <c r="G147" i="9"/>
  <c r="F147" i="9"/>
  <c r="E147" i="9"/>
  <c r="B147" i="9" s="1"/>
  <c r="H146" i="9"/>
  <c r="G146" i="9"/>
  <c r="E146" i="9" s="1"/>
  <c r="B146" i="9" s="1"/>
  <c r="F146" i="9"/>
  <c r="H145" i="9"/>
  <c r="G145" i="9"/>
  <c r="E145" i="9" s="1"/>
  <c r="F145" i="9"/>
  <c r="B145" i="9"/>
  <c r="H144" i="9"/>
  <c r="G144" i="9"/>
  <c r="F144" i="9"/>
  <c r="F143" i="9"/>
  <c r="H142" i="9"/>
  <c r="G142" i="9"/>
  <c r="E142" i="9" s="1"/>
  <c r="B142" i="9" s="1"/>
  <c r="F142" i="9"/>
  <c r="H141" i="9"/>
  <c r="G141" i="9"/>
  <c r="E141" i="9" s="1"/>
  <c r="B141" i="9" s="1"/>
  <c r="F141" i="9"/>
  <c r="H140" i="9"/>
  <c r="G140" i="9"/>
  <c r="F140" i="9"/>
  <c r="E140" i="9"/>
  <c r="B140" i="9"/>
  <c r="H139" i="9"/>
  <c r="G139" i="9"/>
  <c r="F139" i="9"/>
  <c r="E139" i="9"/>
  <c r="B139" i="9" s="1"/>
  <c r="H138" i="9"/>
  <c r="G138" i="9"/>
  <c r="E138" i="9" s="1"/>
  <c r="B138" i="9" s="1"/>
  <c r="F138" i="9"/>
  <c r="H137" i="9"/>
  <c r="G137" i="9"/>
  <c r="E137" i="9" s="1"/>
  <c r="F137" i="9"/>
  <c r="B137" i="9"/>
  <c r="H136" i="9"/>
  <c r="E136" i="9" s="1"/>
  <c r="B136" i="9" s="1"/>
  <c r="G136" i="9"/>
  <c r="F136" i="9"/>
  <c r="H135" i="9"/>
  <c r="G135" i="9"/>
  <c r="F135" i="9"/>
  <c r="E135" i="9"/>
  <c r="B135" i="9" s="1"/>
  <c r="H134" i="9"/>
  <c r="G134" i="9"/>
  <c r="E134" i="9" s="1"/>
  <c r="B134" i="9" s="1"/>
  <c r="F134" i="9"/>
  <c r="H133" i="9"/>
  <c r="G133" i="9"/>
  <c r="F133" i="9"/>
  <c r="H132" i="9"/>
  <c r="G132" i="9"/>
  <c r="F132" i="9"/>
  <c r="E132" i="9"/>
  <c r="B132" i="9"/>
  <c r="H131" i="9"/>
  <c r="G131" i="9"/>
  <c r="F131" i="9"/>
  <c r="E131" i="9"/>
  <c r="B131" i="9" s="1"/>
  <c r="H130" i="9"/>
  <c r="G130" i="9"/>
  <c r="E130" i="9" s="1"/>
  <c r="B130" i="9" s="1"/>
  <c r="F130" i="9"/>
  <c r="H129" i="9"/>
  <c r="G129" i="9"/>
  <c r="E129" i="9" s="1"/>
  <c r="F129" i="9"/>
  <c r="B129" i="9"/>
  <c r="H128" i="9"/>
  <c r="E128" i="9" s="1"/>
  <c r="B128" i="9" s="1"/>
  <c r="G128" i="9"/>
  <c r="F128" i="9"/>
  <c r="H127" i="9"/>
  <c r="G127" i="9"/>
  <c r="F127" i="9"/>
  <c r="E127" i="9"/>
  <c r="H126" i="9"/>
  <c r="G126" i="9"/>
  <c r="E126" i="9" s="1"/>
  <c r="B126" i="9" s="1"/>
  <c r="F126" i="9"/>
  <c r="H125" i="9"/>
  <c r="G125" i="9"/>
  <c r="F125" i="9"/>
  <c r="H124" i="9"/>
  <c r="G124" i="9"/>
  <c r="F124" i="9"/>
  <c r="E124" i="9"/>
  <c r="B124" i="9"/>
  <c r="H123" i="9"/>
  <c r="G123" i="9"/>
  <c r="F123" i="9"/>
  <c r="E123" i="9"/>
  <c r="B123" i="9" s="1"/>
  <c r="H122" i="9"/>
  <c r="G122" i="9"/>
  <c r="E122" i="9" s="1"/>
  <c r="F122" i="9"/>
  <c r="H121" i="9"/>
  <c r="G121" i="9"/>
  <c r="E121" i="9" s="1"/>
  <c r="F121" i="9"/>
  <c r="B121" i="9"/>
  <c r="H120" i="9"/>
  <c r="E120" i="9" s="1"/>
  <c r="B120" i="9" s="1"/>
  <c r="G120" i="9"/>
  <c r="F120" i="9"/>
  <c r="H119" i="9"/>
  <c r="G119" i="9"/>
  <c r="F119" i="9"/>
  <c r="E119" i="9"/>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F113" i="9"/>
  <c r="B113" i="9"/>
  <c r="H112" i="9"/>
  <c r="E112" i="9" s="1"/>
  <c r="B112" i="9" s="1"/>
  <c r="G112" i="9"/>
  <c r="F112" i="9"/>
  <c r="H111" i="9"/>
  <c r="G111" i="9"/>
  <c r="F111" i="9"/>
  <c r="E111" i="9"/>
  <c r="B111" i="9" s="1"/>
  <c r="H110" i="9"/>
  <c r="G110" i="9"/>
  <c r="E110" i="9" s="1"/>
  <c r="B110" i="9" s="1"/>
  <c r="F110" i="9"/>
  <c r="H109" i="9"/>
  <c r="G109" i="9"/>
  <c r="F109" i="9"/>
  <c r="H108" i="9"/>
  <c r="G108" i="9"/>
  <c r="F108" i="9"/>
  <c r="E108" i="9"/>
  <c r="B108" i="9" s="1"/>
  <c r="H107" i="9"/>
  <c r="G107" i="9"/>
  <c r="E107" i="9" s="1"/>
  <c r="B107" i="9" s="1"/>
  <c r="F107" i="9"/>
  <c r="H106" i="9"/>
  <c r="G106" i="9"/>
  <c r="E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G100" i="9"/>
  <c r="F100" i="9"/>
  <c r="E100" i="9"/>
  <c r="B100" i="9"/>
  <c r="H99" i="9"/>
  <c r="G99" i="9"/>
  <c r="E99" i="9" s="1"/>
  <c r="B99" i="9" s="1"/>
  <c r="F99" i="9"/>
  <c r="H98" i="9"/>
  <c r="G98" i="9"/>
  <c r="E98" i="9" s="1"/>
  <c r="B98" i="9" s="1"/>
  <c r="F98" i="9"/>
  <c r="H97" i="9"/>
  <c r="E97" i="9" s="1"/>
  <c r="G97" i="9"/>
  <c r="F97" i="9"/>
  <c r="B97" i="9"/>
  <c r="H96" i="9"/>
  <c r="E96" i="9" s="1"/>
  <c r="B96" i="9" s="1"/>
  <c r="G96" i="9"/>
  <c r="F96" i="9"/>
  <c r="H95" i="9"/>
  <c r="G95" i="9"/>
  <c r="F95" i="9"/>
  <c r="E95" i="9"/>
  <c r="B95" i="9" s="1"/>
  <c r="H94" i="9"/>
  <c r="G94" i="9"/>
  <c r="E94" i="9" s="1"/>
  <c r="B94" i="9" s="1"/>
  <c r="F94" i="9"/>
  <c r="H93" i="9"/>
  <c r="G93" i="9"/>
  <c r="F93" i="9"/>
  <c r="H92" i="9"/>
  <c r="G92" i="9"/>
  <c r="F92" i="9"/>
  <c r="E92" i="9"/>
  <c r="B92" i="9" s="1"/>
  <c r="H91" i="9"/>
  <c r="G91" i="9"/>
  <c r="E91" i="9" s="1"/>
  <c r="B91" i="9" s="1"/>
  <c r="F91" i="9"/>
  <c r="H90" i="9"/>
  <c r="G90" i="9"/>
  <c r="E90" i="9" s="1"/>
  <c r="F90" i="9"/>
  <c r="H89" i="9"/>
  <c r="E89" i="9" s="1"/>
  <c r="B89" i="9" s="1"/>
  <c r="G89" i="9"/>
  <c r="F89" i="9"/>
  <c r="H88" i="9"/>
  <c r="E88" i="9" s="1"/>
  <c r="B88" i="9" s="1"/>
  <c r="G88" i="9"/>
  <c r="F88" i="9"/>
  <c r="H87" i="9"/>
  <c r="G87" i="9"/>
  <c r="F87" i="9"/>
  <c r="E87" i="9"/>
  <c r="B87" i="9" s="1"/>
  <c r="H86" i="9"/>
  <c r="G86" i="9"/>
  <c r="E86" i="9" s="1"/>
  <c r="B86" i="9" s="1"/>
  <c r="F86" i="9"/>
  <c r="H85" i="9"/>
  <c r="G85" i="9"/>
  <c r="E85" i="9" s="1"/>
  <c r="B85" i="9" s="1"/>
  <c r="F85" i="9"/>
  <c r="H84" i="9"/>
  <c r="G84" i="9"/>
  <c r="F84" i="9"/>
  <c r="E84" i="9"/>
  <c r="B84" i="9"/>
  <c r="H83" i="9"/>
  <c r="G83" i="9"/>
  <c r="E83" i="9" s="1"/>
  <c r="B83" i="9" s="1"/>
  <c r="F83" i="9"/>
  <c r="H82" i="9"/>
  <c r="G82" i="9"/>
  <c r="E82" i="9" s="1"/>
  <c r="B82" i="9" s="1"/>
  <c r="F82" i="9"/>
  <c r="H81" i="9"/>
  <c r="E81" i="9" s="1"/>
  <c r="G81" i="9"/>
  <c r="F81" i="9"/>
  <c r="B81" i="9"/>
  <c r="H80" i="9"/>
  <c r="E80" i="9" s="1"/>
  <c r="B80" i="9" s="1"/>
  <c r="G80" i="9"/>
  <c r="F80" i="9"/>
  <c r="H79" i="9"/>
  <c r="G79" i="9"/>
  <c r="F79" i="9"/>
  <c r="E79" i="9"/>
  <c r="B79" i="9" s="1"/>
  <c r="H78" i="9"/>
  <c r="G78" i="9"/>
  <c r="E78" i="9" s="1"/>
  <c r="B78" i="9" s="1"/>
  <c r="F78" i="9"/>
  <c r="H77" i="9"/>
  <c r="G77" i="9"/>
  <c r="F77" i="9"/>
  <c r="H76" i="9"/>
  <c r="G76" i="9"/>
  <c r="F76" i="9"/>
  <c r="E76" i="9"/>
  <c r="B76" i="9" s="1"/>
  <c r="H75" i="9"/>
  <c r="G75" i="9"/>
  <c r="F75" i="9"/>
  <c r="E75" i="9"/>
  <c r="B75" i="9" s="1"/>
  <c r="H74" i="9"/>
  <c r="G74" i="9"/>
  <c r="E74" i="9" s="1"/>
  <c r="F74" i="9"/>
  <c r="H73" i="9"/>
  <c r="G73" i="9"/>
  <c r="E73" i="9" s="1"/>
  <c r="B73" i="9" s="1"/>
  <c r="F73" i="9"/>
  <c r="H72" i="9"/>
  <c r="G72" i="9"/>
  <c r="E72" i="9" s="1"/>
  <c r="B72" i="9" s="1"/>
  <c r="F72" i="9"/>
  <c r="H71" i="9"/>
  <c r="G71" i="9"/>
  <c r="F71" i="9"/>
  <c r="E71" i="9"/>
  <c r="H70" i="9"/>
  <c r="G70" i="9"/>
  <c r="E70" i="9" s="1"/>
  <c r="B70" i="9" s="1"/>
  <c r="F70" i="9"/>
  <c r="H69" i="9"/>
  <c r="G69" i="9"/>
  <c r="F69" i="9"/>
  <c r="H68" i="9"/>
  <c r="G68" i="9"/>
  <c r="E68" i="9" s="1"/>
  <c r="B68" i="9" s="1"/>
  <c r="F68" i="9"/>
  <c r="H67" i="9"/>
  <c r="G67" i="9"/>
  <c r="F67" i="9"/>
  <c r="E67" i="9"/>
  <c r="B67" i="9" s="1"/>
  <c r="H66" i="9"/>
  <c r="G66" i="9"/>
  <c r="E66" i="9" s="1"/>
  <c r="F66" i="9"/>
  <c r="H65" i="9"/>
  <c r="G65" i="9"/>
  <c r="E65" i="9" s="1"/>
  <c r="B65" i="9" s="1"/>
  <c r="F65" i="9"/>
  <c r="H64" i="9"/>
  <c r="E64" i="9" s="1"/>
  <c r="B64" i="9" s="1"/>
  <c r="G64" i="9"/>
  <c r="F64" i="9"/>
  <c r="H63" i="9"/>
  <c r="G63" i="9"/>
  <c r="F63" i="9"/>
  <c r="E63" i="9"/>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G57" i="9"/>
  <c r="E57" i="9" s="1"/>
  <c r="F57" i="9"/>
  <c r="B57" i="9"/>
  <c r="H56" i="9"/>
  <c r="G56" i="9"/>
  <c r="E56" i="9" s="1"/>
  <c r="B56" i="9" s="1"/>
  <c r="F56" i="9"/>
  <c r="H55" i="9"/>
  <c r="G55" i="9"/>
  <c r="F55" i="9"/>
  <c r="E55" i="9"/>
  <c r="H54" i="9"/>
  <c r="G54" i="9"/>
  <c r="E54" i="9" s="1"/>
  <c r="B54" i="9" s="1"/>
  <c r="F54" i="9"/>
  <c r="H53" i="9"/>
  <c r="G53" i="9"/>
  <c r="E53" i="9" s="1"/>
  <c r="B53" i="9" s="1"/>
  <c r="F53" i="9"/>
  <c r="H52" i="9"/>
  <c r="G52" i="9"/>
  <c r="F52" i="9"/>
  <c r="E52" i="9"/>
  <c r="B52" i="9"/>
  <c r="H51" i="9"/>
  <c r="G51" i="9"/>
  <c r="E51" i="9" s="1"/>
  <c r="B51" i="9" s="1"/>
  <c r="F51" i="9"/>
  <c r="H50" i="9"/>
  <c r="G50" i="9"/>
  <c r="E50" i="9" s="1"/>
  <c r="F50" i="9"/>
  <c r="H49" i="9"/>
  <c r="G49" i="9"/>
  <c r="E49" i="9" s="1"/>
  <c r="B49" i="9" s="1"/>
  <c r="F49" i="9"/>
  <c r="H48" i="9"/>
  <c r="G48" i="9"/>
  <c r="F48" i="9"/>
  <c r="H47" i="9"/>
  <c r="G47" i="9"/>
  <c r="E47" i="9" s="1"/>
  <c r="F47" i="9"/>
  <c r="H46" i="9"/>
  <c r="G46" i="9"/>
  <c r="E46" i="9" s="1"/>
  <c r="B46" i="9" s="1"/>
  <c r="F46" i="9"/>
  <c r="H45" i="9"/>
  <c r="G45" i="9"/>
  <c r="E45" i="9" s="1"/>
  <c r="B45" i="9" s="1"/>
  <c r="F45" i="9"/>
  <c r="H44" i="9"/>
  <c r="G44" i="9"/>
  <c r="E44" i="9" s="1"/>
  <c r="B44" i="9" s="1"/>
  <c r="F44" i="9"/>
  <c r="H43" i="9"/>
  <c r="G43" i="9"/>
  <c r="F43" i="9"/>
  <c r="E43" i="9"/>
  <c r="B43" i="9"/>
  <c r="H42" i="9"/>
  <c r="G42" i="9"/>
  <c r="E42" i="9" s="1"/>
  <c r="B42" i="9" s="1"/>
  <c r="F42" i="9"/>
  <c r="H41" i="9"/>
  <c r="G41" i="9"/>
  <c r="E41" i="9" s="1"/>
  <c r="F41" i="9"/>
  <c r="B41" i="9"/>
  <c r="H40" i="9"/>
  <c r="G40" i="9"/>
  <c r="E40" i="9" s="1"/>
  <c r="B40" i="9" s="1"/>
  <c r="F40" i="9"/>
  <c r="H39" i="9"/>
  <c r="G39" i="9"/>
  <c r="F39" i="9"/>
  <c r="E39" i="9"/>
  <c r="B39" i="9" s="1"/>
  <c r="H38" i="9"/>
  <c r="G38" i="9"/>
  <c r="E38" i="9" s="1"/>
  <c r="B38" i="9" s="1"/>
  <c r="F38" i="9"/>
  <c r="H37" i="9"/>
  <c r="G37" i="9"/>
  <c r="E37" i="9" s="1"/>
  <c r="B37" i="9" s="1"/>
  <c r="F37" i="9"/>
  <c r="H36" i="9"/>
  <c r="G36" i="9"/>
  <c r="F36" i="9"/>
  <c r="E36" i="9"/>
  <c r="B36" i="9" s="1"/>
  <c r="H35" i="9"/>
  <c r="G35" i="9"/>
  <c r="F35" i="9"/>
  <c r="H34" i="9"/>
  <c r="G34" i="9"/>
  <c r="E34" i="9" s="1"/>
  <c r="F34" i="9"/>
  <c r="H33" i="9"/>
  <c r="G33" i="9"/>
  <c r="F33" i="9"/>
  <c r="H32" i="9"/>
  <c r="G32" i="9"/>
  <c r="F32" i="9"/>
  <c r="H31" i="9"/>
  <c r="G31" i="9"/>
  <c r="E31" i="9" s="1"/>
  <c r="B31" i="9" s="1"/>
  <c r="F31" i="9"/>
  <c r="H30" i="9"/>
  <c r="G30" i="9"/>
  <c r="E30" i="9" s="1"/>
  <c r="B30" i="9" s="1"/>
  <c r="F30" i="9"/>
  <c r="H29" i="9"/>
  <c r="G29" i="9"/>
  <c r="F29" i="9"/>
  <c r="H28" i="9"/>
  <c r="G28" i="9"/>
  <c r="E28" i="9" s="1"/>
  <c r="F28" i="9"/>
  <c r="H27" i="9"/>
  <c r="G27" i="9"/>
  <c r="F27" i="9"/>
  <c r="H26" i="9"/>
  <c r="G26" i="9"/>
  <c r="F26" i="9"/>
  <c r="E26" i="9"/>
  <c r="B26" i="9" s="1"/>
  <c r="H25" i="9"/>
  <c r="E25" i="9" s="1"/>
  <c r="B25" i="9" s="1"/>
  <c r="G25" i="9"/>
  <c r="F25" i="9"/>
  <c r="H24" i="9"/>
  <c r="G24" i="9"/>
  <c r="E24" i="9" s="1"/>
  <c r="B24" i="9" s="1"/>
  <c r="F24" i="9"/>
  <c r="H23" i="9"/>
  <c r="G23" i="9"/>
  <c r="E23" i="9" s="1"/>
  <c r="B23" i="9" s="1"/>
  <c r="F23" i="9"/>
  <c r="H22" i="9"/>
  <c r="G22" i="9"/>
  <c r="E22" i="9" s="1"/>
  <c r="B22" i="9" s="1"/>
  <c r="F22" i="9"/>
  <c r="F21" i="9"/>
  <c r="F4" i="9"/>
  <c r="O3" i="9"/>
  <c r="G275" i="9" s="1"/>
  <c r="I3" i="9"/>
  <c r="H3" i="9"/>
  <c r="G3" i="9"/>
  <c r="D101" i="8"/>
  <c r="D95" i="8"/>
  <c r="C1570" i="1" s="1"/>
  <c r="D90" i="8"/>
  <c r="D85" i="8"/>
  <c r="D80" i="8"/>
  <c r="D75" i="8"/>
  <c r="D70" i="8"/>
  <c r="D65" i="8"/>
  <c r="D60" i="8"/>
  <c r="D55" i="8"/>
  <c r="C1530" i="1" s="1"/>
  <c r="D50" i="8"/>
  <c r="D44" i="8"/>
  <c r="C1519" i="1" s="1"/>
  <c r="G1519" i="1" s="1"/>
  <c r="D36" i="8"/>
  <c r="D26" i="8"/>
  <c r="D24" i="8"/>
  <c r="C1499" i="1" s="1"/>
  <c r="H1499" i="1" s="1"/>
  <c r="D18" i="8"/>
  <c r="D8" i="8"/>
  <c r="E44" i="7"/>
  <c r="D44" i="7"/>
  <c r="E39" i="7"/>
  <c r="D39" i="7"/>
  <c r="D38" i="7"/>
  <c r="H31" i="3" s="1"/>
  <c r="E30" i="7"/>
  <c r="D30" i="7"/>
  <c r="E23" i="7"/>
  <c r="E22" i="7" s="1"/>
  <c r="D23" i="7"/>
  <c r="E14" i="7"/>
  <c r="D14" i="7"/>
  <c r="E7" i="7"/>
  <c r="D7" i="7"/>
  <c r="D6" i="7" s="1"/>
  <c r="E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E114" i="6" s="1"/>
  <c r="I27" i="3" s="1"/>
  <c r="D118" i="6"/>
  <c r="F117" i="6"/>
  <c r="F116" i="6"/>
  <c r="E115" i="6"/>
  <c r="F115" i="6" s="1"/>
  <c r="D115" i="6"/>
  <c r="F113" i="6"/>
  <c r="F112" i="6"/>
  <c r="F111" i="6"/>
  <c r="F110" i="6"/>
  <c r="F109" i="6"/>
  <c r="F108" i="6"/>
  <c r="E107" i="6"/>
  <c r="D107" i="6"/>
  <c r="F106" i="6"/>
  <c r="F105" i="6"/>
  <c r="F104" i="6"/>
  <c r="F103" i="6"/>
  <c r="F102" i="6"/>
  <c r="F101" i="6"/>
  <c r="F100" i="6"/>
  <c r="E99" i="6"/>
  <c r="E89" i="6" s="1"/>
  <c r="D1383" i="1" s="1"/>
  <c r="D99" i="6"/>
  <c r="D89" i="6" s="1"/>
  <c r="F98" i="6"/>
  <c r="F97" i="6"/>
  <c r="F96" i="6"/>
  <c r="F95" i="6"/>
  <c r="E94" i="6"/>
  <c r="D94" i="6"/>
  <c r="C1388" i="1" s="1"/>
  <c r="F93" i="6"/>
  <c r="F92" i="6"/>
  <c r="F91" i="6"/>
  <c r="E90" i="6"/>
  <c r="D90" i="6"/>
  <c r="F90" i="6" s="1"/>
  <c r="F88" i="6"/>
  <c r="F87" i="6"/>
  <c r="F86" i="6"/>
  <c r="F85" i="6"/>
  <c r="F84" i="6"/>
  <c r="F83" i="6"/>
  <c r="E82" i="6"/>
  <c r="D1376" i="1" s="1"/>
  <c r="D82" i="6"/>
  <c r="C1376" i="1"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1348" i="1" s="1"/>
  <c r="D54" i="6"/>
  <c r="F53" i="6"/>
  <c r="F52" i="6"/>
  <c r="F51" i="6"/>
  <c r="F50" i="6"/>
  <c r="E50" i="6"/>
  <c r="D50" i="6"/>
  <c r="F49" i="6"/>
  <c r="F48" i="6"/>
  <c r="F47" i="6"/>
  <c r="F46" i="6"/>
  <c r="F45" i="6"/>
  <c r="F44" i="6"/>
  <c r="E43" i="6"/>
  <c r="D43" i="6"/>
  <c r="F42" i="6"/>
  <c r="F41" i="6"/>
  <c r="F40" i="6"/>
  <c r="E39" i="6"/>
  <c r="F39" i="6"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1235" i="1" s="1"/>
  <c r="F257" i="5"/>
  <c r="F256" i="5"/>
  <c r="F255" i="5"/>
  <c r="F254" i="5"/>
  <c r="F253" i="5"/>
  <c r="F252" i="5"/>
  <c r="F251" i="5"/>
  <c r="E250" i="5"/>
  <c r="D250" i="5"/>
  <c r="F249" i="5"/>
  <c r="F248" i="5"/>
  <c r="F247" i="5"/>
  <c r="E246" i="5"/>
  <c r="D246" i="5"/>
  <c r="F244" i="5"/>
  <c r="F243" i="5"/>
  <c r="E242" i="5"/>
  <c r="D242" i="5"/>
  <c r="F242" i="5" s="1"/>
  <c r="F241" i="5"/>
  <c r="F240" i="5"/>
  <c r="E239" i="5"/>
  <c r="E238" i="5" s="1"/>
  <c r="D239" i="5"/>
  <c r="C1216" i="1" s="1"/>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E191" i="5"/>
  <c r="D191" i="5"/>
  <c r="F191" i="5" s="1"/>
  <c r="E190" i="5"/>
  <c r="H310" i="9" s="1"/>
  <c r="D190" i="5"/>
  <c r="F189" i="5"/>
  <c r="F188" i="5"/>
  <c r="F187" i="5"/>
  <c r="F186" i="5"/>
  <c r="F185" i="5"/>
  <c r="F184" i="5"/>
  <c r="F183" i="5"/>
  <c r="F182" i="5"/>
  <c r="F181" i="5"/>
  <c r="E180" i="5"/>
  <c r="D180" i="5"/>
  <c r="F179" i="5"/>
  <c r="F178" i="5"/>
  <c r="E177"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D149" i="5"/>
  <c r="F148" i="5"/>
  <c r="F147" i="5"/>
  <c r="F145" i="5"/>
  <c r="F144" i="5"/>
  <c r="F143" i="5"/>
  <c r="E142" i="5"/>
  <c r="D142" i="5"/>
  <c r="F141" i="5"/>
  <c r="F140" i="5"/>
  <c r="F139" i="5"/>
  <c r="F138" i="5"/>
  <c r="F137" i="5"/>
  <c r="F136" i="5"/>
  <c r="E135" i="5"/>
  <c r="D135" i="5"/>
  <c r="C1113" i="1"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F79" i="5" s="1"/>
  <c r="D79" i="5"/>
  <c r="E78" i="5"/>
  <c r="D78" i="5"/>
  <c r="F77" i="5"/>
  <c r="F76" i="5"/>
  <c r="F75" i="5"/>
  <c r="F74" i="5"/>
  <c r="F73" i="5"/>
  <c r="F72" i="5"/>
  <c r="F71" i="5"/>
  <c r="E70" i="5"/>
  <c r="E69" i="5" s="1"/>
  <c r="D70" i="5"/>
  <c r="C1048" i="1"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F41" i="5" s="1"/>
  <c r="D41" i="5"/>
  <c r="F40" i="5"/>
  <c r="F39" i="5"/>
  <c r="F38" i="5"/>
  <c r="F37" i="5"/>
  <c r="F36" i="5"/>
  <c r="E35" i="5"/>
  <c r="D35" i="5"/>
  <c r="F34" i="5"/>
  <c r="F33" i="5"/>
  <c r="F32" i="5"/>
  <c r="F31" i="5"/>
  <c r="F30" i="5"/>
  <c r="E29" i="5"/>
  <c r="D29" i="5"/>
  <c r="F28" i="5"/>
  <c r="F27" i="5"/>
  <c r="F26" i="5"/>
  <c r="F25" i="5"/>
  <c r="F24" i="5"/>
  <c r="F23" i="5"/>
  <c r="F22" i="5"/>
  <c r="F21" i="5"/>
  <c r="F20" i="5"/>
  <c r="E19" i="5"/>
  <c r="D19" i="5"/>
  <c r="C997" i="1"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E603" i="4"/>
  <c r="D603" i="4"/>
  <c r="F602" i="4"/>
  <c r="F601" i="4"/>
  <c r="F600" i="4"/>
  <c r="E599" i="4"/>
  <c r="D599" i="4"/>
  <c r="F599" i="4" s="1"/>
  <c r="F598" i="4"/>
  <c r="F597" i="4"/>
  <c r="F596" i="4"/>
  <c r="F595" i="4"/>
  <c r="F594" i="4"/>
  <c r="E594" i="4"/>
  <c r="D594" i="4"/>
  <c r="F592" i="4"/>
  <c r="F591" i="4"/>
  <c r="F590" i="4"/>
  <c r="E590" i="4"/>
  <c r="D590" i="4"/>
  <c r="F589" i="4"/>
  <c r="F588" i="4"/>
  <c r="E587" i="4"/>
  <c r="D587" i="4"/>
  <c r="F586" i="4"/>
  <c r="E585" i="4"/>
  <c r="D585" i="4"/>
  <c r="F585" i="4" s="1"/>
  <c r="F584" i="4"/>
  <c r="F583" i="4"/>
  <c r="F582" i="4"/>
  <c r="F581" i="4"/>
  <c r="E581" i="4"/>
  <c r="E580" i="4" s="1"/>
  <c r="D581" i="4"/>
  <c r="F579" i="4"/>
  <c r="F578" i="4"/>
  <c r="F577" i="4"/>
  <c r="E577" i="4"/>
  <c r="D577" i="4"/>
  <c r="F576" i="4"/>
  <c r="F575" i="4"/>
  <c r="E574" i="4"/>
  <c r="D574" i="4"/>
  <c r="F574" i="4" s="1"/>
  <c r="F573" i="4"/>
  <c r="F572" i="4"/>
  <c r="E571" i="4"/>
  <c r="D571" i="4"/>
  <c r="F571" i="4" s="1"/>
  <c r="F570" i="4"/>
  <c r="F569" i="4"/>
  <c r="E568" i="4"/>
  <c r="E567" i="4" s="1"/>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D530" i="4"/>
  <c r="F527" i="4"/>
  <c r="F526" i="4"/>
  <c r="F525" i="4"/>
  <c r="E525" i="4"/>
  <c r="D525" i="4"/>
  <c r="F524" i="4"/>
  <c r="F523" i="4"/>
  <c r="E522" i="4"/>
  <c r="D522" i="4"/>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6" i="4" s="1"/>
  <c r="F465" i="4"/>
  <c r="F464" i="4"/>
  <c r="F463" i="4"/>
  <c r="E463" i="4"/>
  <c r="E459" i="4" s="1"/>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E418" i="4"/>
  <c r="D418" i="4"/>
  <c r="F418" i="4" s="1"/>
  <c r="E417" i="4"/>
  <c r="E643" i="4" s="1"/>
  <c r="D637" i="1" s="1"/>
  <c r="D417" i="4"/>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E378" i="4"/>
  <c r="F378" i="4" s="1"/>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D352" i="4"/>
  <c r="E351" i="4"/>
  <c r="D351" i="4"/>
  <c r="F351" i="4" s="1"/>
  <c r="F349" i="4"/>
  <c r="E348" i="4"/>
  <c r="D348" i="4"/>
  <c r="F348" i="4" s="1"/>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C321" i="1"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F300" i="4" s="1"/>
  <c r="D300" i="4"/>
  <c r="E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7" i="4"/>
  <c r="F266" i="4"/>
  <c r="F265" i="4"/>
  <c r="F264" i="4"/>
  <c r="E264" i="4"/>
  <c r="D264" i="4"/>
  <c r="F262" i="4"/>
  <c r="F261" i="4"/>
  <c r="F260" i="4"/>
  <c r="E259" i="4"/>
  <c r="D259" i="4"/>
  <c r="F259" i="4" s="1"/>
  <c r="F258" i="4"/>
  <c r="F257" i="4"/>
  <c r="F256" i="4"/>
  <c r="F255" i="4"/>
  <c r="F254" i="4"/>
  <c r="E253" i="4"/>
  <c r="D253" i="4"/>
  <c r="E252" i="4"/>
  <c r="F251" i="4"/>
  <c r="F250" i="4"/>
  <c r="F249" i="4"/>
  <c r="F248" i="4"/>
  <c r="E247" i="4"/>
  <c r="D247" i="4"/>
  <c r="F247" i="4" s="1"/>
  <c r="F246" i="4"/>
  <c r="F245" i="4"/>
  <c r="F244" i="4"/>
  <c r="E244" i="4"/>
  <c r="D244" i="4"/>
  <c r="F243" i="4"/>
  <c r="F242" i="4"/>
  <c r="F241" i="4"/>
  <c r="E240" i="4"/>
  <c r="D240" i="4"/>
  <c r="C236" i="1" s="1"/>
  <c r="H236" i="1" s="1"/>
  <c r="F239" i="4"/>
  <c r="F238" i="4"/>
  <c r="F237" i="4"/>
  <c r="E236" i="4"/>
  <c r="F236" i="4" s="1"/>
  <c r="D236" i="4"/>
  <c r="F235" i="4"/>
  <c r="F234" i="4"/>
  <c r="F233" i="4"/>
  <c r="F232" i="4"/>
  <c r="E231" i="4"/>
  <c r="D231" i="4"/>
  <c r="F231" i="4" s="1"/>
  <c r="F230" i="4"/>
  <c r="F229" i="4"/>
  <c r="F228" i="4"/>
  <c r="E228" i="4"/>
  <c r="D228" i="4"/>
  <c r="F227" i="4"/>
  <c r="F226" i="4"/>
  <c r="F225" i="4"/>
  <c r="E225" i="4"/>
  <c r="D225" i="4"/>
  <c r="F223" i="4"/>
  <c r="F222" i="4"/>
  <c r="F221" i="4"/>
  <c r="F220" i="4"/>
  <c r="F219" i="4"/>
  <c r="E219" i="4"/>
  <c r="D219" i="4"/>
  <c r="F218" i="4"/>
  <c r="F217" i="4"/>
  <c r="F216" i="4"/>
  <c r="E216" i="4"/>
  <c r="E215" i="4" s="1"/>
  <c r="F215" i="4" s="1"/>
  <c r="D216" i="4"/>
  <c r="D215" i="4" s="1"/>
  <c r="F214" i="4"/>
  <c r="F213" i="4"/>
  <c r="F212" i="4"/>
  <c r="F211" i="4"/>
  <c r="E210" i="4"/>
  <c r="D210" i="4"/>
  <c r="F210" i="4" s="1"/>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2" i="4"/>
  <c r="F161" i="4"/>
  <c r="F160" i="4"/>
  <c r="F159" i="4"/>
  <c r="E159" i="4"/>
  <c r="D159" i="4"/>
  <c r="C155" i="1" s="1"/>
  <c r="H155" i="1" s="1"/>
  <c r="F158" i="4"/>
  <c r="F157" i="4"/>
  <c r="F156" i="4"/>
  <c r="F155" i="4"/>
  <c r="F154" i="4"/>
  <c r="E153" i="4"/>
  <c r="D153" i="4"/>
  <c r="C149" i="1" s="1"/>
  <c r="H149" i="1" s="1"/>
  <c r="E152" i="4"/>
  <c r="F150" i="4"/>
  <c r="F149" i="4"/>
  <c r="F148" i="4"/>
  <c r="F147" i="4"/>
  <c r="F146" i="4"/>
  <c r="F145" i="4"/>
  <c r="F144" i="4"/>
  <c r="F143" i="4"/>
  <c r="F142" i="4"/>
  <c r="F141" i="4"/>
  <c r="E140" i="4"/>
  <c r="E139" i="4" s="1"/>
  <c r="D140" i="4"/>
  <c r="F140" i="4" s="1"/>
  <c r="D139" i="4"/>
  <c r="F139" i="4" s="1"/>
  <c r="F138" i="4"/>
  <c r="F137" i="4"/>
  <c r="F136" i="4"/>
  <c r="F135" i="4"/>
  <c r="F134" i="4"/>
  <c r="E134" i="4"/>
  <c r="D134" i="4"/>
  <c r="E133" i="4"/>
  <c r="D133" i="4"/>
  <c r="C129" i="1" s="1"/>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C70" i="1" s="1"/>
  <c r="F73" i="4"/>
  <c r="F72" i="4"/>
  <c r="E71" i="4"/>
  <c r="D71" i="4"/>
  <c r="F71" i="4" s="1"/>
  <c r="F70" i="4"/>
  <c r="F69" i="4"/>
  <c r="E68" i="4"/>
  <c r="D68" i="4"/>
  <c r="C64" i="1" s="1"/>
  <c r="F67" i="4"/>
  <c r="F66" i="4"/>
  <c r="F65" i="4"/>
  <c r="E65" i="4"/>
  <c r="D65" i="4"/>
  <c r="F64" i="4"/>
  <c r="F63" i="4"/>
  <c r="E62" i="4"/>
  <c r="D62" i="4"/>
  <c r="F61" i="4"/>
  <c r="F60" i="4"/>
  <c r="E59" i="4"/>
  <c r="D59" i="4"/>
  <c r="F59" i="4" s="1"/>
  <c r="F58" i="4"/>
  <c r="F57" i="4"/>
  <c r="F56" i="4"/>
  <c r="F55" i="4"/>
  <c r="F54" i="4"/>
  <c r="E54" i="4"/>
  <c r="D54" i="4"/>
  <c r="F53" i="4"/>
  <c r="F52" i="4"/>
  <c r="F51" i="4"/>
  <c r="E51" i="4"/>
  <c r="E50" i="4" s="1"/>
  <c r="D51" i="4"/>
  <c r="F49" i="4"/>
  <c r="F48" i="4"/>
  <c r="F47" i="4"/>
  <c r="F46" i="4"/>
  <c r="F45" i="4"/>
  <c r="E45" i="4"/>
  <c r="E44" i="4" s="1"/>
  <c r="D45" i="4"/>
  <c r="D44" i="4"/>
  <c r="F44" i="4" s="1"/>
  <c r="F43" i="4"/>
  <c r="F42" i="4"/>
  <c r="F41" i="4"/>
  <c r="F40" i="4"/>
  <c r="E40" i="4"/>
  <c r="D40" i="4"/>
  <c r="F39" i="4"/>
  <c r="F38" i="4"/>
  <c r="F37" i="4"/>
  <c r="E37" i="4"/>
  <c r="D37" i="4"/>
  <c r="D7" i="4" s="1"/>
  <c r="F36" i="4"/>
  <c r="F35" i="4"/>
  <c r="F34" i="4"/>
  <c r="F33" i="4"/>
  <c r="F32" i="4"/>
  <c r="F31" i="4"/>
  <c r="F30" i="4"/>
  <c r="E29" i="4"/>
  <c r="D29" i="4"/>
  <c r="F28" i="4"/>
  <c r="F27" i="4"/>
  <c r="F26" i="4"/>
  <c r="F25" i="4"/>
  <c r="F24" i="4"/>
  <c r="E23" i="4"/>
  <c r="D23" i="4"/>
  <c r="F22" i="4"/>
  <c r="F21" i="4"/>
  <c r="F20" i="4"/>
  <c r="F19" i="4"/>
  <c r="F18" i="4"/>
  <c r="F17" i="4"/>
  <c r="E17" i="4"/>
  <c r="D13" i="1" s="1"/>
  <c r="D17" i="4"/>
  <c r="F16" i="4"/>
  <c r="F15" i="4"/>
  <c r="F14" i="4"/>
  <c r="F13" i="4"/>
  <c r="F12" i="4"/>
  <c r="F11" i="4"/>
  <c r="F10" i="4"/>
  <c r="F9" i="4"/>
  <c r="E8" i="4"/>
  <c r="D8" i="4"/>
  <c r="F8" i="4" s="1"/>
  <c r="E7" i="4"/>
  <c r="I36" i="3"/>
  <c r="G36" i="3"/>
  <c r="B36" i="3"/>
  <c r="G35" i="3"/>
  <c r="B35" i="3"/>
  <c r="G34" i="3"/>
  <c r="B34" i="3"/>
  <c r="I33" i="3"/>
  <c r="G33" i="3"/>
  <c r="B33" i="3"/>
  <c r="H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C1580" i="1"/>
  <c r="H1580" i="1" s="1"/>
  <c r="C1579" i="1"/>
  <c r="H1579" i="1" s="1"/>
  <c r="C1578" i="1"/>
  <c r="G1578" i="1" s="1"/>
  <c r="C1577" i="1"/>
  <c r="H1577" i="1" s="1"/>
  <c r="C1576" i="1"/>
  <c r="G1576" i="1" s="1"/>
  <c r="C1575" i="1"/>
  <c r="H1575" i="1" s="1"/>
  <c r="H1574" i="1"/>
  <c r="C1574" i="1"/>
  <c r="G1574" i="1" s="1"/>
  <c r="C1573" i="1"/>
  <c r="C1572" i="1"/>
  <c r="H1572" i="1" s="1"/>
  <c r="G1571" i="1"/>
  <c r="C1571" i="1"/>
  <c r="H1571" i="1" s="1"/>
  <c r="H1570" i="1"/>
  <c r="G1570" i="1"/>
  <c r="C1569" i="1"/>
  <c r="H1568" i="1"/>
  <c r="C1568" i="1"/>
  <c r="G1568" i="1" s="1"/>
  <c r="H1567" i="1"/>
  <c r="C1567" i="1"/>
  <c r="G1567" i="1" s="1"/>
  <c r="C1566" i="1"/>
  <c r="H1565" i="1"/>
  <c r="G1565" i="1"/>
  <c r="C1565" i="1"/>
  <c r="C1564" i="1"/>
  <c r="H1564" i="1" s="1"/>
  <c r="H1563" i="1"/>
  <c r="G1563" i="1"/>
  <c r="C1563" i="1"/>
  <c r="H1562" i="1"/>
  <c r="G1562" i="1"/>
  <c r="C1562" i="1"/>
  <c r="C1561" i="1"/>
  <c r="C1560" i="1"/>
  <c r="H1559" i="1"/>
  <c r="C1559" i="1"/>
  <c r="G1559" i="1" s="1"/>
  <c r="G1558" i="1"/>
  <c r="C1558" i="1"/>
  <c r="H1558" i="1" s="1"/>
  <c r="C1557" i="1"/>
  <c r="C1556" i="1"/>
  <c r="H1556" i="1" s="1"/>
  <c r="C1555" i="1"/>
  <c r="H1554" i="1"/>
  <c r="G1554" i="1"/>
  <c r="C1554" i="1"/>
  <c r="C1553" i="1"/>
  <c r="H1552" i="1"/>
  <c r="C1552" i="1"/>
  <c r="G1552" i="1" s="1"/>
  <c r="H1551" i="1"/>
  <c r="C1551" i="1"/>
  <c r="G1551" i="1" s="1"/>
  <c r="C1550" i="1"/>
  <c r="H1550" i="1" s="1"/>
  <c r="H1549" i="1"/>
  <c r="G1549" i="1"/>
  <c r="C1549" i="1"/>
  <c r="C1548" i="1"/>
  <c r="H1548" i="1" s="1"/>
  <c r="H1547" i="1"/>
  <c r="G1547" i="1"/>
  <c r="C1547" i="1"/>
  <c r="H1546" i="1"/>
  <c r="G1546" i="1"/>
  <c r="C1546" i="1"/>
  <c r="C1545" i="1"/>
  <c r="H1544" i="1"/>
  <c r="G1544" i="1"/>
  <c r="C1544" i="1"/>
  <c r="H1543" i="1"/>
  <c r="C1543" i="1"/>
  <c r="G1543" i="1" s="1"/>
  <c r="G1542" i="1"/>
  <c r="C1542" i="1"/>
  <c r="H1542" i="1" s="1"/>
  <c r="G1541" i="1"/>
  <c r="C1541" i="1"/>
  <c r="H1541" i="1" s="1"/>
  <c r="C1540" i="1"/>
  <c r="H1540" i="1" s="1"/>
  <c r="C1539" i="1"/>
  <c r="H1538" i="1"/>
  <c r="G1538" i="1"/>
  <c r="C1538" i="1"/>
  <c r="C1537" i="1"/>
  <c r="H1536" i="1"/>
  <c r="C1536" i="1"/>
  <c r="G1536" i="1" s="1"/>
  <c r="H1535" i="1"/>
  <c r="C1535" i="1"/>
  <c r="G1535" i="1" s="1"/>
  <c r="C1534" i="1"/>
  <c r="H1533" i="1"/>
  <c r="G1533" i="1"/>
  <c r="C1533" i="1"/>
  <c r="C1532" i="1"/>
  <c r="H1532" i="1" s="1"/>
  <c r="H1531" i="1"/>
  <c r="G1531" i="1"/>
  <c r="C1531" i="1"/>
  <c r="H1530" i="1"/>
  <c r="G1530" i="1"/>
  <c r="C1529" i="1"/>
  <c r="C1528" i="1"/>
  <c r="H1527" i="1"/>
  <c r="G1527" i="1"/>
  <c r="C1527" i="1"/>
  <c r="C1526" i="1"/>
  <c r="C1525" i="1"/>
  <c r="C1523" i="1"/>
  <c r="H1522" i="1"/>
  <c r="G1522" i="1"/>
  <c r="C1522" i="1"/>
  <c r="C1521" i="1"/>
  <c r="H1520" i="1"/>
  <c r="G1520" i="1"/>
  <c r="C1520" i="1"/>
  <c r="H1519" i="1"/>
  <c r="C1516" i="1"/>
  <c r="H1516" i="1" s="1"/>
  <c r="G1515" i="1"/>
  <c r="C1515" i="1"/>
  <c r="H1515" i="1" s="1"/>
  <c r="H1514" i="1"/>
  <c r="G1514" i="1"/>
  <c r="C1514" i="1"/>
  <c r="C1513" i="1"/>
  <c r="H1512" i="1"/>
  <c r="C1512" i="1"/>
  <c r="G1512" i="1" s="1"/>
  <c r="H1511" i="1"/>
  <c r="G1511" i="1"/>
  <c r="C1511" i="1"/>
  <c r="C1510" i="1"/>
  <c r="C1509" i="1"/>
  <c r="G1509" i="1" s="1"/>
  <c r="H1508" i="1"/>
  <c r="C1508" i="1"/>
  <c r="G1508" i="1" s="1"/>
  <c r="C1507" i="1"/>
  <c r="H1506" i="1"/>
  <c r="G1506" i="1"/>
  <c r="C1506" i="1"/>
  <c r="C1505" i="1"/>
  <c r="H1504" i="1"/>
  <c r="C1504" i="1"/>
  <c r="G1504" i="1" s="1"/>
  <c r="H1503" i="1"/>
  <c r="G1503" i="1"/>
  <c r="C1503" i="1"/>
  <c r="G1502" i="1"/>
  <c r="C1502" i="1"/>
  <c r="H1502" i="1" s="1"/>
  <c r="C1501" i="1"/>
  <c r="G1501" i="1" s="1"/>
  <c r="H1500" i="1"/>
  <c r="C1500" i="1"/>
  <c r="G1500" i="1" s="1"/>
  <c r="H1498" i="1"/>
  <c r="G1498" i="1"/>
  <c r="C1498" i="1"/>
  <c r="C1497" i="1"/>
  <c r="H1496" i="1"/>
  <c r="C1496" i="1"/>
  <c r="G1496" i="1" s="1"/>
  <c r="H1495" i="1"/>
  <c r="G1495" i="1"/>
  <c r="C1495" i="1"/>
  <c r="C1494" i="1"/>
  <c r="H1492" i="1"/>
  <c r="C1492" i="1"/>
  <c r="G1492" i="1" s="1"/>
  <c r="C1491" i="1"/>
  <c r="H1490" i="1"/>
  <c r="G1490" i="1"/>
  <c r="C1490" i="1"/>
  <c r="C1489" i="1"/>
  <c r="H1488" i="1"/>
  <c r="C1488" i="1"/>
  <c r="G1488" i="1" s="1"/>
  <c r="H1487" i="1"/>
  <c r="G1487" i="1"/>
  <c r="C1487" i="1"/>
  <c r="G1486" i="1"/>
  <c r="C1486" i="1"/>
  <c r="H1486" i="1" s="1"/>
  <c r="H1485" i="1"/>
  <c r="C1485" i="1"/>
  <c r="G1485" i="1" s="1"/>
  <c r="H1484" i="1"/>
  <c r="C1484" i="1"/>
  <c r="G1484" i="1" s="1"/>
  <c r="C1483" i="1"/>
  <c r="H1483" i="1" s="1"/>
  <c r="C1482" i="1"/>
  <c r="G1482" i="1" s="1"/>
  <c r="C1480" i="1"/>
  <c r="H1480" i="1" s="1"/>
  <c r="J1479" i="1"/>
  <c r="D1479" i="1"/>
  <c r="C1479" i="1"/>
  <c r="J1478" i="1"/>
  <c r="I1478" i="1"/>
  <c r="G1478" i="1"/>
  <c r="D1478" i="1"/>
  <c r="H1478" i="1" s="1"/>
  <c r="C1478" i="1"/>
  <c r="D1477" i="1"/>
  <c r="C1477" i="1"/>
  <c r="J1476" i="1"/>
  <c r="D1476" i="1"/>
  <c r="C1476" i="1"/>
  <c r="D1475" i="1"/>
  <c r="C1475" i="1"/>
  <c r="H1474" i="1"/>
  <c r="G1474" i="1"/>
  <c r="D1474" i="1"/>
  <c r="C1474" i="1"/>
  <c r="J1474" i="1" s="1"/>
  <c r="D1473" i="1"/>
  <c r="C1473" i="1"/>
  <c r="J1472" i="1"/>
  <c r="I1472" i="1"/>
  <c r="H1472" i="1"/>
  <c r="G1472" i="1"/>
  <c r="D1472" i="1"/>
  <c r="C1472" i="1"/>
  <c r="D1471" i="1"/>
  <c r="C1471" i="1"/>
  <c r="D1470" i="1"/>
  <c r="C1470" i="1"/>
  <c r="C1469" i="1"/>
  <c r="H1468" i="1"/>
  <c r="G1468" i="1"/>
  <c r="I1468" i="1" s="1"/>
  <c r="D1468" i="1"/>
  <c r="C1468" i="1"/>
  <c r="J1468" i="1" s="1"/>
  <c r="D1467" i="1"/>
  <c r="C1467" i="1"/>
  <c r="J1466" i="1"/>
  <c r="H1466" i="1"/>
  <c r="I1466" i="1" s="1"/>
  <c r="G1466" i="1"/>
  <c r="D1466" i="1"/>
  <c r="C1466" i="1"/>
  <c r="D1465" i="1"/>
  <c r="C1465" i="1"/>
  <c r="D1464" i="1"/>
  <c r="C1464" i="1"/>
  <c r="J1463" i="1"/>
  <c r="D1463" i="1"/>
  <c r="C1463" i="1"/>
  <c r="J1462" i="1"/>
  <c r="H1462" i="1"/>
  <c r="G1462" i="1"/>
  <c r="I1462" i="1" s="1"/>
  <c r="D1462" i="1"/>
  <c r="C1462" i="1"/>
  <c r="H1461" i="1"/>
  <c r="G1461" i="1"/>
  <c r="D1461" i="1"/>
  <c r="C1461" i="1"/>
  <c r="D1460" i="1"/>
  <c r="C1460" i="1"/>
  <c r="J1459" i="1"/>
  <c r="I1459" i="1"/>
  <c r="H1459" i="1"/>
  <c r="G1459" i="1"/>
  <c r="D1459" i="1"/>
  <c r="C1459" i="1"/>
  <c r="J1458" i="1"/>
  <c r="G1458" i="1"/>
  <c r="D1458" i="1"/>
  <c r="C1458" i="1"/>
  <c r="D1457" i="1"/>
  <c r="C1457" i="1"/>
  <c r="D1456" i="1"/>
  <c r="J1456" i="1" s="1"/>
  <c r="C1456" i="1"/>
  <c r="J1455" i="1"/>
  <c r="H1455" i="1"/>
  <c r="G1455" i="1"/>
  <c r="I1455" i="1" s="1"/>
  <c r="D1455" i="1"/>
  <c r="C1455" i="1"/>
  <c r="D1454" i="1"/>
  <c r="H1454" i="1" s="1"/>
  <c r="C1454" i="1"/>
  <c r="D1453" i="1"/>
  <c r="J1452" i="1"/>
  <c r="D1452" i="1"/>
  <c r="C1452" i="1"/>
  <c r="G1451" i="1"/>
  <c r="D1451" i="1"/>
  <c r="C1451" i="1"/>
  <c r="J1450" i="1"/>
  <c r="D1450" i="1"/>
  <c r="C1450" i="1"/>
  <c r="J1449" i="1"/>
  <c r="H1449" i="1"/>
  <c r="G1449" i="1"/>
  <c r="I1449" i="1" s="1"/>
  <c r="D1449" i="1"/>
  <c r="C1449" i="1"/>
  <c r="G1448" i="1"/>
  <c r="D1448" i="1"/>
  <c r="C1448" i="1"/>
  <c r="H1447" i="1"/>
  <c r="G1447" i="1"/>
  <c r="I1447" i="1" s="1"/>
  <c r="D1447" i="1"/>
  <c r="C1447" i="1"/>
  <c r="J1447" i="1" s="1"/>
  <c r="J1446" i="1"/>
  <c r="D1446" i="1"/>
  <c r="C1446" i="1"/>
  <c r="H1445" i="1"/>
  <c r="G1445" i="1"/>
  <c r="D1445" i="1"/>
  <c r="J1445" i="1" s="1"/>
  <c r="C1445" i="1"/>
  <c r="H1444" i="1"/>
  <c r="D1444" i="1"/>
  <c r="C1444" i="1"/>
  <c r="J1443" i="1"/>
  <c r="G1443" i="1"/>
  <c r="I1443" i="1" s="1"/>
  <c r="D1443" i="1"/>
  <c r="H1443" i="1" s="1"/>
  <c r="C1443" i="1"/>
  <c r="J1442" i="1"/>
  <c r="I1442" i="1"/>
  <c r="H1442" i="1"/>
  <c r="D1442" i="1"/>
  <c r="C1442" i="1"/>
  <c r="G1442" i="1" s="1"/>
  <c r="J1441" i="1"/>
  <c r="D1441" i="1"/>
  <c r="C1441" i="1"/>
  <c r="H1440" i="1"/>
  <c r="D1440" i="1"/>
  <c r="C1440" i="1"/>
  <c r="D1439" i="1"/>
  <c r="C1439" i="1"/>
  <c r="D1438" i="1"/>
  <c r="H1434" i="1"/>
  <c r="G1434" i="1"/>
  <c r="D1434" i="1"/>
  <c r="C1434" i="1"/>
  <c r="G1433" i="1"/>
  <c r="D1433" i="1"/>
  <c r="H1433" i="1" s="1"/>
  <c r="C1433" i="1"/>
  <c r="H1432" i="1"/>
  <c r="G1432" i="1"/>
  <c r="D1432" i="1"/>
  <c r="C1432" i="1"/>
  <c r="D1431" i="1"/>
  <c r="C1431" i="1"/>
  <c r="D1430" i="1"/>
  <c r="C1430" i="1"/>
  <c r="G1429" i="1"/>
  <c r="D1429" i="1"/>
  <c r="H1429" i="1" s="1"/>
  <c r="C1429" i="1"/>
  <c r="H1428" i="1"/>
  <c r="D1428" i="1"/>
  <c r="G1428" i="1" s="1"/>
  <c r="C1428" i="1"/>
  <c r="G1427" i="1"/>
  <c r="D1427" i="1"/>
  <c r="H1427" i="1" s="1"/>
  <c r="C1427" i="1"/>
  <c r="H1426" i="1"/>
  <c r="G1426" i="1"/>
  <c r="D1426" i="1"/>
  <c r="C1426" i="1"/>
  <c r="D1425" i="1"/>
  <c r="C1425" i="1"/>
  <c r="G1424" i="1"/>
  <c r="D1424" i="1"/>
  <c r="H1424" i="1" s="1"/>
  <c r="C1424" i="1"/>
  <c r="D1423" i="1"/>
  <c r="C1423" i="1"/>
  <c r="D1422" i="1"/>
  <c r="C1422" i="1"/>
  <c r="D1421" i="1"/>
  <c r="C1421" i="1"/>
  <c r="H1420" i="1"/>
  <c r="G1420" i="1"/>
  <c r="D1420" i="1"/>
  <c r="C1420" i="1"/>
  <c r="G1419" i="1"/>
  <c r="D1419" i="1"/>
  <c r="H1419" i="1" s="1"/>
  <c r="C1419" i="1"/>
  <c r="H1418" i="1"/>
  <c r="G1418" i="1"/>
  <c r="D1418" i="1"/>
  <c r="C1418" i="1"/>
  <c r="D1417" i="1"/>
  <c r="C1417" i="1"/>
  <c r="H1416" i="1"/>
  <c r="G1416" i="1"/>
  <c r="D1416" i="1"/>
  <c r="C1416" i="1"/>
  <c r="D1415" i="1"/>
  <c r="C1415" i="1"/>
  <c r="D1414" i="1"/>
  <c r="C1414" i="1"/>
  <c r="G1413" i="1"/>
  <c r="D1413" i="1"/>
  <c r="H1413" i="1" s="1"/>
  <c r="C1413" i="1"/>
  <c r="D1412" i="1"/>
  <c r="D1411" i="1"/>
  <c r="C1411" i="1"/>
  <c r="D1410" i="1"/>
  <c r="H1410" i="1" s="1"/>
  <c r="C1410" i="1"/>
  <c r="D1409" i="1"/>
  <c r="H1409" i="1" s="1"/>
  <c r="C1409" i="1"/>
  <c r="D1408" i="1"/>
  <c r="D1407" i="1"/>
  <c r="C1407" i="1"/>
  <c r="H1406" i="1"/>
  <c r="G1406" i="1"/>
  <c r="D1406" i="1"/>
  <c r="C1406" i="1"/>
  <c r="G1405" i="1"/>
  <c r="D1405" i="1"/>
  <c r="H1405" i="1" s="1"/>
  <c r="C1405" i="1"/>
  <c r="H1404" i="1"/>
  <c r="G1404" i="1"/>
  <c r="D1404" i="1"/>
  <c r="C1404" i="1"/>
  <c r="D1403" i="1"/>
  <c r="C1403" i="1"/>
  <c r="D1402" i="1"/>
  <c r="H1402" i="1" s="1"/>
  <c r="C1402" i="1"/>
  <c r="C1401" i="1"/>
  <c r="H1400" i="1"/>
  <c r="G1400" i="1"/>
  <c r="D1400" i="1"/>
  <c r="C1400" i="1"/>
  <c r="G1399" i="1"/>
  <c r="D1399" i="1"/>
  <c r="H1399" i="1" s="1"/>
  <c r="C1399" i="1"/>
  <c r="D1398" i="1"/>
  <c r="G1398" i="1" s="1"/>
  <c r="C1398" i="1"/>
  <c r="D1397" i="1"/>
  <c r="C1397" i="1"/>
  <c r="D1396" i="1"/>
  <c r="C1396" i="1"/>
  <c r="D1395" i="1"/>
  <c r="C1395" i="1"/>
  <c r="D1394" i="1"/>
  <c r="C1394" i="1"/>
  <c r="D1393" i="1"/>
  <c r="H1392" i="1"/>
  <c r="G1392" i="1"/>
  <c r="D1392" i="1"/>
  <c r="C1392" i="1"/>
  <c r="G1391" i="1"/>
  <c r="D1391" i="1"/>
  <c r="H1391" i="1" s="1"/>
  <c r="C1391" i="1"/>
  <c r="H1390" i="1"/>
  <c r="G1390" i="1"/>
  <c r="D1390" i="1"/>
  <c r="C1390" i="1"/>
  <c r="D1389" i="1"/>
  <c r="C1389" i="1"/>
  <c r="D1388" i="1"/>
  <c r="H1387" i="1"/>
  <c r="G1387" i="1"/>
  <c r="D1387" i="1"/>
  <c r="C1387" i="1"/>
  <c r="H1386" i="1"/>
  <c r="D1386" i="1"/>
  <c r="G1386" i="1" s="1"/>
  <c r="C1386" i="1"/>
  <c r="H1385" i="1"/>
  <c r="G1385" i="1"/>
  <c r="D1385" i="1"/>
  <c r="C1385" i="1"/>
  <c r="H1384" i="1"/>
  <c r="D1384" i="1"/>
  <c r="G1384" i="1" s="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5" i="1"/>
  <c r="G1375" i="1"/>
  <c r="D1375" i="1"/>
  <c r="C1375" i="1"/>
  <c r="D1374" i="1"/>
  <c r="H1374" i="1" s="1"/>
  <c r="C1374" i="1"/>
  <c r="G1373" i="1"/>
  <c r="D1373" i="1"/>
  <c r="H1373" i="1" s="1"/>
  <c r="C1373" i="1"/>
  <c r="D1372" i="1"/>
  <c r="H1372" i="1" s="1"/>
  <c r="C1372" i="1"/>
  <c r="H1371" i="1"/>
  <c r="D1371" i="1"/>
  <c r="G1371" i="1" s="1"/>
  <c r="C1371" i="1"/>
  <c r="D1370" i="1"/>
  <c r="C1370" i="1"/>
  <c r="C1369" i="1"/>
  <c r="D1368" i="1"/>
  <c r="C1368" i="1"/>
  <c r="H1367" i="1"/>
  <c r="D1367" i="1"/>
  <c r="G1367" i="1" s="1"/>
  <c r="C1367" i="1"/>
  <c r="G1366" i="1"/>
  <c r="D1366" i="1"/>
  <c r="H1366" i="1" s="1"/>
  <c r="C1366" i="1"/>
  <c r="H1365" i="1"/>
  <c r="G1365" i="1"/>
  <c r="D1365" i="1"/>
  <c r="C1365" i="1"/>
  <c r="D1364" i="1"/>
  <c r="C1364" i="1"/>
  <c r="H1363" i="1"/>
  <c r="G1363" i="1"/>
  <c r="D1363" i="1"/>
  <c r="C1363" i="1"/>
  <c r="G1362" i="1"/>
  <c r="D1362" i="1"/>
  <c r="H1362" i="1" s="1"/>
  <c r="C1362" i="1"/>
  <c r="D1361" i="1"/>
  <c r="C1361" i="1"/>
  <c r="G1360" i="1"/>
  <c r="D1360" i="1"/>
  <c r="H1360" i="1" s="1"/>
  <c r="C1360" i="1"/>
  <c r="H1359" i="1"/>
  <c r="G1359" i="1"/>
  <c r="D1359" i="1"/>
  <c r="C1359" i="1"/>
  <c r="D1358" i="1"/>
  <c r="C1358" i="1"/>
  <c r="D1357" i="1"/>
  <c r="C1357" i="1"/>
  <c r="D1356" i="1"/>
  <c r="C1356" i="1"/>
  <c r="D1355" i="1"/>
  <c r="D1354" i="1"/>
  <c r="C1354" i="1"/>
  <c r="D1353" i="1"/>
  <c r="G1353" i="1" s="1"/>
  <c r="C1353" i="1"/>
  <c r="D1352" i="1"/>
  <c r="C1352" i="1"/>
  <c r="G1351" i="1"/>
  <c r="D1351" i="1"/>
  <c r="H1351" i="1" s="1"/>
  <c r="C1351" i="1"/>
  <c r="D1350" i="1"/>
  <c r="C1350" i="1"/>
  <c r="G1349" i="1"/>
  <c r="D1349" i="1"/>
  <c r="H1349" i="1" s="1"/>
  <c r="C1349" i="1"/>
  <c r="D1347" i="1"/>
  <c r="C1347" i="1"/>
  <c r="H1346" i="1"/>
  <c r="G1346" i="1"/>
  <c r="D1346" i="1"/>
  <c r="C1346" i="1"/>
  <c r="H1345" i="1"/>
  <c r="D1345" i="1"/>
  <c r="G1345" i="1" s="1"/>
  <c r="C1345" i="1"/>
  <c r="H1344" i="1"/>
  <c r="G1344" i="1"/>
  <c r="D1344" i="1"/>
  <c r="C1344" i="1"/>
  <c r="D1343" i="1"/>
  <c r="C1343" i="1"/>
  <c r="H1342" i="1"/>
  <c r="G1342" i="1"/>
  <c r="D1342" i="1"/>
  <c r="C1342" i="1"/>
  <c r="H1341" i="1"/>
  <c r="D1341" i="1"/>
  <c r="G1341" i="1" s="1"/>
  <c r="C1341" i="1"/>
  <c r="H1340" i="1"/>
  <c r="G1340" i="1"/>
  <c r="D1340" i="1"/>
  <c r="C1340" i="1"/>
  <c r="H1339" i="1"/>
  <c r="D1339" i="1"/>
  <c r="G1339" i="1" s="1"/>
  <c r="C1339" i="1"/>
  <c r="H1338" i="1"/>
  <c r="G1338" i="1"/>
  <c r="D1338" i="1"/>
  <c r="C1338" i="1"/>
  <c r="D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C1330" i="1"/>
  <c r="H1328" i="1"/>
  <c r="G1328" i="1"/>
  <c r="D1328" i="1"/>
  <c r="C1328" i="1"/>
  <c r="G1327" i="1"/>
  <c r="D1327" i="1"/>
  <c r="H1327" i="1" s="1"/>
  <c r="C1327" i="1"/>
  <c r="H1326" i="1"/>
  <c r="G1326" i="1"/>
  <c r="D1326" i="1"/>
  <c r="C1326" i="1"/>
  <c r="D1325" i="1"/>
  <c r="C1325" i="1"/>
  <c r="D1324" i="1"/>
  <c r="H1324" i="1" s="1"/>
  <c r="C1324" i="1"/>
  <c r="D1323" i="1"/>
  <c r="C1323" i="1"/>
  <c r="H1322" i="1"/>
  <c r="D1322" i="1"/>
  <c r="G1322" i="1" s="1"/>
  <c r="C1322" i="1"/>
  <c r="G1321" i="1"/>
  <c r="D1321" i="1"/>
  <c r="H1321" i="1" s="1"/>
  <c r="C1321" i="1"/>
  <c r="G1320" i="1"/>
  <c r="D1320" i="1"/>
  <c r="H1320" i="1" s="1"/>
  <c r="C1320" i="1"/>
  <c r="D1319" i="1"/>
  <c r="H1319" i="1" s="1"/>
  <c r="C1319" i="1"/>
  <c r="H1318" i="1"/>
  <c r="D1318" i="1"/>
  <c r="G1318" i="1" s="1"/>
  <c r="C1318" i="1"/>
  <c r="D1317" i="1"/>
  <c r="C1317" i="1"/>
  <c r="D1316" i="1"/>
  <c r="C1316" i="1"/>
  <c r="G1315" i="1"/>
  <c r="D1315" i="1"/>
  <c r="H1315" i="1" s="1"/>
  <c r="C1315" i="1"/>
  <c r="H1314" i="1"/>
  <c r="D1314" i="1"/>
  <c r="G1314" i="1" s="1"/>
  <c r="C1314" i="1"/>
  <c r="G1313" i="1"/>
  <c r="D1313" i="1"/>
  <c r="H1313" i="1" s="1"/>
  <c r="C1313" i="1"/>
  <c r="H1312" i="1"/>
  <c r="G1312" i="1"/>
  <c r="D1312" i="1"/>
  <c r="C1312" i="1"/>
  <c r="D1311" i="1"/>
  <c r="C1311" i="1"/>
  <c r="H1310" i="1"/>
  <c r="D1310" i="1"/>
  <c r="G1310" i="1" s="1"/>
  <c r="C1310" i="1"/>
  <c r="G1309" i="1"/>
  <c r="D1309" i="1"/>
  <c r="H1309" i="1" s="1"/>
  <c r="C1309" i="1"/>
  <c r="G1308" i="1"/>
  <c r="D1308" i="1"/>
  <c r="H1308" i="1" s="1"/>
  <c r="C1308" i="1"/>
  <c r="D1307" i="1"/>
  <c r="H1306" i="1"/>
  <c r="D1306" i="1"/>
  <c r="G1306" i="1" s="1"/>
  <c r="C1306" i="1"/>
  <c r="D1305" i="1"/>
  <c r="C1305" i="1"/>
  <c r="D1304" i="1"/>
  <c r="C1304" i="1"/>
  <c r="D1303" i="1"/>
  <c r="C1303" i="1"/>
  <c r="H1302" i="1"/>
  <c r="G1302" i="1"/>
  <c r="D1302" i="1"/>
  <c r="C1302" i="1"/>
  <c r="D1301" i="1"/>
  <c r="C1301" i="1"/>
  <c r="H1300" i="1"/>
  <c r="G1300" i="1"/>
  <c r="D1300" i="1"/>
  <c r="C1300" i="1"/>
  <c r="D1298" i="1"/>
  <c r="C1298" i="1"/>
  <c r="D1297" i="1"/>
  <c r="C1297" i="1"/>
  <c r="G1296" i="1"/>
  <c r="D1296" i="1"/>
  <c r="H1296" i="1" s="1"/>
  <c r="C1296" i="1"/>
  <c r="D1295" i="1"/>
  <c r="C1295" i="1"/>
  <c r="H1294" i="1"/>
  <c r="G1294" i="1"/>
  <c r="D1294" i="1"/>
  <c r="C1294" i="1"/>
  <c r="D1293" i="1"/>
  <c r="C1293" i="1"/>
  <c r="H1292" i="1"/>
  <c r="G1292" i="1"/>
  <c r="D1292" i="1"/>
  <c r="C1292" i="1"/>
  <c r="D1291" i="1"/>
  <c r="C1291" i="1"/>
  <c r="D1290" i="1"/>
  <c r="C1290" i="1"/>
  <c r="D1289" i="1"/>
  <c r="C1289" i="1"/>
  <c r="D1288" i="1"/>
  <c r="C1288" i="1"/>
  <c r="D1287" i="1"/>
  <c r="C1287" i="1"/>
  <c r="H1286" i="1"/>
  <c r="G1286" i="1"/>
  <c r="D1286" i="1"/>
  <c r="C1286" i="1"/>
  <c r="D1285" i="1"/>
  <c r="C1285" i="1"/>
  <c r="D1284" i="1"/>
  <c r="H1284" i="1" s="1"/>
  <c r="C1284" i="1"/>
  <c r="D1283" i="1"/>
  <c r="C1283" i="1"/>
  <c r="H1282" i="1"/>
  <c r="D1282" i="1"/>
  <c r="C1282" i="1"/>
  <c r="G1282" i="1" s="1"/>
  <c r="D1281" i="1"/>
  <c r="C1281" i="1"/>
  <c r="D1280" i="1"/>
  <c r="C1280" i="1"/>
  <c r="H1280" i="1" s="1"/>
  <c r="D1279" i="1"/>
  <c r="C1279" i="1"/>
  <c r="D1278" i="1"/>
  <c r="C1278" i="1"/>
  <c r="H1278" i="1" s="1"/>
  <c r="D1277" i="1"/>
  <c r="C1277" i="1"/>
  <c r="D1276" i="1"/>
  <c r="C1276" i="1"/>
  <c r="D1275" i="1"/>
  <c r="C1275" i="1"/>
  <c r="G1274" i="1"/>
  <c r="D1274" i="1"/>
  <c r="C1274" i="1"/>
  <c r="H1274" i="1" s="1"/>
  <c r="D1273" i="1"/>
  <c r="C1273" i="1"/>
  <c r="D1272" i="1"/>
  <c r="G1272" i="1" s="1"/>
  <c r="C1272" i="1"/>
  <c r="D1271" i="1"/>
  <c r="C1271" i="1"/>
  <c r="G1270" i="1"/>
  <c r="D1270" i="1"/>
  <c r="C1270" i="1"/>
  <c r="H1270" i="1" s="1"/>
  <c r="D1269" i="1"/>
  <c r="C1269" i="1"/>
  <c r="D1268" i="1"/>
  <c r="C1268" i="1"/>
  <c r="D1267" i="1"/>
  <c r="C1267" i="1"/>
  <c r="D1266" i="1"/>
  <c r="H1266" i="1" s="1"/>
  <c r="C1266" i="1"/>
  <c r="D1265" i="1"/>
  <c r="C1265" i="1"/>
  <c r="D1264" i="1"/>
  <c r="C1264" i="1"/>
  <c r="D1263" i="1"/>
  <c r="C1263" i="1"/>
  <c r="D1262" i="1"/>
  <c r="C1262" i="1"/>
  <c r="D1261" i="1"/>
  <c r="C1261" i="1"/>
  <c r="G1260" i="1"/>
  <c r="D1260" i="1"/>
  <c r="C1260" i="1"/>
  <c r="H1260" i="1" s="1"/>
  <c r="D1259" i="1"/>
  <c r="C1259" i="1"/>
  <c r="D1258" i="1"/>
  <c r="C1258" i="1"/>
  <c r="D1257" i="1"/>
  <c r="C1257" i="1"/>
  <c r="D1256" i="1"/>
  <c r="G1256" i="1" s="1"/>
  <c r="C1256" i="1"/>
  <c r="D1255" i="1"/>
  <c r="C1255" i="1"/>
  <c r="H1254" i="1"/>
  <c r="D1254" i="1"/>
  <c r="C1254" i="1"/>
  <c r="G1254" i="1" s="1"/>
  <c r="D1253" i="1"/>
  <c r="C1253" i="1"/>
  <c r="D1252" i="1"/>
  <c r="H1252" i="1" s="1"/>
  <c r="C1252" i="1"/>
  <c r="G1252" i="1" s="1"/>
  <c r="D1251" i="1"/>
  <c r="C1251" i="1"/>
  <c r="H1250" i="1"/>
  <c r="D1250" i="1"/>
  <c r="G1250" i="1" s="1"/>
  <c r="C1250" i="1"/>
  <c r="D1249" i="1"/>
  <c r="C1249" i="1"/>
  <c r="D1248" i="1"/>
  <c r="C1248" i="1"/>
  <c r="D1247" i="1"/>
  <c r="C1247" i="1"/>
  <c r="G1246" i="1"/>
  <c r="D1246" i="1"/>
  <c r="C1246" i="1"/>
  <c r="H1246" i="1" s="1"/>
  <c r="D1245" i="1"/>
  <c r="C1245" i="1"/>
  <c r="G1244" i="1"/>
  <c r="D1244" i="1"/>
  <c r="C1244" i="1"/>
  <c r="H1244" i="1" s="1"/>
  <c r="D1243" i="1"/>
  <c r="C1243" i="1"/>
  <c r="D1242" i="1"/>
  <c r="C1242" i="1"/>
  <c r="D1241" i="1"/>
  <c r="C1241" i="1"/>
  <c r="D1240" i="1"/>
  <c r="C1240" i="1"/>
  <c r="D1239" i="1"/>
  <c r="C1239" i="1"/>
  <c r="H1238" i="1"/>
  <c r="D1238" i="1"/>
  <c r="C1238" i="1"/>
  <c r="G1238" i="1" s="1"/>
  <c r="D1237" i="1"/>
  <c r="C1237" i="1"/>
  <c r="H1236" i="1"/>
  <c r="D1236" i="1"/>
  <c r="G1236" i="1" s="1"/>
  <c r="C1236" i="1"/>
  <c r="D1234" i="1"/>
  <c r="C1234" i="1"/>
  <c r="D1233" i="1"/>
  <c r="C1233" i="1"/>
  <c r="D1232" i="1"/>
  <c r="C1232" i="1"/>
  <c r="D1231" i="1"/>
  <c r="C1231" i="1"/>
  <c r="H1230" i="1"/>
  <c r="G1230" i="1"/>
  <c r="D1230" i="1"/>
  <c r="C1230" i="1"/>
  <c r="D1229" i="1"/>
  <c r="C1229" i="1"/>
  <c r="D1228" i="1"/>
  <c r="G1228" i="1" s="1"/>
  <c r="C1228" i="1"/>
  <c r="D1227" i="1"/>
  <c r="H1226" i="1"/>
  <c r="D1226" i="1"/>
  <c r="C1226" i="1"/>
  <c r="G1226" i="1" s="1"/>
  <c r="D1225" i="1"/>
  <c r="C1225" i="1"/>
  <c r="D1224" i="1"/>
  <c r="C1224" i="1"/>
  <c r="D1221" i="1"/>
  <c r="C1221" i="1"/>
  <c r="H1220" i="1"/>
  <c r="D1220" i="1"/>
  <c r="C1220" i="1"/>
  <c r="G1220" i="1" s="1"/>
  <c r="D1219" i="1"/>
  <c r="C1219" i="1"/>
  <c r="H1218" i="1"/>
  <c r="D1218" i="1"/>
  <c r="C1218" i="1"/>
  <c r="G1218" i="1" s="1"/>
  <c r="D1217" i="1"/>
  <c r="C1217" i="1"/>
  <c r="D1216" i="1"/>
  <c r="D1213" i="1"/>
  <c r="C1213" i="1"/>
  <c r="H1212" i="1"/>
  <c r="D1212" i="1"/>
  <c r="C1212" i="1"/>
  <c r="G1212" i="1" s="1"/>
  <c r="D1211" i="1"/>
  <c r="C1211" i="1"/>
  <c r="D1210" i="1"/>
  <c r="C1210" i="1"/>
  <c r="D1209" i="1"/>
  <c r="C1209" i="1"/>
  <c r="D1208" i="1"/>
  <c r="C1208" i="1"/>
  <c r="D1207" i="1"/>
  <c r="C1207" i="1"/>
  <c r="G1206" i="1"/>
  <c r="D1206" i="1"/>
  <c r="C1206" i="1"/>
  <c r="H1206" i="1" s="1"/>
  <c r="D1205" i="1"/>
  <c r="C1205" i="1"/>
  <c r="H1204" i="1"/>
  <c r="D1204" i="1"/>
  <c r="C1204" i="1"/>
  <c r="G1204" i="1" s="1"/>
  <c r="D1203" i="1"/>
  <c r="C1203" i="1"/>
  <c r="H1202" i="1"/>
  <c r="D1202" i="1"/>
  <c r="G1202" i="1" s="1"/>
  <c r="C1202" i="1"/>
  <c r="D1201" i="1"/>
  <c r="C1201" i="1"/>
  <c r="D1200" i="1"/>
  <c r="C1200" i="1"/>
  <c r="D1199" i="1"/>
  <c r="C1199" i="1"/>
  <c r="H1198" i="1"/>
  <c r="D1198" i="1"/>
  <c r="C1198" i="1"/>
  <c r="G1198" i="1" s="1"/>
  <c r="D1197" i="1"/>
  <c r="C1197" i="1"/>
  <c r="G1196" i="1"/>
  <c r="D1196" i="1"/>
  <c r="H1196" i="1" s="1"/>
  <c r="C1196" i="1"/>
  <c r="D1195" i="1"/>
  <c r="C1195" i="1"/>
  <c r="D1194" i="1"/>
  <c r="G1194" i="1" s="1"/>
  <c r="C1194" i="1"/>
  <c r="D1193" i="1"/>
  <c r="C1193" i="1"/>
  <c r="G1192" i="1"/>
  <c r="D1192" i="1"/>
  <c r="C1192" i="1"/>
  <c r="H1192" i="1" s="1"/>
  <c r="D1191" i="1"/>
  <c r="C1191" i="1"/>
  <c r="G1190" i="1"/>
  <c r="D1190" i="1"/>
  <c r="C1190" i="1"/>
  <c r="H1190" i="1" s="1"/>
  <c r="D1189" i="1"/>
  <c r="C1189" i="1"/>
  <c r="G1188" i="1"/>
  <c r="D1188" i="1"/>
  <c r="C1188" i="1"/>
  <c r="H1188" i="1" s="1"/>
  <c r="D1187" i="1"/>
  <c r="C1187" i="1"/>
  <c r="D1186" i="1"/>
  <c r="C1186" i="1"/>
  <c r="D1185" i="1"/>
  <c r="C1185" i="1"/>
  <c r="D1184" i="1"/>
  <c r="D1183" i="1"/>
  <c r="H1182" i="1"/>
  <c r="G1182" i="1"/>
  <c r="D1182" i="1"/>
  <c r="C1182" i="1"/>
  <c r="D1181" i="1"/>
  <c r="C1181" i="1"/>
  <c r="G1180" i="1"/>
  <c r="D1180" i="1"/>
  <c r="C1180" i="1"/>
  <c r="H1180" i="1" s="1"/>
  <c r="D1179" i="1"/>
  <c r="C1179" i="1"/>
  <c r="H1178" i="1"/>
  <c r="D1178" i="1"/>
  <c r="C1178" i="1"/>
  <c r="G1178" i="1" s="1"/>
  <c r="D1177" i="1"/>
  <c r="C1177" i="1"/>
  <c r="G1176" i="1"/>
  <c r="D1176" i="1"/>
  <c r="C1176" i="1"/>
  <c r="H1176" i="1" s="1"/>
  <c r="D1175" i="1"/>
  <c r="C1175" i="1"/>
  <c r="G1174" i="1"/>
  <c r="D1174" i="1"/>
  <c r="C1174" i="1"/>
  <c r="H1174" i="1" s="1"/>
  <c r="D1173" i="1"/>
  <c r="C1173" i="1"/>
  <c r="D1172" i="1"/>
  <c r="C1172" i="1"/>
  <c r="D1171" i="1"/>
  <c r="C1171" i="1"/>
  <c r="G1170" i="1"/>
  <c r="D1170" i="1"/>
  <c r="C1170" i="1"/>
  <c r="H1170" i="1" s="1"/>
  <c r="D1169" i="1"/>
  <c r="C1169" i="1"/>
  <c r="G1168" i="1"/>
  <c r="D1168" i="1"/>
  <c r="C1168" i="1"/>
  <c r="D1167" i="1"/>
  <c r="C1167" i="1"/>
  <c r="D1166" i="1"/>
  <c r="C1166" i="1"/>
  <c r="D1165" i="1"/>
  <c r="C1165" i="1"/>
  <c r="D1164" i="1"/>
  <c r="C1164" i="1"/>
  <c r="D1163" i="1"/>
  <c r="C1163" i="1"/>
  <c r="D1162" i="1"/>
  <c r="H1162" i="1" s="1"/>
  <c r="C1162" i="1"/>
  <c r="D1161" i="1"/>
  <c r="C1161" i="1"/>
  <c r="G1160" i="1"/>
  <c r="D1160" i="1"/>
  <c r="C1160" i="1"/>
  <c r="H1160" i="1" s="1"/>
  <c r="D1159" i="1"/>
  <c r="C1159" i="1"/>
  <c r="D1158" i="1"/>
  <c r="C1158" i="1"/>
  <c r="D1157" i="1"/>
  <c r="C1157" i="1"/>
  <c r="D1156" i="1"/>
  <c r="C1156" i="1"/>
  <c r="H1156" i="1" s="1"/>
  <c r="D1155" i="1"/>
  <c r="C1155" i="1"/>
  <c r="D1154" i="1"/>
  <c r="D1151" i="1"/>
  <c r="C1151" i="1"/>
  <c r="H1150" i="1"/>
  <c r="D1150" i="1"/>
  <c r="C1150" i="1"/>
  <c r="G1150" i="1" s="1"/>
  <c r="D1149" i="1"/>
  <c r="C1149" i="1"/>
  <c r="D1148" i="1"/>
  <c r="D1147" i="1"/>
  <c r="C1147" i="1"/>
  <c r="H1146" i="1"/>
  <c r="D1146" i="1"/>
  <c r="G1146" i="1" s="1"/>
  <c r="C1146" i="1"/>
  <c r="D1145" i="1"/>
  <c r="C1145" i="1"/>
  <c r="D1144" i="1"/>
  <c r="C1144" i="1"/>
  <c r="D1143" i="1"/>
  <c r="C1143" i="1"/>
  <c r="D1142" i="1"/>
  <c r="D1141" i="1"/>
  <c r="C1141" i="1"/>
  <c r="H1140" i="1"/>
  <c r="G1140" i="1"/>
  <c r="D1140" i="1"/>
  <c r="C1140" i="1"/>
  <c r="D1139" i="1"/>
  <c r="C1139" i="1"/>
  <c r="D1138" i="1"/>
  <c r="H1138" i="1" s="1"/>
  <c r="C1138" i="1"/>
  <c r="D1137" i="1"/>
  <c r="C1137" i="1"/>
  <c r="D1136" i="1"/>
  <c r="C1136" i="1"/>
  <c r="D1135" i="1"/>
  <c r="C1135" i="1"/>
  <c r="H1134" i="1"/>
  <c r="D1134" i="1"/>
  <c r="C1134" i="1"/>
  <c r="G1134" i="1" s="1"/>
  <c r="D1133" i="1"/>
  <c r="C1133" i="1"/>
  <c r="H1132" i="1"/>
  <c r="G1132" i="1"/>
  <c r="D1132" i="1"/>
  <c r="C1132" i="1"/>
  <c r="D1131" i="1"/>
  <c r="C1131" i="1"/>
  <c r="D1130" i="1"/>
  <c r="C1130" i="1"/>
  <c r="D1129" i="1"/>
  <c r="C1129" i="1"/>
  <c r="G1128" i="1"/>
  <c r="D1128" i="1"/>
  <c r="C1128" i="1"/>
  <c r="H1128" i="1" s="1"/>
  <c r="D1127" i="1"/>
  <c r="C1127" i="1"/>
  <c r="H1126" i="1"/>
  <c r="D1126" i="1"/>
  <c r="C1126" i="1"/>
  <c r="G1126" i="1" s="1"/>
  <c r="D1125" i="1"/>
  <c r="C1125" i="1"/>
  <c r="D1123" i="1"/>
  <c r="C1123" i="1"/>
  <c r="G1122" i="1"/>
  <c r="D1122" i="1"/>
  <c r="H1122" i="1" s="1"/>
  <c r="C1122" i="1"/>
  <c r="D1121" i="1"/>
  <c r="C1121" i="1"/>
  <c r="D1120" i="1"/>
  <c r="D1119" i="1"/>
  <c r="C1119" i="1"/>
  <c r="G1118" i="1"/>
  <c r="D1118" i="1"/>
  <c r="C1118" i="1"/>
  <c r="H1118" i="1" s="1"/>
  <c r="H1117" i="1"/>
  <c r="D1117" i="1"/>
  <c r="C1117" i="1"/>
  <c r="G1117" i="1" s="1"/>
  <c r="H1116" i="1"/>
  <c r="D1116" i="1"/>
  <c r="C1116" i="1"/>
  <c r="G1116" i="1" s="1"/>
  <c r="D1115" i="1"/>
  <c r="H1115" i="1" s="1"/>
  <c r="C1115" i="1"/>
  <c r="G1114" i="1"/>
  <c r="D1114" i="1"/>
  <c r="C1114" i="1"/>
  <c r="H1114" i="1" s="1"/>
  <c r="D1113" i="1"/>
  <c r="D1111" i="1"/>
  <c r="C1111" i="1"/>
  <c r="D1110" i="1"/>
  <c r="C1110" i="1"/>
  <c r="H1109" i="1"/>
  <c r="D1109" i="1"/>
  <c r="C1109" i="1"/>
  <c r="H1108" i="1"/>
  <c r="D1108" i="1"/>
  <c r="C1108" i="1"/>
  <c r="G1108" i="1" s="1"/>
  <c r="H1107" i="1"/>
  <c r="D1107" i="1"/>
  <c r="C1107" i="1"/>
  <c r="G1107" i="1" s="1"/>
  <c r="G1106" i="1"/>
  <c r="D1106" i="1"/>
  <c r="H1106" i="1" s="1"/>
  <c r="C1106" i="1"/>
  <c r="D1105" i="1"/>
  <c r="C1105" i="1"/>
  <c r="D1104" i="1"/>
  <c r="H1104" i="1" s="1"/>
  <c r="C1104" i="1"/>
  <c r="D1103" i="1"/>
  <c r="C1103" i="1"/>
  <c r="H1102" i="1"/>
  <c r="D1102" i="1"/>
  <c r="G1102" i="1" s="1"/>
  <c r="C1102" i="1"/>
  <c r="H1101" i="1"/>
  <c r="D1101" i="1"/>
  <c r="C1101" i="1"/>
  <c r="G1101" i="1" s="1"/>
  <c r="H1100" i="1"/>
  <c r="G1100" i="1"/>
  <c r="D1100" i="1"/>
  <c r="C1100" i="1"/>
  <c r="D1099" i="1"/>
  <c r="H1099" i="1" s="1"/>
  <c r="C1099" i="1"/>
  <c r="D1098" i="1"/>
  <c r="C1098" i="1"/>
  <c r="D1097" i="1"/>
  <c r="C1097" i="1"/>
  <c r="G1097" i="1" s="1"/>
  <c r="D1096" i="1"/>
  <c r="D1095" i="1"/>
  <c r="C1095" i="1"/>
  <c r="D1094" i="1"/>
  <c r="C1094" i="1"/>
  <c r="D1093" i="1"/>
  <c r="H1093" i="1" s="1"/>
  <c r="C1093" i="1"/>
  <c r="G1092" i="1"/>
  <c r="D1092" i="1"/>
  <c r="C1092" i="1"/>
  <c r="H1092" i="1" s="1"/>
  <c r="D1091" i="1"/>
  <c r="C1091" i="1"/>
  <c r="H1090" i="1"/>
  <c r="D1090" i="1"/>
  <c r="G1090" i="1" s="1"/>
  <c r="C1090" i="1"/>
  <c r="H1089" i="1"/>
  <c r="D1089" i="1"/>
  <c r="C1089" i="1"/>
  <c r="G1089" i="1" s="1"/>
  <c r="H1088" i="1"/>
  <c r="G1088" i="1"/>
  <c r="D1088" i="1"/>
  <c r="C1088" i="1"/>
  <c r="D1087" i="1"/>
  <c r="C1087" i="1"/>
  <c r="D1086" i="1"/>
  <c r="C1086" i="1"/>
  <c r="H1086" i="1" s="1"/>
  <c r="D1085" i="1"/>
  <c r="C1085" i="1"/>
  <c r="D1084" i="1"/>
  <c r="C1084" i="1"/>
  <c r="D1083" i="1"/>
  <c r="G1083" i="1" s="1"/>
  <c r="C1083" i="1"/>
  <c r="D1082" i="1"/>
  <c r="C1082" i="1"/>
  <c r="D1081" i="1"/>
  <c r="C1081" i="1"/>
  <c r="G1081" i="1" s="1"/>
  <c r="G1080" i="1"/>
  <c r="D1080" i="1"/>
  <c r="C1080" i="1"/>
  <c r="H1080" i="1" s="1"/>
  <c r="D1079" i="1"/>
  <c r="G1079" i="1" s="1"/>
  <c r="C1079" i="1"/>
  <c r="H1078" i="1"/>
  <c r="D1078" i="1"/>
  <c r="C1078" i="1"/>
  <c r="G1078" i="1" s="1"/>
  <c r="D1077" i="1"/>
  <c r="C1077" i="1"/>
  <c r="H1076" i="1"/>
  <c r="D1076" i="1"/>
  <c r="C1076" i="1"/>
  <c r="G1076" i="1" s="1"/>
  <c r="D1075" i="1"/>
  <c r="C1075" i="1"/>
  <c r="D1074" i="1"/>
  <c r="C1074" i="1"/>
  <c r="D1073" i="1"/>
  <c r="C1073" i="1"/>
  <c r="D1072" i="1"/>
  <c r="C1072" i="1"/>
  <c r="D1071" i="1"/>
  <c r="C1071" i="1"/>
  <c r="H1070" i="1"/>
  <c r="G1070" i="1"/>
  <c r="D1070" i="1"/>
  <c r="C1070" i="1"/>
  <c r="G1069" i="1"/>
  <c r="D1069" i="1"/>
  <c r="C1069" i="1"/>
  <c r="H1069" i="1" s="1"/>
  <c r="G1068" i="1"/>
  <c r="D1068" i="1"/>
  <c r="C1068" i="1"/>
  <c r="H1068" i="1" s="1"/>
  <c r="D1067" i="1"/>
  <c r="G1067" i="1" s="1"/>
  <c r="C1067" i="1"/>
  <c r="C1066" i="1"/>
  <c r="D1064" i="1"/>
  <c r="C1064" i="1"/>
  <c r="D1063" i="1"/>
  <c r="C1063" i="1"/>
  <c r="G1063" i="1" s="1"/>
  <c r="D1062" i="1"/>
  <c r="C1062" i="1"/>
  <c r="G1062" i="1" s="1"/>
  <c r="D1061" i="1"/>
  <c r="G1061" i="1" s="1"/>
  <c r="C1061" i="1"/>
  <c r="H1060" i="1"/>
  <c r="G1060" i="1"/>
  <c r="D1060" i="1"/>
  <c r="C1060" i="1"/>
  <c r="D1059" i="1"/>
  <c r="C1059" i="1"/>
  <c r="H1058" i="1"/>
  <c r="D1058" i="1"/>
  <c r="G1058" i="1" s="1"/>
  <c r="C1058" i="1"/>
  <c r="G1057" i="1"/>
  <c r="D1057" i="1"/>
  <c r="C1057" i="1"/>
  <c r="H1057" i="1" s="1"/>
  <c r="D1056" i="1"/>
  <c r="C1056" i="1"/>
  <c r="G1056" i="1" s="1"/>
  <c r="D1055" i="1"/>
  <c r="C1055" i="1"/>
  <c r="D1054" i="1"/>
  <c r="C1054" i="1"/>
  <c r="D1053" i="1"/>
  <c r="C1053" i="1"/>
  <c r="H1053" i="1" s="1"/>
  <c r="G1052" i="1"/>
  <c r="D1052" i="1"/>
  <c r="C1052" i="1"/>
  <c r="H1052" i="1" s="1"/>
  <c r="D1051" i="1"/>
  <c r="G1051" i="1" s="1"/>
  <c r="C1051" i="1"/>
  <c r="D1050" i="1"/>
  <c r="C1050" i="1"/>
  <c r="D1049" i="1"/>
  <c r="C1049" i="1"/>
  <c r="D1048" i="1"/>
  <c r="D1047" i="1"/>
  <c r="G1045" i="1"/>
  <c r="D1045" i="1"/>
  <c r="C1045" i="1"/>
  <c r="H1045" i="1" s="1"/>
  <c r="H1044" i="1"/>
  <c r="G1044" i="1"/>
  <c r="D1044" i="1"/>
  <c r="C1044" i="1"/>
  <c r="D1043" i="1"/>
  <c r="C1043" i="1"/>
  <c r="D1042" i="1"/>
  <c r="C1042" i="1"/>
  <c r="G1042" i="1" s="1"/>
  <c r="D1041" i="1"/>
  <c r="C1041" i="1"/>
  <c r="H1040" i="1"/>
  <c r="D1040" i="1"/>
  <c r="C1040" i="1"/>
  <c r="G1040" i="1" s="1"/>
  <c r="D1039" i="1"/>
  <c r="C1039" i="1"/>
  <c r="D1038" i="1"/>
  <c r="G1038" i="1" s="1"/>
  <c r="C1038" i="1"/>
  <c r="D1037" i="1"/>
  <c r="C1037" i="1"/>
  <c r="D1036" i="1"/>
  <c r="C1036" i="1"/>
  <c r="G1035" i="1"/>
  <c r="D1035" i="1"/>
  <c r="C1035" i="1"/>
  <c r="D1034" i="1"/>
  <c r="H1034" i="1" s="1"/>
  <c r="C1034" i="1"/>
  <c r="D1033" i="1"/>
  <c r="C1033" i="1"/>
  <c r="D1032" i="1"/>
  <c r="C1032" i="1"/>
  <c r="H1032" i="1" s="1"/>
  <c r="G1031" i="1"/>
  <c r="D1031" i="1"/>
  <c r="C1031" i="1"/>
  <c r="H1031" i="1" s="1"/>
  <c r="D1030" i="1"/>
  <c r="D1029" i="1"/>
  <c r="C1029" i="1"/>
  <c r="D1028" i="1"/>
  <c r="C1028" i="1"/>
  <c r="D1027" i="1"/>
  <c r="C1027" i="1"/>
  <c r="H1026" i="1"/>
  <c r="G1026" i="1"/>
  <c r="D1026" i="1"/>
  <c r="C1026" i="1"/>
  <c r="D1025" i="1"/>
  <c r="C1025" i="1"/>
  <c r="H1025" i="1" s="1"/>
  <c r="H1024" i="1"/>
  <c r="D1024" i="1"/>
  <c r="G1024" i="1" s="1"/>
  <c r="C1024" i="1"/>
  <c r="D1023" i="1"/>
  <c r="H1022" i="1"/>
  <c r="G1022" i="1"/>
  <c r="D1022" i="1"/>
  <c r="C1022" i="1"/>
  <c r="G1021" i="1"/>
  <c r="D1021" i="1"/>
  <c r="C1021" i="1"/>
  <c r="H1021" i="1" s="1"/>
  <c r="D1020" i="1"/>
  <c r="C1020" i="1"/>
  <c r="D1019" i="1"/>
  <c r="G1019" i="1" s="1"/>
  <c r="C1019" i="1"/>
  <c r="H1018" i="1"/>
  <c r="D1018" i="1"/>
  <c r="C1018" i="1"/>
  <c r="G1018" i="1" s="1"/>
  <c r="D1017" i="1"/>
  <c r="G1017" i="1" s="1"/>
  <c r="C1017" i="1"/>
  <c r="G1016" i="1"/>
  <c r="D1016" i="1"/>
  <c r="C1016" i="1"/>
  <c r="H1016" i="1" s="1"/>
  <c r="D1015" i="1"/>
  <c r="C1015" i="1"/>
  <c r="D1014" i="1"/>
  <c r="C1014" i="1"/>
  <c r="G1014" i="1" s="1"/>
  <c r="D1013" i="1"/>
  <c r="C1013" i="1"/>
  <c r="G1012" i="1"/>
  <c r="D1012" i="1"/>
  <c r="C1012" i="1"/>
  <c r="H1012" i="1" s="1"/>
  <c r="D1011" i="1"/>
  <c r="C1011" i="1"/>
  <c r="H1010" i="1"/>
  <c r="D1010" i="1"/>
  <c r="G1010" i="1" s="1"/>
  <c r="C1010" i="1"/>
  <c r="G1009" i="1"/>
  <c r="D1009" i="1"/>
  <c r="C1009" i="1"/>
  <c r="H1009" i="1" s="1"/>
  <c r="D1008" i="1"/>
  <c r="C1008" i="1"/>
  <c r="H1008" i="1" s="1"/>
  <c r="D1007" i="1"/>
  <c r="C1007" i="1"/>
  <c r="G1006" i="1"/>
  <c r="D1006" i="1"/>
  <c r="C1006" i="1"/>
  <c r="H1006" i="1" s="1"/>
  <c r="D1005" i="1"/>
  <c r="C1005" i="1"/>
  <c r="G1004" i="1"/>
  <c r="D1004" i="1"/>
  <c r="C1004" i="1"/>
  <c r="H1004" i="1" s="1"/>
  <c r="D1003" i="1"/>
  <c r="G1003" i="1" s="1"/>
  <c r="C1003" i="1"/>
  <c r="D1002" i="1"/>
  <c r="C1002" i="1"/>
  <c r="D1001" i="1"/>
  <c r="C1001" i="1"/>
  <c r="D1000" i="1"/>
  <c r="C1000" i="1"/>
  <c r="H1000" i="1" s="1"/>
  <c r="D999" i="1"/>
  <c r="C999" i="1"/>
  <c r="G999" i="1" s="1"/>
  <c r="D998" i="1"/>
  <c r="C998" i="1"/>
  <c r="G998" i="1" s="1"/>
  <c r="D997" i="1"/>
  <c r="D996" i="1"/>
  <c r="C996" i="1"/>
  <c r="G996" i="1" s="1"/>
  <c r="D995" i="1"/>
  <c r="C995" i="1"/>
  <c r="G994" i="1"/>
  <c r="D994" i="1"/>
  <c r="H994" i="1" s="1"/>
  <c r="C994" i="1"/>
  <c r="D993" i="1"/>
  <c r="C993" i="1"/>
  <c r="H993" i="1" s="1"/>
  <c r="D992" i="1"/>
  <c r="C992" i="1"/>
  <c r="D991" i="1"/>
  <c r="G989" i="1"/>
  <c r="D989" i="1"/>
  <c r="C989" i="1"/>
  <c r="H989" i="1" s="1"/>
  <c r="D988" i="1"/>
  <c r="C988" i="1"/>
  <c r="H988" i="1" s="1"/>
  <c r="D987" i="1"/>
  <c r="G987" i="1" s="1"/>
  <c r="C987" i="1"/>
  <c r="D986" i="1"/>
  <c r="C986" i="1"/>
  <c r="G986" i="1" s="1"/>
  <c r="D983" i="1"/>
  <c r="C983" i="1"/>
  <c r="D982" i="1"/>
  <c r="H982" i="1" s="1"/>
  <c r="C982" i="1"/>
  <c r="D981" i="1"/>
  <c r="C981" i="1"/>
  <c r="G980" i="1"/>
  <c r="D980" i="1"/>
  <c r="C980" i="1"/>
  <c r="H980" i="1" s="1"/>
  <c r="D979" i="1"/>
  <c r="C979" i="1"/>
  <c r="H978" i="1"/>
  <c r="G978" i="1"/>
  <c r="D978" i="1"/>
  <c r="C978" i="1"/>
  <c r="G977" i="1"/>
  <c r="D977" i="1"/>
  <c r="C977" i="1"/>
  <c r="H977" i="1" s="1"/>
  <c r="G976" i="1"/>
  <c r="D976" i="1"/>
  <c r="C976" i="1"/>
  <c r="H976" i="1" s="1"/>
  <c r="D975" i="1"/>
  <c r="C975" i="1"/>
  <c r="D974" i="1"/>
  <c r="C974" i="1"/>
  <c r="D973" i="1"/>
  <c r="C973" i="1"/>
  <c r="H973" i="1" s="1"/>
  <c r="D972" i="1"/>
  <c r="G972" i="1" s="1"/>
  <c r="C972" i="1"/>
  <c r="D971" i="1"/>
  <c r="G971" i="1" s="1"/>
  <c r="C971" i="1"/>
  <c r="G970" i="1"/>
  <c r="D970" i="1"/>
  <c r="C970" i="1"/>
  <c r="H970" i="1" s="1"/>
  <c r="D969" i="1"/>
  <c r="C969" i="1"/>
  <c r="D968" i="1"/>
  <c r="H968" i="1" s="1"/>
  <c r="C968" i="1"/>
  <c r="G967" i="1"/>
  <c r="D967" i="1"/>
  <c r="C967" i="1"/>
  <c r="H967" i="1" s="1"/>
  <c r="H966" i="1"/>
  <c r="G966" i="1"/>
  <c r="D966" i="1"/>
  <c r="C966" i="1"/>
  <c r="D965" i="1"/>
  <c r="G965" i="1" s="1"/>
  <c r="C965" i="1"/>
  <c r="G964" i="1"/>
  <c r="D964" i="1"/>
  <c r="C964" i="1"/>
  <c r="H964" i="1" s="1"/>
  <c r="G963" i="1"/>
  <c r="D963" i="1"/>
  <c r="C963" i="1"/>
  <c r="H963" i="1" s="1"/>
  <c r="D962" i="1"/>
  <c r="C962" i="1"/>
  <c r="D961" i="1"/>
  <c r="C961" i="1"/>
  <c r="H960" i="1"/>
  <c r="D960" i="1"/>
  <c r="C960" i="1"/>
  <c r="G960" i="1" s="1"/>
  <c r="D959" i="1"/>
  <c r="C959" i="1"/>
  <c r="H958" i="1"/>
  <c r="G958" i="1"/>
  <c r="D958" i="1"/>
  <c r="C958" i="1"/>
  <c r="D957" i="1"/>
  <c r="G957" i="1" s="1"/>
  <c r="C957" i="1"/>
  <c r="H956" i="1"/>
  <c r="D956" i="1"/>
  <c r="G956" i="1" s="1"/>
  <c r="C956" i="1"/>
  <c r="D955" i="1"/>
  <c r="C955" i="1"/>
  <c r="G954" i="1"/>
  <c r="D954" i="1"/>
  <c r="C954" i="1"/>
  <c r="H954" i="1" s="1"/>
  <c r="D953" i="1"/>
  <c r="C953" i="1"/>
  <c r="D952" i="1"/>
  <c r="H952" i="1" s="1"/>
  <c r="C952" i="1"/>
  <c r="G952" i="1" s="1"/>
  <c r="G951" i="1"/>
  <c r="D951" i="1"/>
  <c r="C951" i="1"/>
  <c r="H951" i="1" s="1"/>
  <c r="H950" i="1"/>
  <c r="D950" i="1"/>
  <c r="C950" i="1"/>
  <c r="G950" i="1" s="1"/>
  <c r="D949" i="1"/>
  <c r="G949" i="1" s="1"/>
  <c r="C949" i="1"/>
  <c r="G948" i="1"/>
  <c r="D948" i="1"/>
  <c r="C948" i="1"/>
  <c r="H948" i="1" s="1"/>
  <c r="D947" i="1"/>
  <c r="C947" i="1"/>
  <c r="H947" i="1" s="1"/>
  <c r="D946" i="1"/>
  <c r="C946" i="1"/>
  <c r="D945" i="1"/>
  <c r="C945" i="1"/>
  <c r="H944" i="1"/>
  <c r="D944" i="1"/>
  <c r="C944" i="1"/>
  <c r="G944" i="1" s="1"/>
  <c r="G943" i="1"/>
  <c r="D943" i="1"/>
  <c r="C943" i="1"/>
  <c r="H943" i="1" s="1"/>
  <c r="H942" i="1"/>
  <c r="G942" i="1"/>
  <c r="D942" i="1"/>
  <c r="C942" i="1"/>
  <c r="D941" i="1"/>
  <c r="G941" i="1" s="1"/>
  <c r="C941" i="1"/>
  <c r="D940" i="1"/>
  <c r="G940" i="1" s="1"/>
  <c r="C940" i="1"/>
  <c r="D939" i="1"/>
  <c r="C939" i="1"/>
  <c r="D938" i="1"/>
  <c r="C938" i="1"/>
  <c r="D937" i="1"/>
  <c r="C937" i="1"/>
  <c r="D936" i="1"/>
  <c r="H936" i="1" s="1"/>
  <c r="C936" i="1"/>
  <c r="G935" i="1"/>
  <c r="D935" i="1"/>
  <c r="C935" i="1"/>
  <c r="H935" i="1" s="1"/>
  <c r="D934" i="1"/>
  <c r="C934" i="1"/>
  <c r="D933" i="1"/>
  <c r="G933" i="1" s="1"/>
  <c r="C933" i="1"/>
  <c r="D932" i="1"/>
  <c r="G932" i="1" s="1"/>
  <c r="C932" i="1"/>
  <c r="D931" i="1"/>
  <c r="C931" i="1"/>
  <c r="D930" i="1"/>
  <c r="C930" i="1"/>
  <c r="D929" i="1"/>
  <c r="C929" i="1"/>
  <c r="G929" i="1" s="1"/>
  <c r="H928" i="1"/>
  <c r="D928" i="1"/>
  <c r="C928" i="1"/>
  <c r="G928" i="1" s="1"/>
  <c r="G927" i="1"/>
  <c r="D927" i="1"/>
  <c r="C927" i="1"/>
  <c r="H927" i="1" s="1"/>
  <c r="H926" i="1"/>
  <c r="G926" i="1"/>
  <c r="D926" i="1"/>
  <c r="C926" i="1"/>
  <c r="D925" i="1"/>
  <c r="G925" i="1" s="1"/>
  <c r="C925" i="1"/>
  <c r="D924" i="1"/>
  <c r="G924" i="1" s="1"/>
  <c r="C924" i="1"/>
  <c r="D923" i="1"/>
  <c r="C923" i="1"/>
  <c r="G922" i="1"/>
  <c r="D922" i="1"/>
  <c r="C922" i="1"/>
  <c r="H922" i="1" s="1"/>
  <c r="D921" i="1"/>
  <c r="C921" i="1"/>
  <c r="H920" i="1"/>
  <c r="D920" i="1"/>
  <c r="C920" i="1"/>
  <c r="G920" i="1" s="1"/>
  <c r="G919" i="1"/>
  <c r="D919" i="1"/>
  <c r="C919" i="1"/>
  <c r="H919" i="1" s="1"/>
  <c r="G918" i="1"/>
  <c r="D918" i="1"/>
  <c r="C918" i="1"/>
  <c r="H918" i="1" s="1"/>
  <c r="D917" i="1"/>
  <c r="G917" i="1" s="1"/>
  <c r="C917" i="1"/>
  <c r="G916" i="1"/>
  <c r="D916" i="1"/>
  <c r="C916" i="1"/>
  <c r="G915" i="1"/>
  <c r="D915" i="1"/>
  <c r="C915" i="1"/>
  <c r="H915" i="1" s="1"/>
  <c r="D914" i="1"/>
  <c r="C914" i="1"/>
  <c r="D913" i="1"/>
  <c r="C913" i="1"/>
  <c r="D912" i="1"/>
  <c r="C912" i="1"/>
  <c r="G911" i="1"/>
  <c r="D911" i="1"/>
  <c r="C911" i="1"/>
  <c r="H911" i="1" s="1"/>
  <c r="H910" i="1"/>
  <c r="G910" i="1"/>
  <c r="D910" i="1"/>
  <c r="C910" i="1"/>
  <c r="G909" i="1"/>
  <c r="D909" i="1"/>
  <c r="C909" i="1"/>
  <c r="D908" i="1"/>
  <c r="C908" i="1"/>
  <c r="D907" i="1"/>
  <c r="C907" i="1"/>
  <c r="G906" i="1"/>
  <c r="D906" i="1"/>
  <c r="C906" i="1"/>
  <c r="H906" i="1" s="1"/>
  <c r="D905" i="1"/>
  <c r="C905" i="1"/>
  <c r="H904" i="1"/>
  <c r="D904" i="1"/>
  <c r="C904" i="1"/>
  <c r="G904" i="1" s="1"/>
  <c r="G903" i="1"/>
  <c r="D903" i="1"/>
  <c r="C903" i="1"/>
  <c r="H903" i="1" s="1"/>
  <c r="H902" i="1"/>
  <c r="G902" i="1"/>
  <c r="D902" i="1"/>
  <c r="C902" i="1"/>
  <c r="D901" i="1"/>
  <c r="G901" i="1" s="1"/>
  <c r="C901" i="1"/>
  <c r="D900" i="1"/>
  <c r="G900" i="1" s="1"/>
  <c r="C900" i="1"/>
  <c r="G899" i="1"/>
  <c r="D899" i="1"/>
  <c r="C899" i="1"/>
  <c r="H899" i="1" s="1"/>
  <c r="D898" i="1"/>
  <c r="C898" i="1"/>
  <c r="D897" i="1"/>
  <c r="C897" i="1"/>
  <c r="G897" i="1" s="1"/>
  <c r="H896" i="1"/>
  <c r="D896" i="1"/>
  <c r="C896" i="1"/>
  <c r="G896" i="1" s="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G670" i="1"/>
  <c r="D670" i="1"/>
  <c r="C670" i="1"/>
  <c r="H670" i="1" s="1"/>
  <c r="D669" i="1"/>
  <c r="C669" i="1"/>
  <c r="D668" i="1"/>
  <c r="C668" i="1"/>
  <c r="H668" i="1" s="1"/>
  <c r="D667" i="1"/>
  <c r="C667" i="1"/>
  <c r="H666" i="1"/>
  <c r="G666" i="1"/>
  <c r="D666" i="1"/>
  <c r="C666" i="1"/>
  <c r="D665" i="1"/>
  <c r="C665" i="1"/>
  <c r="H664" i="1"/>
  <c r="G664" i="1"/>
  <c r="D664" i="1"/>
  <c r="C664" i="1"/>
  <c r="D663" i="1"/>
  <c r="C663" i="1"/>
  <c r="H662" i="1"/>
  <c r="D662" i="1"/>
  <c r="C662" i="1"/>
  <c r="G662" i="1" s="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D649" i="1"/>
  <c r="C649" i="1"/>
  <c r="H648" i="1"/>
  <c r="G648" i="1"/>
  <c r="D648" i="1"/>
  <c r="C648" i="1"/>
  <c r="D647" i="1"/>
  <c r="C647" i="1"/>
  <c r="H646" i="1"/>
  <c r="G646" i="1"/>
  <c r="D646" i="1"/>
  <c r="C646" i="1"/>
  <c r="D645" i="1"/>
  <c r="D644" i="1"/>
  <c r="C644" i="1"/>
  <c r="H644" i="1" s="1"/>
  <c r="D643" i="1"/>
  <c r="C643" i="1"/>
  <c r="H642" i="1"/>
  <c r="G642" i="1"/>
  <c r="D642" i="1"/>
  <c r="C642" i="1"/>
  <c r="D641" i="1"/>
  <c r="C641" i="1"/>
  <c r="D632" i="1"/>
  <c r="C632" i="1"/>
  <c r="H632" i="1" s="1"/>
  <c r="D631" i="1"/>
  <c r="C631" i="1"/>
  <c r="G631" i="1" s="1"/>
  <c r="H628" i="1"/>
  <c r="G628" i="1"/>
  <c r="D628" i="1"/>
  <c r="C628" i="1"/>
  <c r="D627" i="1"/>
  <c r="C627" i="1"/>
  <c r="H627" i="1" s="1"/>
  <c r="H626" i="1"/>
  <c r="G626" i="1"/>
  <c r="D626" i="1"/>
  <c r="C626" i="1"/>
  <c r="D625" i="1"/>
  <c r="C625" i="1"/>
  <c r="H625" i="1" s="1"/>
  <c r="H624" i="1"/>
  <c r="G624" i="1"/>
  <c r="D624" i="1"/>
  <c r="C624" i="1"/>
  <c r="G623" i="1"/>
  <c r="D623" i="1"/>
  <c r="C623" i="1"/>
  <c r="H623" i="1" s="1"/>
  <c r="H622" i="1"/>
  <c r="G622" i="1"/>
  <c r="D622" i="1"/>
  <c r="C622" i="1"/>
  <c r="D621" i="1"/>
  <c r="C621" i="1"/>
  <c r="H621" i="1" s="1"/>
  <c r="C620" i="1"/>
  <c r="H618" i="1"/>
  <c r="G618" i="1"/>
  <c r="D618" i="1"/>
  <c r="C618" i="1"/>
  <c r="D617" i="1"/>
  <c r="C617" i="1"/>
  <c r="H617" i="1" s="1"/>
  <c r="H616" i="1"/>
  <c r="G616" i="1"/>
  <c r="D616" i="1"/>
  <c r="C616" i="1"/>
  <c r="G615" i="1"/>
  <c r="D615" i="1"/>
  <c r="C615" i="1"/>
  <c r="H615" i="1" s="1"/>
  <c r="H614" i="1"/>
  <c r="G614" i="1"/>
  <c r="D614" i="1"/>
  <c r="C614" i="1"/>
  <c r="D613" i="1"/>
  <c r="C613" i="1"/>
  <c r="H613" i="1" s="1"/>
  <c r="H612" i="1"/>
  <c r="G612" i="1"/>
  <c r="D612" i="1"/>
  <c r="C612" i="1"/>
  <c r="D611" i="1"/>
  <c r="C611" i="1"/>
  <c r="H611" i="1" s="1"/>
  <c r="H610" i="1"/>
  <c r="G610" i="1"/>
  <c r="D610" i="1"/>
  <c r="C610" i="1"/>
  <c r="G609" i="1"/>
  <c r="D609" i="1"/>
  <c r="C609" i="1"/>
  <c r="H609" i="1" s="1"/>
  <c r="H608" i="1"/>
  <c r="G608" i="1"/>
  <c r="D608" i="1"/>
  <c r="C608" i="1"/>
  <c r="G607" i="1"/>
  <c r="D607" i="1"/>
  <c r="C607" i="1"/>
  <c r="H607" i="1" s="1"/>
  <c r="H606" i="1"/>
  <c r="G606" i="1"/>
  <c r="D606" i="1"/>
  <c r="C606" i="1"/>
  <c r="G605" i="1"/>
  <c r="D605" i="1"/>
  <c r="C605" i="1"/>
  <c r="H605" i="1" s="1"/>
  <c r="H604" i="1"/>
  <c r="G604" i="1"/>
  <c r="D604" i="1"/>
  <c r="C604" i="1"/>
  <c r="D603" i="1"/>
  <c r="C603" i="1"/>
  <c r="H603" i="1" s="1"/>
  <c r="H602" i="1"/>
  <c r="G602" i="1"/>
  <c r="D602" i="1"/>
  <c r="C602" i="1"/>
  <c r="D601" i="1"/>
  <c r="C601" i="1"/>
  <c r="H601" i="1" s="1"/>
  <c r="H600" i="1"/>
  <c r="G600" i="1"/>
  <c r="D600" i="1"/>
  <c r="C600" i="1"/>
  <c r="G599" i="1"/>
  <c r="D599" i="1"/>
  <c r="C599" i="1"/>
  <c r="H599" i="1" s="1"/>
  <c r="H598" i="1"/>
  <c r="G598" i="1"/>
  <c r="D598" i="1"/>
  <c r="C598" i="1"/>
  <c r="D597" i="1"/>
  <c r="C597" i="1"/>
  <c r="H597" i="1" s="1"/>
  <c r="H596" i="1"/>
  <c r="G596" i="1"/>
  <c r="D596" i="1"/>
  <c r="C596" i="1"/>
  <c r="D595" i="1"/>
  <c r="C595" i="1"/>
  <c r="H595" i="1" s="1"/>
  <c r="H594" i="1"/>
  <c r="G594" i="1"/>
  <c r="D594" i="1"/>
  <c r="C594" i="1"/>
  <c r="G593" i="1"/>
  <c r="D593" i="1"/>
  <c r="C593" i="1"/>
  <c r="H593" i="1" s="1"/>
  <c r="H592" i="1"/>
  <c r="G592" i="1"/>
  <c r="D592" i="1"/>
  <c r="C592" i="1"/>
  <c r="G591" i="1"/>
  <c r="D591" i="1"/>
  <c r="C591" i="1"/>
  <c r="H591" i="1" s="1"/>
  <c r="H590" i="1"/>
  <c r="G590" i="1"/>
  <c r="D590" i="1"/>
  <c r="C590" i="1"/>
  <c r="G589" i="1"/>
  <c r="D589" i="1"/>
  <c r="C589" i="1"/>
  <c r="H589" i="1" s="1"/>
  <c r="H588" i="1"/>
  <c r="G588" i="1"/>
  <c r="D588" i="1"/>
  <c r="C588" i="1"/>
  <c r="H586" i="1"/>
  <c r="G586" i="1"/>
  <c r="D586" i="1"/>
  <c r="C586" i="1"/>
  <c r="D585" i="1"/>
  <c r="C585" i="1"/>
  <c r="G585" i="1" s="1"/>
  <c r="H584" i="1"/>
  <c r="G584" i="1"/>
  <c r="D584" i="1"/>
  <c r="C584" i="1"/>
  <c r="D583" i="1"/>
  <c r="C583" i="1"/>
  <c r="G583" i="1" s="1"/>
  <c r="H582" i="1"/>
  <c r="G582" i="1"/>
  <c r="D582" i="1"/>
  <c r="C582" i="1"/>
  <c r="D581" i="1"/>
  <c r="C581" i="1"/>
  <c r="G581" i="1" s="1"/>
  <c r="H580" i="1"/>
  <c r="G580" i="1"/>
  <c r="D580" i="1"/>
  <c r="C580" i="1"/>
  <c r="D579" i="1"/>
  <c r="C579" i="1"/>
  <c r="G579" i="1" s="1"/>
  <c r="H578" i="1"/>
  <c r="G578" i="1"/>
  <c r="D578" i="1"/>
  <c r="C578" i="1"/>
  <c r="D577" i="1"/>
  <c r="C577" i="1"/>
  <c r="G577" i="1" s="1"/>
  <c r="H576" i="1"/>
  <c r="G576" i="1"/>
  <c r="D576" i="1"/>
  <c r="C576" i="1"/>
  <c r="D575" i="1"/>
  <c r="C575" i="1"/>
  <c r="G575" i="1" s="1"/>
  <c r="D574" i="1"/>
  <c r="D573" i="1"/>
  <c r="C573" i="1"/>
  <c r="H572" i="1"/>
  <c r="G572" i="1"/>
  <c r="D572" i="1"/>
  <c r="C572" i="1"/>
  <c r="D571" i="1"/>
  <c r="C571" i="1"/>
  <c r="H570" i="1"/>
  <c r="G570" i="1"/>
  <c r="D570" i="1"/>
  <c r="C570" i="1"/>
  <c r="D569" i="1"/>
  <c r="C569" i="1"/>
  <c r="H568" i="1"/>
  <c r="G568" i="1"/>
  <c r="D568" i="1"/>
  <c r="C568" i="1"/>
  <c r="D567" i="1"/>
  <c r="C567" i="1"/>
  <c r="H566" i="1"/>
  <c r="G566" i="1"/>
  <c r="D566" i="1"/>
  <c r="C566" i="1"/>
  <c r="D565" i="1"/>
  <c r="C565" i="1"/>
  <c r="H564" i="1"/>
  <c r="G564" i="1"/>
  <c r="D564" i="1"/>
  <c r="C564" i="1"/>
  <c r="D563" i="1"/>
  <c r="C563" i="1"/>
  <c r="H562" i="1"/>
  <c r="G562" i="1"/>
  <c r="D562" i="1"/>
  <c r="C562" i="1"/>
  <c r="D561" i="1"/>
  <c r="C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H530" i="1"/>
  <c r="G530" i="1"/>
  <c r="D530" i="1"/>
  <c r="C530" i="1"/>
  <c r="D529" i="1"/>
  <c r="C529" i="1"/>
  <c r="H528" i="1"/>
  <c r="G528" i="1"/>
  <c r="D528" i="1"/>
  <c r="C528" i="1"/>
  <c r="D527" i="1"/>
  <c r="C527" i="1"/>
  <c r="H526" i="1"/>
  <c r="G526" i="1"/>
  <c r="D526" i="1"/>
  <c r="C526"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C510" i="1"/>
  <c r="D509" i="1"/>
  <c r="H508" i="1"/>
  <c r="G508" i="1"/>
  <c r="D508" i="1"/>
  <c r="C508" i="1"/>
  <c r="H507" i="1"/>
  <c r="D507" i="1"/>
  <c r="C507" i="1"/>
  <c r="G507" i="1" s="1"/>
  <c r="H506" i="1"/>
  <c r="G506" i="1"/>
  <c r="D506" i="1"/>
  <c r="C506" i="1"/>
  <c r="H505" i="1"/>
  <c r="D505" i="1"/>
  <c r="C505" i="1"/>
  <c r="G505" i="1" s="1"/>
  <c r="H504" i="1"/>
  <c r="G504" i="1"/>
  <c r="D504" i="1"/>
  <c r="C504" i="1"/>
  <c r="H503" i="1"/>
  <c r="D503" i="1"/>
  <c r="C503" i="1"/>
  <c r="G503" i="1" s="1"/>
  <c r="H502" i="1"/>
  <c r="G502" i="1"/>
  <c r="D502" i="1"/>
  <c r="C502" i="1"/>
  <c r="H501" i="1"/>
  <c r="D501" i="1"/>
  <c r="C501" i="1"/>
  <c r="G501" i="1" s="1"/>
  <c r="H500" i="1"/>
  <c r="G500" i="1"/>
  <c r="D500" i="1"/>
  <c r="C500" i="1"/>
  <c r="H499" i="1"/>
  <c r="D499" i="1"/>
  <c r="C499" i="1"/>
  <c r="G499" i="1" s="1"/>
  <c r="H498" i="1"/>
  <c r="G498" i="1"/>
  <c r="D498" i="1"/>
  <c r="C498" i="1"/>
  <c r="H497" i="1"/>
  <c r="D497" i="1"/>
  <c r="C497" i="1"/>
  <c r="G497" i="1" s="1"/>
  <c r="H496" i="1"/>
  <c r="G496" i="1"/>
  <c r="D496" i="1"/>
  <c r="C496" i="1"/>
  <c r="H495" i="1"/>
  <c r="D495" i="1"/>
  <c r="C495" i="1"/>
  <c r="G495" i="1" s="1"/>
  <c r="H494" i="1"/>
  <c r="G494" i="1"/>
  <c r="D494" i="1"/>
  <c r="C494" i="1"/>
  <c r="H493" i="1"/>
  <c r="D493" i="1"/>
  <c r="C493" i="1"/>
  <c r="G493" i="1" s="1"/>
  <c r="H492" i="1"/>
  <c r="G492" i="1"/>
  <c r="D492" i="1"/>
  <c r="C492" i="1"/>
  <c r="H491" i="1"/>
  <c r="D491" i="1"/>
  <c r="C491" i="1"/>
  <c r="G491" i="1" s="1"/>
  <c r="H490" i="1"/>
  <c r="G490" i="1"/>
  <c r="D490" i="1"/>
  <c r="C490" i="1"/>
  <c r="H489" i="1"/>
  <c r="D489" i="1"/>
  <c r="C489" i="1"/>
  <c r="G489" i="1" s="1"/>
  <c r="H488" i="1"/>
  <c r="G488" i="1"/>
  <c r="D488" i="1"/>
  <c r="C488" i="1"/>
  <c r="H487" i="1"/>
  <c r="D487" i="1"/>
  <c r="C487" i="1"/>
  <c r="G487" i="1" s="1"/>
  <c r="H486" i="1"/>
  <c r="G486" i="1"/>
  <c r="D486" i="1"/>
  <c r="C486" i="1"/>
  <c r="H485" i="1"/>
  <c r="D485" i="1"/>
  <c r="C485" i="1"/>
  <c r="G485" i="1" s="1"/>
  <c r="C484" i="1"/>
  <c r="H483" i="1"/>
  <c r="G483" i="1"/>
  <c r="D483" i="1"/>
  <c r="C483" i="1"/>
  <c r="H482" i="1"/>
  <c r="G482" i="1"/>
  <c r="D482" i="1"/>
  <c r="C482" i="1"/>
  <c r="H481" i="1"/>
  <c r="G481" i="1"/>
  <c r="D481" i="1"/>
  <c r="C481" i="1"/>
  <c r="H480" i="1"/>
  <c r="G480" i="1"/>
  <c r="D480" i="1"/>
  <c r="C480" i="1"/>
  <c r="H479" i="1"/>
  <c r="G479" i="1"/>
  <c r="D479" i="1"/>
  <c r="C479" i="1"/>
  <c r="D477" i="1"/>
  <c r="C477" i="1"/>
  <c r="H476" i="1"/>
  <c r="G476" i="1"/>
  <c r="D476" i="1"/>
  <c r="C476" i="1"/>
  <c r="D475" i="1"/>
  <c r="C475" i="1"/>
  <c r="H474" i="1"/>
  <c r="G474" i="1"/>
  <c r="D474" i="1"/>
  <c r="C474" i="1"/>
  <c r="D473" i="1"/>
  <c r="C473" i="1"/>
  <c r="H472" i="1"/>
  <c r="G472" i="1"/>
  <c r="D472" i="1"/>
  <c r="C472" i="1"/>
  <c r="D471" i="1"/>
  <c r="C471" i="1"/>
  <c r="H470" i="1"/>
  <c r="G470" i="1"/>
  <c r="D470" i="1"/>
  <c r="C470" i="1"/>
  <c r="D469" i="1"/>
  <c r="C469" i="1"/>
  <c r="H468" i="1"/>
  <c r="G468" i="1"/>
  <c r="D468" i="1"/>
  <c r="C468" i="1"/>
  <c r="D467" i="1"/>
  <c r="C467" i="1"/>
  <c r="H465" i="1"/>
  <c r="D465" i="1"/>
  <c r="C465" i="1"/>
  <c r="G465" i="1" s="1"/>
  <c r="H464" i="1"/>
  <c r="G464" i="1"/>
  <c r="D464" i="1"/>
  <c r="C464" i="1"/>
  <c r="H463" i="1"/>
  <c r="D463" i="1"/>
  <c r="C463" i="1"/>
  <c r="G463" i="1" s="1"/>
  <c r="H462" i="1"/>
  <c r="G462" i="1"/>
  <c r="D462" i="1"/>
  <c r="C462" i="1"/>
  <c r="H461" i="1"/>
  <c r="D461" i="1"/>
  <c r="C461" i="1"/>
  <c r="G461" i="1" s="1"/>
  <c r="H460" i="1"/>
  <c r="G460" i="1"/>
  <c r="D460" i="1"/>
  <c r="C460" i="1"/>
  <c r="H459" i="1"/>
  <c r="D459" i="1"/>
  <c r="C459" i="1"/>
  <c r="G459" i="1" s="1"/>
  <c r="H458" i="1"/>
  <c r="G458" i="1"/>
  <c r="D458" i="1"/>
  <c r="C458" i="1"/>
  <c r="H457" i="1"/>
  <c r="D457" i="1"/>
  <c r="C457" i="1"/>
  <c r="G457" i="1" s="1"/>
  <c r="H456" i="1"/>
  <c r="G456" i="1"/>
  <c r="D456" i="1"/>
  <c r="C456" i="1"/>
  <c r="H455" i="1"/>
  <c r="D455" i="1"/>
  <c r="C455" i="1"/>
  <c r="G455" i="1" s="1"/>
  <c r="H454" i="1"/>
  <c r="G454" i="1"/>
  <c r="D454" i="1"/>
  <c r="C454" i="1"/>
  <c r="D453" i="1"/>
  <c r="H452" i="1"/>
  <c r="G452" i="1"/>
  <c r="D452" i="1"/>
  <c r="C452" i="1"/>
  <c r="H451" i="1"/>
  <c r="D451" i="1"/>
  <c r="C451" i="1"/>
  <c r="G451" i="1" s="1"/>
  <c r="H450" i="1"/>
  <c r="G450" i="1"/>
  <c r="D450" i="1"/>
  <c r="C450" i="1"/>
  <c r="H449" i="1"/>
  <c r="D449" i="1"/>
  <c r="C449" i="1"/>
  <c r="G449" i="1" s="1"/>
  <c r="H448" i="1"/>
  <c r="G448" i="1"/>
  <c r="D448" i="1"/>
  <c r="C448" i="1"/>
  <c r="H447" i="1"/>
  <c r="D447" i="1"/>
  <c r="C447" i="1"/>
  <c r="G447" i="1" s="1"/>
  <c r="H446" i="1"/>
  <c r="G446" i="1"/>
  <c r="D446" i="1"/>
  <c r="C446" i="1"/>
  <c r="H445" i="1"/>
  <c r="D445" i="1"/>
  <c r="C445" i="1"/>
  <c r="G445" i="1" s="1"/>
  <c r="H444" i="1"/>
  <c r="G444" i="1"/>
  <c r="D444" i="1"/>
  <c r="C444" i="1"/>
  <c r="H443" i="1"/>
  <c r="D443" i="1"/>
  <c r="C443" i="1"/>
  <c r="G443" i="1" s="1"/>
  <c r="H442" i="1"/>
  <c r="G442" i="1"/>
  <c r="D442" i="1"/>
  <c r="C442" i="1"/>
  <c r="H441" i="1"/>
  <c r="D441" i="1"/>
  <c r="C441" i="1"/>
  <c r="G441" i="1" s="1"/>
  <c r="H440" i="1"/>
  <c r="G440" i="1"/>
  <c r="D440" i="1"/>
  <c r="C440" i="1"/>
  <c r="H439" i="1"/>
  <c r="D439" i="1"/>
  <c r="C439" i="1"/>
  <c r="G439" i="1" s="1"/>
  <c r="H438" i="1"/>
  <c r="G438" i="1"/>
  <c r="D438" i="1"/>
  <c r="C438" i="1"/>
  <c r="H437" i="1"/>
  <c r="D437" i="1"/>
  <c r="C437" i="1"/>
  <c r="G437" i="1" s="1"/>
  <c r="H436" i="1"/>
  <c r="G436" i="1"/>
  <c r="D436" i="1"/>
  <c r="C436" i="1"/>
  <c r="H435" i="1"/>
  <c r="D435" i="1"/>
  <c r="C435" i="1"/>
  <c r="G435" i="1" s="1"/>
  <c r="H434" i="1"/>
  <c r="G434" i="1"/>
  <c r="D434" i="1"/>
  <c r="C434" i="1"/>
  <c r="H433" i="1"/>
  <c r="D433" i="1"/>
  <c r="C433" i="1"/>
  <c r="G433" i="1" s="1"/>
  <c r="H432" i="1"/>
  <c r="G432" i="1"/>
  <c r="D432" i="1"/>
  <c r="C432" i="1"/>
  <c r="H431" i="1"/>
  <c r="D431" i="1"/>
  <c r="C431" i="1"/>
  <c r="G431" i="1" s="1"/>
  <c r="H430" i="1"/>
  <c r="G430" i="1"/>
  <c r="D430" i="1"/>
  <c r="C430" i="1"/>
  <c r="H429" i="1"/>
  <c r="D429" i="1"/>
  <c r="C429" i="1"/>
  <c r="G429" i="1" s="1"/>
  <c r="H428" i="1"/>
  <c r="G428" i="1"/>
  <c r="D428" i="1"/>
  <c r="C428" i="1"/>
  <c r="H427" i="1"/>
  <c r="D427" i="1"/>
  <c r="C427" i="1"/>
  <c r="G427" i="1" s="1"/>
  <c r="H426" i="1"/>
  <c r="G426" i="1"/>
  <c r="D426" i="1"/>
  <c r="C426" i="1"/>
  <c r="H425" i="1"/>
  <c r="D425" i="1"/>
  <c r="C425" i="1"/>
  <c r="G425" i="1" s="1"/>
  <c r="H424" i="1"/>
  <c r="G424" i="1"/>
  <c r="D424" i="1"/>
  <c r="C424" i="1"/>
  <c r="H423" i="1"/>
  <c r="D423" i="1"/>
  <c r="C423" i="1"/>
  <c r="G423" i="1" s="1"/>
  <c r="H422" i="1"/>
  <c r="G422" i="1"/>
  <c r="D422" i="1"/>
  <c r="C422" i="1"/>
  <c r="H421" i="1"/>
  <c r="D421" i="1"/>
  <c r="C421" i="1"/>
  <c r="G421" i="1" s="1"/>
  <c r="H420" i="1"/>
  <c r="G420" i="1"/>
  <c r="D420" i="1"/>
  <c r="C420" i="1"/>
  <c r="H419" i="1"/>
  <c r="D419" i="1"/>
  <c r="C419" i="1"/>
  <c r="G419" i="1" s="1"/>
  <c r="H418" i="1"/>
  <c r="G418" i="1"/>
  <c r="D418" i="1"/>
  <c r="C418" i="1"/>
  <c r="H417" i="1"/>
  <c r="D417" i="1"/>
  <c r="C417" i="1"/>
  <c r="G417" i="1" s="1"/>
  <c r="H416" i="1"/>
  <c r="G416" i="1"/>
  <c r="D416" i="1"/>
  <c r="C416" i="1"/>
  <c r="D415" i="1"/>
  <c r="D413" i="1"/>
  <c r="C412" i="1"/>
  <c r="D411" i="1"/>
  <c r="C411" i="1"/>
  <c r="D406" i="1"/>
  <c r="C406" i="1"/>
  <c r="H406" i="1" s="1"/>
  <c r="D405" i="1"/>
  <c r="C405" i="1"/>
  <c r="G405" i="1" s="1"/>
  <c r="D404" i="1"/>
  <c r="H404" i="1" s="1"/>
  <c r="C404" i="1"/>
  <c r="G404" i="1" s="1"/>
  <c r="H401" i="1"/>
  <c r="D401" i="1"/>
  <c r="C401" i="1"/>
  <c r="G401" i="1" s="1"/>
  <c r="H400" i="1"/>
  <c r="G400" i="1"/>
  <c r="D400" i="1"/>
  <c r="C400" i="1"/>
  <c r="H399" i="1"/>
  <c r="D399" i="1"/>
  <c r="C399" i="1"/>
  <c r="G399" i="1" s="1"/>
  <c r="H398" i="1"/>
  <c r="G398" i="1"/>
  <c r="D398" i="1"/>
  <c r="C398" i="1"/>
  <c r="D397" i="1"/>
  <c r="C397" i="1"/>
  <c r="G397" i="1" s="1"/>
  <c r="H396" i="1"/>
  <c r="G396" i="1"/>
  <c r="D396" i="1"/>
  <c r="C396" i="1"/>
  <c r="H395" i="1"/>
  <c r="D395" i="1"/>
  <c r="C395" i="1"/>
  <c r="G395" i="1" s="1"/>
  <c r="H394" i="1"/>
  <c r="G394" i="1"/>
  <c r="D394" i="1"/>
  <c r="C394" i="1"/>
  <c r="H393" i="1"/>
  <c r="D393" i="1"/>
  <c r="C393" i="1"/>
  <c r="G393" i="1" s="1"/>
  <c r="H392" i="1"/>
  <c r="G392" i="1"/>
  <c r="D392" i="1"/>
  <c r="C392" i="1"/>
  <c r="H391" i="1"/>
  <c r="D391" i="1"/>
  <c r="C391" i="1"/>
  <c r="G391" i="1" s="1"/>
  <c r="H390" i="1"/>
  <c r="G390" i="1"/>
  <c r="D390" i="1"/>
  <c r="C390" i="1"/>
  <c r="H389" i="1"/>
  <c r="D389" i="1"/>
  <c r="C389" i="1"/>
  <c r="G389" i="1" s="1"/>
  <c r="D388" i="1"/>
  <c r="C388" i="1"/>
  <c r="H388" i="1" s="1"/>
  <c r="H387" i="1"/>
  <c r="D387" i="1"/>
  <c r="C387" i="1"/>
  <c r="G387" i="1" s="1"/>
  <c r="H386" i="1"/>
  <c r="G386" i="1"/>
  <c r="D386" i="1"/>
  <c r="C386" i="1"/>
  <c r="H385" i="1"/>
  <c r="D385" i="1"/>
  <c r="C385" i="1"/>
  <c r="G385" i="1" s="1"/>
  <c r="H384" i="1"/>
  <c r="G384" i="1"/>
  <c r="D384" i="1"/>
  <c r="C384" i="1"/>
  <c r="H383" i="1"/>
  <c r="D383" i="1"/>
  <c r="C383" i="1"/>
  <c r="G383" i="1" s="1"/>
  <c r="H382" i="1"/>
  <c r="G382" i="1"/>
  <c r="D382" i="1"/>
  <c r="C382" i="1"/>
  <c r="H381" i="1"/>
  <c r="D381" i="1"/>
  <c r="C381" i="1"/>
  <c r="G381" i="1" s="1"/>
  <c r="H380" i="1"/>
  <c r="G380" i="1"/>
  <c r="D380" i="1"/>
  <c r="C380" i="1"/>
  <c r="H379" i="1"/>
  <c r="D379" i="1"/>
  <c r="C379" i="1"/>
  <c r="G379" i="1" s="1"/>
  <c r="H378" i="1"/>
  <c r="G378" i="1"/>
  <c r="D378" i="1"/>
  <c r="C378" i="1"/>
  <c r="H377" i="1"/>
  <c r="D377" i="1"/>
  <c r="C377" i="1"/>
  <c r="G377" i="1" s="1"/>
  <c r="H376" i="1"/>
  <c r="G376" i="1"/>
  <c r="D376" i="1"/>
  <c r="C376" i="1"/>
  <c r="H375" i="1"/>
  <c r="D375" i="1"/>
  <c r="C375" i="1"/>
  <c r="G375" i="1" s="1"/>
  <c r="H374" i="1"/>
  <c r="G374" i="1"/>
  <c r="D374" i="1"/>
  <c r="C374" i="1"/>
  <c r="H373" i="1"/>
  <c r="D373" i="1"/>
  <c r="C373" i="1"/>
  <c r="G373" i="1" s="1"/>
  <c r="H372" i="1"/>
  <c r="G372" i="1"/>
  <c r="D372" i="1"/>
  <c r="C372" i="1"/>
  <c r="D371" i="1"/>
  <c r="C371" i="1"/>
  <c r="G371" i="1" s="1"/>
  <c r="H370" i="1"/>
  <c r="G370" i="1"/>
  <c r="D370" i="1"/>
  <c r="C370" i="1"/>
  <c r="H369" i="1"/>
  <c r="D369" i="1"/>
  <c r="C369" i="1"/>
  <c r="G369" i="1" s="1"/>
  <c r="H368" i="1"/>
  <c r="D368" i="1"/>
  <c r="C368" i="1"/>
  <c r="G368" i="1" s="1"/>
  <c r="D367" i="1"/>
  <c r="C367" i="1"/>
  <c r="G367" i="1" s="1"/>
  <c r="H366" i="1"/>
  <c r="G366" i="1"/>
  <c r="D366" i="1"/>
  <c r="C366" i="1"/>
  <c r="H365" i="1"/>
  <c r="D365" i="1"/>
  <c r="C365" i="1"/>
  <c r="G365" i="1" s="1"/>
  <c r="D364" i="1"/>
  <c r="H363" i="1"/>
  <c r="D363" i="1"/>
  <c r="C363" i="1"/>
  <c r="G363" i="1" s="1"/>
  <c r="H362" i="1"/>
  <c r="G362" i="1"/>
  <c r="D362" i="1"/>
  <c r="C362" i="1"/>
  <c r="H361" i="1"/>
  <c r="D361" i="1"/>
  <c r="C361" i="1"/>
  <c r="G361" i="1" s="1"/>
  <c r="H360" i="1"/>
  <c r="G360" i="1"/>
  <c r="D360" i="1"/>
  <c r="C360" i="1"/>
  <c r="H359" i="1"/>
  <c r="D359" i="1"/>
  <c r="C359" i="1"/>
  <c r="G359" i="1" s="1"/>
  <c r="G357" i="1"/>
  <c r="D357" i="1"/>
  <c r="C357" i="1"/>
  <c r="H357" i="1" s="1"/>
  <c r="H356" i="1"/>
  <c r="G356" i="1"/>
  <c r="D356" i="1"/>
  <c r="C356" i="1"/>
  <c r="G355" i="1"/>
  <c r="D355" i="1"/>
  <c r="C355" i="1"/>
  <c r="H355" i="1" s="1"/>
  <c r="D354" i="1"/>
  <c r="C354" i="1"/>
  <c r="H354" i="1" s="1"/>
  <c r="D353" i="1"/>
  <c r="C353" i="1"/>
  <c r="H353" i="1" s="1"/>
  <c r="H352" i="1"/>
  <c r="G352" i="1"/>
  <c r="D352" i="1"/>
  <c r="C352" i="1"/>
  <c r="D351" i="1"/>
  <c r="C351" i="1"/>
  <c r="H351" i="1" s="1"/>
  <c r="H350" i="1"/>
  <c r="G350" i="1"/>
  <c r="D350" i="1"/>
  <c r="C350" i="1"/>
  <c r="G349" i="1"/>
  <c r="D349" i="1"/>
  <c r="C349" i="1"/>
  <c r="H349" i="1" s="1"/>
  <c r="H348" i="1"/>
  <c r="G348" i="1"/>
  <c r="D348" i="1"/>
  <c r="C348" i="1"/>
  <c r="D347" i="1"/>
  <c r="C347" i="1"/>
  <c r="H347" i="1" s="1"/>
  <c r="D346" i="1"/>
  <c r="C346" i="1"/>
  <c r="G346" i="1" s="1"/>
  <c r="H344" i="1"/>
  <c r="G344" i="1"/>
  <c r="D344" i="1"/>
  <c r="C344" i="1"/>
  <c r="D343" i="1"/>
  <c r="C343" i="1"/>
  <c r="H342" i="1"/>
  <c r="G342" i="1"/>
  <c r="D342" i="1"/>
  <c r="C342" i="1"/>
  <c r="D341" i="1"/>
  <c r="C341" i="1"/>
  <c r="H340" i="1"/>
  <c r="G340" i="1"/>
  <c r="D340" i="1"/>
  <c r="C340" i="1"/>
  <c r="D339" i="1"/>
  <c r="C339" i="1"/>
  <c r="H338" i="1"/>
  <c r="G338" i="1"/>
  <c r="D338" i="1"/>
  <c r="C338" i="1"/>
  <c r="D337" i="1"/>
  <c r="C337" i="1"/>
  <c r="H336" i="1"/>
  <c r="G336" i="1"/>
  <c r="D336" i="1"/>
  <c r="C336" i="1"/>
  <c r="D335" i="1"/>
  <c r="C335" i="1"/>
  <c r="H334" i="1"/>
  <c r="G334" i="1"/>
  <c r="D334" i="1"/>
  <c r="C334" i="1"/>
  <c r="D333" i="1"/>
  <c r="C333" i="1"/>
  <c r="H332" i="1"/>
  <c r="G332" i="1"/>
  <c r="D332" i="1"/>
  <c r="C332" i="1"/>
  <c r="D331" i="1"/>
  <c r="C331" i="1"/>
  <c r="H330" i="1"/>
  <c r="G330" i="1"/>
  <c r="D330" i="1"/>
  <c r="C330" i="1"/>
  <c r="D329" i="1"/>
  <c r="C329" i="1"/>
  <c r="H328" i="1"/>
  <c r="G328" i="1"/>
  <c r="D328" i="1"/>
  <c r="C328" i="1"/>
  <c r="D327" i="1"/>
  <c r="C327" i="1"/>
  <c r="H326" i="1"/>
  <c r="G326" i="1"/>
  <c r="D326" i="1"/>
  <c r="C326" i="1"/>
  <c r="D325" i="1"/>
  <c r="C325" i="1"/>
  <c r="H324" i="1"/>
  <c r="G324" i="1"/>
  <c r="D324" i="1"/>
  <c r="C324" i="1"/>
  <c r="D323" i="1"/>
  <c r="C323" i="1"/>
  <c r="H322" i="1"/>
  <c r="G322" i="1"/>
  <c r="D322" i="1"/>
  <c r="C322" i="1"/>
  <c r="D321" i="1"/>
  <c r="H320" i="1"/>
  <c r="G320" i="1"/>
  <c r="D320" i="1"/>
  <c r="C320" i="1"/>
  <c r="D319" i="1"/>
  <c r="C319" i="1"/>
  <c r="H318" i="1"/>
  <c r="G318" i="1"/>
  <c r="D318" i="1"/>
  <c r="C318" i="1"/>
  <c r="D317" i="1"/>
  <c r="C317" i="1"/>
  <c r="D316" i="1"/>
  <c r="C316" i="1"/>
  <c r="H316" i="1" s="1"/>
  <c r="D315" i="1"/>
  <c r="C315" i="1"/>
  <c r="H314" i="1"/>
  <c r="G314" i="1"/>
  <c r="D314" i="1"/>
  <c r="C314" i="1"/>
  <c r="D313" i="1"/>
  <c r="C313" i="1"/>
  <c r="H312" i="1"/>
  <c r="D312" i="1"/>
  <c r="C312" i="1"/>
  <c r="G312" i="1" s="1"/>
  <c r="D311" i="1"/>
  <c r="C311" i="1"/>
  <c r="H310" i="1"/>
  <c r="G310" i="1"/>
  <c r="D310" i="1"/>
  <c r="C310" i="1"/>
  <c r="D309" i="1"/>
  <c r="C309" i="1"/>
  <c r="G308" i="1"/>
  <c r="D308" i="1"/>
  <c r="C308" i="1"/>
  <c r="H308" i="1" s="1"/>
  <c r="D307" i="1"/>
  <c r="C307" i="1"/>
  <c r="H307" i="1" s="1"/>
  <c r="H305" i="1"/>
  <c r="D305" i="1"/>
  <c r="C305" i="1"/>
  <c r="G305" i="1" s="1"/>
  <c r="H304" i="1"/>
  <c r="G304" i="1"/>
  <c r="D304" i="1"/>
  <c r="C304" i="1"/>
  <c r="H303" i="1"/>
  <c r="D303" i="1"/>
  <c r="C303" i="1"/>
  <c r="G303" i="1" s="1"/>
  <c r="H302" i="1"/>
  <c r="G302" i="1"/>
  <c r="D302" i="1"/>
  <c r="C302" i="1"/>
  <c r="D301" i="1"/>
  <c r="C301" i="1"/>
  <c r="G301" i="1" s="1"/>
  <c r="H300" i="1"/>
  <c r="G300" i="1"/>
  <c r="D300" i="1"/>
  <c r="C300" i="1"/>
  <c r="D299" i="1"/>
  <c r="C299" i="1"/>
  <c r="G299" i="1" s="1"/>
  <c r="H298" i="1"/>
  <c r="G298" i="1"/>
  <c r="D298" i="1"/>
  <c r="C298" i="1"/>
  <c r="H297" i="1"/>
  <c r="D297" i="1"/>
  <c r="C297" i="1"/>
  <c r="G297" i="1" s="1"/>
  <c r="H296" i="1"/>
  <c r="G296" i="1"/>
  <c r="D296" i="1"/>
  <c r="C296" i="1"/>
  <c r="D295" i="1"/>
  <c r="C295" i="1"/>
  <c r="G295" i="1" s="1"/>
  <c r="H294" i="1"/>
  <c r="G294" i="1"/>
  <c r="D294" i="1"/>
  <c r="C294" i="1"/>
  <c r="G292" i="1"/>
  <c r="D292" i="1"/>
  <c r="C292" i="1"/>
  <c r="H292" i="1" s="1"/>
  <c r="D291" i="1"/>
  <c r="C291" i="1"/>
  <c r="H291" i="1" s="1"/>
  <c r="H290" i="1"/>
  <c r="G290" i="1"/>
  <c r="D290" i="1"/>
  <c r="C290" i="1"/>
  <c r="D289" i="1"/>
  <c r="H289" i="1" s="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D270" i="1"/>
  <c r="C270" i="1"/>
  <c r="G270" i="1" s="1"/>
  <c r="D269" i="1"/>
  <c r="H268" i="1"/>
  <c r="G268" i="1"/>
  <c r="D268" i="1"/>
  <c r="C268" i="1"/>
  <c r="H267" i="1"/>
  <c r="G267" i="1"/>
  <c r="D267" i="1"/>
  <c r="C267" i="1"/>
  <c r="H266" i="1"/>
  <c r="G266" i="1"/>
  <c r="D266" i="1"/>
  <c r="C266" i="1"/>
  <c r="H265" i="1"/>
  <c r="G265" i="1"/>
  <c r="D265" i="1"/>
  <c r="C265" i="1"/>
  <c r="C264" i="1"/>
  <c r="D263" i="1"/>
  <c r="C263" i="1"/>
  <c r="H263" i="1" s="1"/>
  <c r="H262" i="1"/>
  <c r="G262" i="1"/>
  <c r="D262" i="1"/>
  <c r="C262" i="1"/>
  <c r="D261" i="1"/>
  <c r="C261" i="1"/>
  <c r="H261" i="1" s="1"/>
  <c r="H260" i="1"/>
  <c r="G260" i="1"/>
  <c r="D260" i="1"/>
  <c r="C260" i="1"/>
  <c r="H258" i="1"/>
  <c r="G258" i="1"/>
  <c r="D258" i="1"/>
  <c r="C258" i="1"/>
  <c r="D257" i="1"/>
  <c r="C257" i="1"/>
  <c r="H256" i="1"/>
  <c r="D256" i="1"/>
  <c r="C256" i="1"/>
  <c r="G256" i="1" s="1"/>
  <c r="D255" i="1"/>
  <c r="H254" i="1"/>
  <c r="G254" i="1"/>
  <c r="D254" i="1"/>
  <c r="C254" i="1"/>
  <c r="D253" i="1"/>
  <c r="C253" i="1"/>
  <c r="H252" i="1"/>
  <c r="G252" i="1"/>
  <c r="D252" i="1"/>
  <c r="C252" i="1"/>
  <c r="D251" i="1"/>
  <c r="C251" i="1"/>
  <c r="H250" i="1"/>
  <c r="G250" i="1"/>
  <c r="D250" i="1"/>
  <c r="C250" i="1"/>
  <c r="D249" i="1"/>
  <c r="C249" i="1"/>
  <c r="D248" i="1"/>
  <c r="H247" i="1"/>
  <c r="D247" i="1"/>
  <c r="C247" i="1"/>
  <c r="G247" i="1" s="1"/>
  <c r="H246" i="1"/>
  <c r="G246" i="1"/>
  <c r="D246" i="1"/>
  <c r="C246" i="1"/>
  <c r="D245" i="1"/>
  <c r="C245" i="1"/>
  <c r="G245" i="1" s="1"/>
  <c r="H244" i="1"/>
  <c r="G244" i="1"/>
  <c r="D244" i="1"/>
  <c r="C244" i="1"/>
  <c r="D243" i="1"/>
  <c r="C243" i="1"/>
  <c r="G243" i="1" s="1"/>
  <c r="H242" i="1"/>
  <c r="G242" i="1"/>
  <c r="D242" i="1"/>
  <c r="C242" i="1"/>
  <c r="H241" i="1"/>
  <c r="D241" i="1"/>
  <c r="C241" i="1"/>
  <c r="G241" i="1" s="1"/>
  <c r="H240" i="1"/>
  <c r="G240" i="1"/>
  <c r="D240" i="1"/>
  <c r="C240" i="1"/>
  <c r="D239" i="1"/>
  <c r="C239" i="1"/>
  <c r="G239" i="1" s="1"/>
  <c r="H238" i="1"/>
  <c r="D238" i="1"/>
  <c r="C238" i="1"/>
  <c r="G238" i="1" s="1"/>
  <c r="D237" i="1"/>
  <c r="C237" i="1"/>
  <c r="G237" i="1" s="1"/>
  <c r="D236" i="1"/>
  <c r="H235" i="1"/>
  <c r="D235" i="1"/>
  <c r="C235" i="1"/>
  <c r="G235" i="1" s="1"/>
  <c r="H234" i="1"/>
  <c r="G234" i="1"/>
  <c r="D234" i="1"/>
  <c r="C234" i="1"/>
  <c r="H233" i="1"/>
  <c r="D233" i="1"/>
  <c r="C233" i="1"/>
  <c r="G233" i="1" s="1"/>
  <c r="H232" i="1"/>
  <c r="G232" i="1"/>
  <c r="D232" i="1"/>
  <c r="C232" i="1"/>
  <c r="H231" i="1"/>
  <c r="D231" i="1"/>
  <c r="C231" i="1"/>
  <c r="G231" i="1" s="1"/>
  <c r="H230" i="1"/>
  <c r="G230" i="1"/>
  <c r="D230" i="1"/>
  <c r="C230" i="1"/>
  <c r="D229" i="1"/>
  <c r="C229" i="1"/>
  <c r="G229" i="1" s="1"/>
  <c r="H228" i="1"/>
  <c r="G228" i="1"/>
  <c r="D228" i="1"/>
  <c r="C228" i="1"/>
  <c r="D227" i="1"/>
  <c r="C227" i="1"/>
  <c r="G227" i="1" s="1"/>
  <c r="H226" i="1"/>
  <c r="G226" i="1"/>
  <c r="D226" i="1"/>
  <c r="C226" i="1"/>
  <c r="H225" i="1"/>
  <c r="D225" i="1"/>
  <c r="C225" i="1"/>
  <c r="G225" i="1" s="1"/>
  <c r="H224" i="1"/>
  <c r="G224" i="1"/>
  <c r="D224" i="1"/>
  <c r="C224" i="1"/>
  <c r="D223" i="1"/>
  <c r="C223" i="1"/>
  <c r="G223" i="1" s="1"/>
  <c r="H222" i="1"/>
  <c r="G222" i="1"/>
  <c r="D222" i="1"/>
  <c r="C222" i="1"/>
  <c r="D221" i="1"/>
  <c r="C221" i="1"/>
  <c r="G221" i="1" s="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G207" i="1"/>
  <c r="D207" i="1"/>
  <c r="C207" i="1"/>
  <c r="H207" i="1" s="1"/>
  <c r="D206" i="1"/>
  <c r="H205" i="1"/>
  <c r="G205" i="1"/>
  <c r="D205" i="1"/>
  <c r="C205" i="1"/>
  <c r="H204" i="1"/>
  <c r="G204" i="1"/>
  <c r="D204" i="1"/>
  <c r="C204" i="1"/>
  <c r="H203" i="1"/>
  <c r="G203" i="1"/>
  <c r="D203" i="1"/>
  <c r="C203" i="1"/>
  <c r="H202" i="1"/>
  <c r="G202" i="1"/>
  <c r="D202" i="1"/>
  <c r="C202" i="1"/>
  <c r="H201" i="1"/>
  <c r="D201" i="1"/>
  <c r="C201" i="1"/>
  <c r="G201" i="1" s="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H191" i="1" s="1"/>
  <c r="H190" i="1"/>
  <c r="G190" i="1"/>
  <c r="D190" i="1"/>
  <c r="C190" i="1"/>
  <c r="D189" i="1"/>
  <c r="C189" i="1"/>
  <c r="H189" i="1" s="1"/>
  <c r="G188" i="1"/>
  <c r="D188" i="1"/>
  <c r="C188" i="1"/>
  <c r="H188" i="1" s="1"/>
  <c r="D187" i="1"/>
  <c r="C187" i="1"/>
  <c r="H187" i="1" s="1"/>
  <c r="H186" i="1"/>
  <c r="G186" i="1"/>
  <c r="D186" i="1"/>
  <c r="C186" i="1"/>
  <c r="D185" i="1"/>
  <c r="C185" i="1"/>
  <c r="H185" i="1" s="1"/>
  <c r="D184" i="1"/>
  <c r="C184" i="1"/>
  <c r="H184" i="1" s="1"/>
  <c r="D183" i="1"/>
  <c r="C183" i="1"/>
  <c r="H183" i="1" s="1"/>
  <c r="G182" i="1"/>
  <c r="D182" i="1"/>
  <c r="C182" i="1"/>
  <c r="H182" i="1" s="1"/>
  <c r="D181" i="1"/>
  <c r="C181" i="1"/>
  <c r="H181" i="1" s="1"/>
  <c r="H180" i="1"/>
  <c r="G180" i="1"/>
  <c r="D180" i="1"/>
  <c r="C180" i="1"/>
  <c r="D179" i="1"/>
  <c r="C179" i="1"/>
  <c r="H179" i="1" s="1"/>
  <c r="H178" i="1"/>
  <c r="G178" i="1"/>
  <c r="D178" i="1"/>
  <c r="C178" i="1"/>
  <c r="D177" i="1"/>
  <c r="C177" i="1"/>
  <c r="H177" i="1" s="1"/>
  <c r="D176" i="1"/>
  <c r="C176" i="1"/>
  <c r="H176" i="1" s="1"/>
  <c r="D175" i="1"/>
  <c r="C175" i="1"/>
  <c r="H175" i="1" s="1"/>
  <c r="D174" i="1"/>
  <c r="C174" i="1"/>
  <c r="H174" i="1" s="1"/>
  <c r="D173" i="1"/>
  <c r="H172" i="1"/>
  <c r="G172" i="1"/>
  <c r="D172" i="1"/>
  <c r="C172" i="1"/>
  <c r="D171" i="1"/>
  <c r="C171" i="1"/>
  <c r="H171" i="1" s="1"/>
  <c r="H170" i="1"/>
  <c r="G170" i="1"/>
  <c r="D170" i="1"/>
  <c r="C170" i="1"/>
  <c r="D169" i="1"/>
  <c r="C169" i="1"/>
  <c r="H169" i="1" s="1"/>
  <c r="D168" i="1"/>
  <c r="C168" i="1"/>
  <c r="H168" i="1" s="1"/>
  <c r="D167" i="1"/>
  <c r="C167" i="1"/>
  <c r="H167" i="1" s="1"/>
  <c r="D166" i="1"/>
  <c r="C166" i="1"/>
  <c r="H166" i="1" s="1"/>
  <c r="D165" i="1"/>
  <c r="C165" i="1"/>
  <c r="H165" i="1" s="1"/>
  <c r="H164" i="1"/>
  <c r="G164" i="1"/>
  <c r="D164" i="1"/>
  <c r="C164" i="1"/>
  <c r="D163" i="1"/>
  <c r="C163" i="1"/>
  <c r="H163" i="1" s="1"/>
  <c r="H162" i="1"/>
  <c r="G162" i="1"/>
  <c r="D162" i="1"/>
  <c r="C162" i="1"/>
  <c r="D161" i="1"/>
  <c r="C161" i="1"/>
  <c r="H161" i="1" s="1"/>
  <c r="D160" i="1"/>
  <c r="C160" i="1"/>
  <c r="H160" i="1" s="1"/>
  <c r="D159" i="1"/>
  <c r="D158" i="1"/>
  <c r="C158" i="1"/>
  <c r="H158" i="1" s="1"/>
  <c r="D157" i="1"/>
  <c r="C157" i="1"/>
  <c r="H157" i="1" s="1"/>
  <c r="H156" i="1"/>
  <c r="G156" i="1"/>
  <c r="D156" i="1"/>
  <c r="C156" i="1"/>
  <c r="D155" i="1"/>
  <c r="H154" i="1"/>
  <c r="G154" i="1"/>
  <c r="D154" i="1"/>
  <c r="C154" i="1"/>
  <c r="D153" i="1"/>
  <c r="C153" i="1"/>
  <c r="H153" i="1" s="1"/>
  <c r="H152" i="1"/>
  <c r="G152" i="1"/>
  <c r="D152" i="1"/>
  <c r="C152" i="1"/>
  <c r="D151" i="1"/>
  <c r="C151" i="1"/>
  <c r="H151" i="1" s="1"/>
  <c r="D150" i="1"/>
  <c r="C150" i="1"/>
  <c r="H150" i="1" s="1"/>
  <c r="D149" i="1"/>
  <c r="D148" i="1"/>
  <c r="H146" i="1"/>
  <c r="D146" i="1"/>
  <c r="C146" i="1"/>
  <c r="G146" i="1" s="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C135" i="1"/>
  <c r="H135" i="1" s="1"/>
  <c r="H134" i="1"/>
  <c r="D134" i="1"/>
  <c r="C134" i="1"/>
  <c r="G134" i="1" s="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D125" i="1"/>
  <c r="C125" i="1"/>
  <c r="H125" i="1" s="1"/>
  <c r="D124" i="1"/>
  <c r="D123" i="1"/>
  <c r="C123" i="1"/>
  <c r="H123" i="1" s="1"/>
  <c r="H122" i="1"/>
  <c r="G122" i="1"/>
  <c r="D122" i="1"/>
  <c r="C122" i="1"/>
  <c r="C121" i="1"/>
  <c r="D119" i="1"/>
  <c r="C119" i="1"/>
  <c r="H118" i="1"/>
  <c r="G118" i="1"/>
  <c r="D118" i="1"/>
  <c r="C118" i="1"/>
  <c r="D117" i="1"/>
  <c r="C117" i="1"/>
  <c r="H116" i="1"/>
  <c r="G116" i="1"/>
  <c r="D116" i="1"/>
  <c r="C116" i="1"/>
  <c r="D115" i="1"/>
  <c r="C115" i="1"/>
  <c r="H114" i="1"/>
  <c r="G114" i="1"/>
  <c r="D114" i="1"/>
  <c r="C114" i="1"/>
  <c r="D113" i="1"/>
  <c r="C113" i="1"/>
  <c r="H112" i="1"/>
  <c r="G112" i="1"/>
  <c r="D112" i="1"/>
  <c r="C112" i="1"/>
  <c r="D111" i="1"/>
  <c r="C111" i="1"/>
  <c r="H110" i="1"/>
  <c r="G110" i="1"/>
  <c r="D110" i="1"/>
  <c r="C110" i="1"/>
  <c r="D109" i="1"/>
  <c r="C109" i="1"/>
  <c r="G108" i="1"/>
  <c r="D108" i="1"/>
  <c r="C108" i="1"/>
  <c r="H108" i="1" s="1"/>
  <c r="D107" i="1"/>
  <c r="C107" i="1"/>
  <c r="H106" i="1"/>
  <c r="G106" i="1"/>
  <c r="D106" i="1"/>
  <c r="C106" i="1"/>
  <c r="D105" i="1"/>
  <c r="C105" i="1"/>
  <c r="H104" i="1"/>
  <c r="G104" i="1"/>
  <c r="D104" i="1"/>
  <c r="C104" i="1"/>
  <c r="D103" i="1"/>
  <c r="C103" i="1"/>
  <c r="D102" i="1"/>
  <c r="H101" i="1"/>
  <c r="D101" i="1"/>
  <c r="C101" i="1"/>
  <c r="G101" i="1" s="1"/>
  <c r="H100" i="1"/>
  <c r="G100" i="1"/>
  <c r="D100" i="1"/>
  <c r="C100" i="1"/>
  <c r="D99" i="1"/>
  <c r="C99" i="1"/>
  <c r="G99" i="1" s="1"/>
  <c r="H98" i="1"/>
  <c r="G98" i="1"/>
  <c r="D98" i="1"/>
  <c r="C98" i="1"/>
  <c r="D97" i="1"/>
  <c r="C97" i="1"/>
  <c r="G97" i="1" s="1"/>
  <c r="H96" i="1"/>
  <c r="G96" i="1"/>
  <c r="D96" i="1"/>
  <c r="C96" i="1"/>
  <c r="D95" i="1"/>
  <c r="C95" i="1"/>
  <c r="G95" i="1" s="1"/>
  <c r="D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H81" i="1" s="1"/>
  <c r="H80" i="1"/>
  <c r="G80" i="1"/>
  <c r="D80" i="1"/>
  <c r="C80" i="1"/>
  <c r="D79" i="1"/>
  <c r="C79" i="1"/>
  <c r="H79" i="1" s="1"/>
  <c r="D77" i="1"/>
  <c r="C77" i="1"/>
  <c r="H77" i="1" s="1"/>
  <c r="H76" i="1"/>
  <c r="G76" i="1"/>
  <c r="D76" i="1"/>
  <c r="C76" i="1"/>
  <c r="D75" i="1"/>
  <c r="C75" i="1"/>
  <c r="H75" i="1" s="1"/>
  <c r="H74" i="1"/>
  <c r="G74" i="1"/>
  <c r="D74" i="1"/>
  <c r="C74" i="1"/>
  <c r="D73" i="1"/>
  <c r="C73" i="1"/>
  <c r="H73" i="1" s="1"/>
  <c r="H72" i="1"/>
  <c r="D72" i="1"/>
  <c r="C72" i="1"/>
  <c r="G72" i="1" s="1"/>
  <c r="D71" i="1"/>
  <c r="C71" i="1"/>
  <c r="H71" i="1" s="1"/>
  <c r="D70" i="1"/>
  <c r="D69" i="1"/>
  <c r="C69" i="1"/>
  <c r="H69" i="1" s="1"/>
  <c r="H68" i="1"/>
  <c r="G68" i="1"/>
  <c r="D68" i="1"/>
  <c r="C68" i="1"/>
  <c r="D67" i="1"/>
  <c r="C67" i="1"/>
  <c r="H67" i="1" s="1"/>
  <c r="G66" i="1"/>
  <c r="D66" i="1"/>
  <c r="C66" i="1"/>
  <c r="H66" i="1" s="1"/>
  <c r="D65" i="1"/>
  <c r="C65" i="1"/>
  <c r="H65" i="1" s="1"/>
  <c r="D64" i="1"/>
  <c r="D63" i="1"/>
  <c r="C63" i="1"/>
  <c r="H63" i="1" s="1"/>
  <c r="H62" i="1"/>
  <c r="G62" i="1"/>
  <c r="D62" i="1"/>
  <c r="C62" i="1"/>
  <c r="D61" i="1"/>
  <c r="C61" i="1"/>
  <c r="H61" i="1" s="1"/>
  <c r="H60" i="1"/>
  <c r="G60" i="1"/>
  <c r="D60" i="1"/>
  <c r="C60" i="1"/>
  <c r="D59" i="1"/>
  <c r="C59" i="1"/>
  <c r="H59" i="1" s="1"/>
  <c r="D58" i="1"/>
  <c r="C58" i="1"/>
  <c r="G58" i="1" s="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C19" i="1"/>
  <c r="H18" i="1"/>
  <c r="G18" i="1"/>
  <c r="D18" i="1"/>
  <c r="C18" i="1"/>
  <c r="D17" i="1"/>
  <c r="C17" i="1"/>
  <c r="H17" i="1" s="1"/>
  <c r="H16" i="1"/>
  <c r="G16" i="1"/>
  <c r="D16" i="1"/>
  <c r="C16" i="1"/>
  <c r="D15" i="1"/>
  <c r="C15" i="1"/>
  <c r="H15" i="1" s="1"/>
  <c r="H14" i="1"/>
  <c r="G14" i="1"/>
  <c r="D14" i="1"/>
  <c r="C14" i="1"/>
  <c r="G13" i="1"/>
  <c r="C13" i="1"/>
  <c r="H13" i="1" s="1"/>
  <c r="H12" i="1"/>
  <c r="G12" i="1"/>
  <c r="D12" i="1"/>
  <c r="C12" i="1"/>
  <c r="G11" i="1"/>
  <c r="D11" i="1"/>
  <c r="C11" i="1"/>
  <c r="H11" i="1" s="1"/>
  <c r="H10" i="1"/>
  <c r="G10" i="1"/>
  <c r="D10" i="1"/>
  <c r="C10" i="1"/>
  <c r="D9" i="1"/>
  <c r="G9" i="1" s="1"/>
  <c r="C9" i="1"/>
  <c r="H8" i="1"/>
  <c r="G8" i="1"/>
  <c r="D8" i="1"/>
  <c r="C8" i="1"/>
  <c r="D7" i="1"/>
  <c r="C7" i="1"/>
  <c r="H7" i="1" s="1"/>
  <c r="H6" i="1"/>
  <c r="G6" i="1"/>
  <c r="D6" i="1"/>
  <c r="C6" i="1"/>
  <c r="D5" i="1"/>
  <c r="C5" i="1"/>
  <c r="H5" i="1" s="1"/>
  <c r="H4" i="1"/>
  <c r="G4" i="1"/>
  <c r="D4" i="1"/>
  <c r="C4" i="1"/>
  <c r="G3" i="1"/>
  <c r="D3" i="1"/>
  <c r="C3" i="1"/>
  <c r="H3" i="1" s="1"/>
  <c r="H1501" i="1" l="1"/>
  <c r="H1509" i="1"/>
  <c r="G1454" i="1"/>
  <c r="E27" i="9"/>
  <c r="F215" i="9"/>
  <c r="B215" i="9" s="1"/>
  <c r="G1483" i="1"/>
  <c r="G1499" i="1"/>
  <c r="H1576" i="1"/>
  <c r="H1578" i="1"/>
  <c r="G1577" i="1"/>
  <c r="H1482" i="1"/>
  <c r="H1224" i="1"/>
  <c r="E282" i="9"/>
  <c r="B282" i="9" s="1"/>
  <c r="F250" i="5"/>
  <c r="H1228" i="1"/>
  <c r="E289" i="9"/>
  <c r="B289" i="9" s="1"/>
  <c r="G1414" i="1"/>
  <c r="H1411" i="1"/>
  <c r="H1414" i="1"/>
  <c r="G1411" i="1"/>
  <c r="G1409" i="1"/>
  <c r="G289" i="1"/>
  <c r="D412" i="1"/>
  <c r="G412" i="1" s="1"/>
  <c r="E644" i="4"/>
  <c r="D638" i="1" s="1"/>
  <c r="H411" i="1"/>
  <c r="E273" i="9"/>
  <c r="B273" i="9" s="1"/>
  <c r="E294" i="9"/>
  <c r="B294" i="9" s="1"/>
  <c r="E32" i="9"/>
  <c r="B32" i="9" s="1"/>
  <c r="E300" i="9"/>
  <c r="B300" i="9" s="1"/>
  <c r="E286" i="9"/>
  <c r="B286" i="9" s="1"/>
  <c r="G1278" i="1"/>
  <c r="E309" i="9"/>
  <c r="B309" i="9" s="1"/>
  <c r="D258" i="5"/>
  <c r="C1227" i="1"/>
  <c r="E283" i="9"/>
  <c r="B283" i="9" s="1"/>
  <c r="G1224" i="1"/>
  <c r="G1156" i="1"/>
  <c r="H1056" i="1"/>
  <c r="H1062" i="1"/>
  <c r="H1048" i="1"/>
  <c r="G1048" i="1"/>
  <c r="H1042" i="1"/>
  <c r="C1030" i="1"/>
  <c r="H1030" i="1" s="1"/>
  <c r="G1025" i="1"/>
  <c r="G1013" i="1"/>
  <c r="F35" i="5"/>
  <c r="H1014" i="1"/>
  <c r="G1008" i="1"/>
  <c r="G1000" i="1"/>
  <c r="H998" i="1"/>
  <c r="D12" i="5"/>
  <c r="C990" i="1" s="1"/>
  <c r="F19" i="5"/>
  <c r="H996" i="1"/>
  <c r="F13" i="5"/>
  <c r="C991" i="1"/>
  <c r="G988" i="1"/>
  <c r="E296" i="9"/>
  <c r="B296" i="9" s="1"/>
  <c r="E298" i="9"/>
  <c r="B298" i="9" s="1"/>
  <c r="E301" i="9"/>
  <c r="B301" i="9" s="1"/>
  <c r="E303" i="9"/>
  <c r="B303" i="9" s="1"/>
  <c r="G668" i="1"/>
  <c r="E275" i="9"/>
  <c r="B275" i="9" s="1"/>
  <c r="G644" i="1"/>
  <c r="F652" i="4"/>
  <c r="H346" i="1"/>
  <c r="G354" i="1"/>
  <c r="G316" i="1"/>
  <c r="G632" i="1"/>
  <c r="H631" i="1"/>
  <c r="E144" i="9"/>
  <c r="B144" i="9" s="1"/>
  <c r="C413" i="1"/>
  <c r="H413" i="1" s="1"/>
  <c r="G406" i="1"/>
  <c r="H405" i="1"/>
  <c r="D644" i="4"/>
  <c r="C638" i="1" s="1"/>
  <c r="H397" i="1"/>
  <c r="G388" i="1"/>
  <c r="H371" i="1"/>
  <c r="C364" i="1"/>
  <c r="G364" i="1" s="1"/>
  <c r="H367" i="1"/>
  <c r="H364" i="1"/>
  <c r="F326" i="4"/>
  <c r="G307" i="1"/>
  <c r="G291" i="1"/>
  <c r="G413" i="1"/>
  <c r="G411" i="1"/>
  <c r="F417" i="4"/>
  <c r="G288" i="1"/>
  <c r="C269" i="1"/>
  <c r="D263" i="4"/>
  <c r="C259" i="1" s="1"/>
  <c r="C255" i="1"/>
  <c r="F240" i="4"/>
  <c r="G236" i="1"/>
  <c r="C206" i="1"/>
  <c r="H206" i="1" s="1"/>
  <c r="G206" i="1"/>
  <c r="D196" i="4"/>
  <c r="C192" i="1" s="1"/>
  <c r="B223" i="9"/>
  <c r="G184" i="1"/>
  <c r="C173" i="1"/>
  <c r="H173" i="1" s="1"/>
  <c r="G176" i="1"/>
  <c r="G174" i="1"/>
  <c r="G168" i="1"/>
  <c r="G166" i="1"/>
  <c r="G160" i="1"/>
  <c r="G158" i="1"/>
  <c r="B218" i="9"/>
  <c r="G150" i="1"/>
  <c r="F153" i="4"/>
  <c r="D152" i="4"/>
  <c r="C148" i="1" s="1"/>
  <c r="G135" i="1"/>
  <c r="H129" i="1"/>
  <c r="G129" i="1"/>
  <c r="G125" i="1"/>
  <c r="C124" i="1"/>
  <c r="G123" i="1"/>
  <c r="F217" i="9"/>
  <c r="B217" i="9" s="1"/>
  <c r="G79" i="1"/>
  <c r="G81" i="1"/>
  <c r="H70" i="1"/>
  <c r="G70" i="1"/>
  <c r="F74" i="4"/>
  <c r="E35" i="9"/>
  <c r="B35" i="9" s="1"/>
  <c r="H64" i="1"/>
  <c r="G64" i="1"/>
  <c r="H58" i="1"/>
  <c r="F62" i="4"/>
  <c r="E33" i="9"/>
  <c r="B33" i="9" s="1"/>
  <c r="G15" i="1"/>
  <c r="G17" i="1"/>
  <c r="H97" i="1"/>
  <c r="H105" i="1"/>
  <c r="G105" i="1"/>
  <c r="H113" i="1"/>
  <c r="G113" i="1"/>
  <c r="H221" i="1"/>
  <c r="H237" i="1"/>
  <c r="H529" i="1"/>
  <c r="G529" i="1"/>
  <c r="H537" i="1"/>
  <c r="G537" i="1"/>
  <c r="H545" i="1"/>
  <c r="G545" i="1"/>
  <c r="H553" i="1"/>
  <c r="G553" i="1"/>
  <c r="H561" i="1"/>
  <c r="G561" i="1"/>
  <c r="H569" i="1"/>
  <c r="G569" i="1"/>
  <c r="G595" i="1"/>
  <c r="G611"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62" i="1"/>
  <c r="G962" i="1"/>
  <c r="H1027" i="1"/>
  <c r="G1027" i="1"/>
  <c r="H1149" i="1"/>
  <c r="G1149" i="1"/>
  <c r="H1231" i="1"/>
  <c r="G1231" i="1"/>
  <c r="H1264" i="1"/>
  <c r="G1264" i="1"/>
  <c r="H9" i="1"/>
  <c r="H95" i="1"/>
  <c r="H255" i="1"/>
  <c r="G255" i="1"/>
  <c r="G311" i="1"/>
  <c r="H311" i="1"/>
  <c r="G319" i="1"/>
  <c r="H319" i="1"/>
  <c r="G327" i="1"/>
  <c r="H327" i="1"/>
  <c r="G335" i="1"/>
  <c r="H335" i="1"/>
  <c r="G343" i="1"/>
  <c r="H343" i="1"/>
  <c r="G473" i="1"/>
  <c r="H473" i="1"/>
  <c r="H959" i="1"/>
  <c r="G959" i="1"/>
  <c r="H981" i="1"/>
  <c r="G981" i="1"/>
  <c r="H997" i="1"/>
  <c r="G997" i="1"/>
  <c r="G1103" i="1"/>
  <c r="H1103" i="1"/>
  <c r="H1396" i="1"/>
  <c r="G1396" i="1"/>
  <c r="H103" i="1"/>
  <c r="G103" i="1"/>
  <c r="H527" i="1"/>
  <c r="G527" i="1"/>
  <c r="H551" i="1"/>
  <c r="G551" i="1"/>
  <c r="H559" i="1"/>
  <c r="G559" i="1"/>
  <c r="H567" i="1"/>
  <c r="G567" i="1"/>
  <c r="H645" i="1"/>
  <c r="G645" i="1"/>
  <c r="H669" i="1"/>
  <c r="G669" i="1"/>
  <c r="H693" i="1"/>
  <c r="G693" i="1"/>
  <c r="H709" i="1"/>
  <c r="G709" i="1"/>
  <c r="H725" i="1"/>
  <c r="G725" i="1"/>
  <c r="H741" i="1"/>
  <c r="G741" i="1"/>
  <c r="H765" i="1"/>
  <c r="G765" i="1"/>
  <c r="H797" i="1"/>
  <c r="G797" i="1"/>
  <c r="H813" i="1"/>
  <c r="G813" i="1"/>
  <c r="H829" i="1"/>
  <c r="G829" i="1"/>
  <c r="H845" i="1"/>
  <c r="G845" i="1"/>
  <c r="H861" i="1"/>
  <c r="G861" i="1"/>
  <c r="H877" i="1"/>
  <c r="G877" i="1"/>
  <c r="G908" i="1"/>
  <c r="H908" i="1"/>
  <c r="H1073" i="1"/>
  <c r="G1073" i="1"/>
  <c r="H1201" i="1"/>
  <c r="G1201" i="1"/>
  <c r="H253" i="1"/>
  <c r="G253" i="1"/>
  <c r="G309" i="1"/>
  <c r="H309" i="1"/>
  <c r="H969" i="1"/>
  <c r="G969" i="1"/>
  <c r="G7" i="1"/>
  <c r="G47" i="1"/>
  <c r="G49" i="1"/>
  <c r="G51" i="1"/>
  <c r="G53" i="1"/>
  <c r="G55" i="1"/>
  <c r="G57" i="1"/>
  <c r="G59" i="1"/>
  <c r="G61" i="1"/>
  <c r="G63" i="1"/>
  <c r="G65" i="1"/>
  <c r="G67" i="1"/>
  <c r="G69" i="1"/>
  <c r="G71" i="1"/>
  <c r="G73" i="1"/>
  <c r="G75" i="1"/>
  <c r="G77" i="1"/>
  <c r="H109" i="1"/>
  <c r="G109" i="1"/>
  <c r="H117" i="1"/>
  <c r="G117" i="1"/>
  <c r="G149" i="1"/>
  <c r="G151" i="1"/>
  <c r="G153" i="1"/>
  <c r="G155" i="1"/>
  <c r="G157" i="1"/>
  <c r="G161" i="1"/>
  <c r="G163" i="1"/>
  <c r="G165" i="1"/>
  <c r="G167" i="1"/>
  <c r="G169" i="1"/>
  <c r="G171" i="1"/>
  <c r="G173" i="1"/>
  <c r="G175" i="1"/>
  <c r="G177" i="1"/>
  <c r="G179" i="1"/>
  <c r="G181" i="1"/>
  <c r="G183" i="1"/>
  <c r="G185" i="1"/>
  <c r="G187" i="1"/>
  <c r="G189" i="1"/>
  <c r="G191" i="1"/>
  <c r="H229" i="1"/>
  <c r="H245" i="1"/>
  <c r="G263" i="1"/>
  <c r="H301" i="1"/>
  <c r="G353" i="1"/>
  <c r="H525" i="1"/>
  <c r="G525" i="1"/>
  <c r="H533" i="1"/>
  <c r="G533" i="1"/>
  <c r="H541" i="1"/>
  <c r="G541" i="1"/>
  <c r="H549" i="1"/>
  <c r="G549" i="1"/>
  <c r="H557" i="1"/>
  <c r="G557" i="1"/>
  <c r="H565" i="1"/>
  <c r="G565" i="1"/>
  <c r="H573" i="1"/>
  <c r="G573" i="1"/>
  <c r="G603" i="1"/>
  <c r="G627" i="1"/>
  <c r="H643" i="1"/>
  <c r="G643"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938" i="1"/>
  <c r="G938" i="1"/>
  <c r="H1020" i="1"/>
  <c r="G1020" i="1"/>
  <c r="H1029" i="1"/>
  <c r="G1029" i="1"/>
  <c r="H1043" i="1"/>
  <c r="G1043" i="1"/>
  <c r="H119" i="1"/>
  <c r="G119" i="1"/>
  <c r="H535" i="1"/>
  <c r="G535" i="1"/>
  <c r="H543" i="1"/>
  <c r="G543" i="1"/>
  <c r="H653" i="1"/>
  <c r="G653" i="1"/>
  <c r="H661" i="1"/>
  <c r="G661" i="1"/>
  <c r="H677" i="1"/>
  <c r="G677" i="1"/>
  <c r="H685" i="1"/>
  <c r="G685" i="1"/>
  <c r="H701" i="1"/>
  <c r="G701" i="1"/>
  <c r="H717" i="1"/>
  <c r="G717" i="1"/>
  <c r="H733" i="1"/>
  <c r="G733" i="1"/>
  <c r="H757" i="1"/>
  <c r="G757" i="1"/>
  <c r="H773" i="1"/>
  <c r="G773" i="1"/>
  <c r="H781" i="1"/>
  <c r="G781" i="1"/>
  <c r="H789" i="1"/>
  <c r="G789" i="1"/>
  <c r="H805" i="1"/>
  <c r="G805" i="1"/>
  <c r="H821" i="1"/>
  <c r="G821" i="1"/>
  <c r="H837" i="1"/>
  <c r="G837" i="1"/>
  <c r="H853" i="1"/>
  <c r="G853" i="1"/>
  <c r="H869" i="1"/>
  <c r="G869" i="1"/>
  <c r="H885" i="1"/>
  <c r="G885" i="1"/>
  <c r="H893" i="1"/>
  <c r="G893" i="1"/>
  <c r="H905" i="1"/>
  <c r="G905" i="1"/>
  <c r="G1125" i="1"/>
  <c r="H1125" i="1"/>
  <c r="G317" i="1"/>
  <c r="H317" i="1"/>
  <c r="G325" i="1"/>
  <c r="H325" i="1"/>
  <c r="G333" i="1"/>
  <c r="H333" i="1"/>
  <c r="G341" i="1"/>
  <c r="H341" i="1"/>
  <c r="G471" i="1"/>
  <c r="H471" i="1"/>
  <c r="H934" i="1"/>
  <c r="G934" i="1"/>
  <c r="G1050" i="1"/>
  <c r="H1050" i="1"/>
  <c r="H1084" i="1"/>
  <c r="G1084" i="1"/>
  <c r="G1121" i="1"/>
  <c r="H1121" i="1"/>
  <c r="H1191" i="1"/>
  <c r="G1191" i="1"/>
  <c r="G5" i="1"/>
  <c r="H227" i="1"/>
  <c r="H243" i="1"/>
  <c r="H251" i="1"/>
  <c r="G251" i="1"/>
  <c r="G261" i="1"/>
  <c r="H299" i="1"/>
  <c r="G315" i="1"/>
  <c r="H315" i="1"/>
  <c r="G323" i="1"/>
  <c r="H323" i="1"/>
  <c r="G331" i="1"/>
  <c r="H331" i="1"/>
  <c r="G339" i="1"/>
  <c r="H339" i="1"/>
  <c r="G351" i="1"/>
  <c r="G469" i="1"/>
  <c r="H469" i="1"/>
  <c r="G477" i="1"/>
  <c r="H477" i="1"/>
  <c r="G601" i="1"/>
  <c r="G617" i="1"/>
  <c r="G625" i="1"/>
  <c r="G912" i="1"/>
  <c r="H912" i="1"/>
  <c r="H931" i="1"/>
  <c r="G931" i="1"/>
  <c r="H983" i="1"/>
  <c r="G983" i="1"/>
  <c r="H1005" i="1"/>
  <c r="G1005" i="1"/>
  <c r="H1074" i="1"/>
  <c r="G1074" i="1"/>
  <c r="G1105" i="1"/>
  <c r="H1105" i="1"/>
  <c r="G1164" i="1"/>
  <c r="H1164" i="1"/>
  <c r="G1343" i="1"/>
  <c r="H1343" i="1"/>
  <c r="H111" i="1"/>
  <c r="G111" i="1"/>
  <c r="H749" i="1"/>
  <c r="G749" i="1"/>
  <c r="H107" i="1"/>
  <c r="G107" i="1"/>
  <c r="H115" i="1"/>
  <c r="G115" i="1"/>
  <c r="H531" i="1"/>
  <c r="G531" i="1"/>
  <c r="H539" i="1"/>
  <c r="G539" i="1"/>
  <c r="H547" i="1"/>
  <c r="G547" i="1"/>
  <c r="H555" i="1"/>
  <c r="G555" i="1"/>
  <c r="H563" i="1"/>
  <c r="G563" i="1"/>
  <c r="H571" i="1"/>
  <c r="G571" i="1"/>
  <c r="H641" i="1"/>
  <c r="G641"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955" i="1"/>
  <c r="G955" i="1"/>
  <c r="G974" i="1"/>
  <c r="H974" i="1"/>
  <c r="H1037" i="1"/>
  <c r="G1037" i="1"/>
  <c r="H1130" i="1"/>
  <c r="G1130" i="1"/>
  <c r="H1157" i="1"/>
  <c r="G1157" i="1"/>
  <c r="H1417" i="1"/>
  <c r="G1417" i="1"/>
  <c r="H99" i="1"/>
  <c r="H223" i="1"/>
  <c r="H239" i="1"/>
  <c r="H249" i="1"/>
  <c r="G249" i="1"/>
  <c r="H257" i="1"/>
  <c r="G257" i="1"/>
  <c r="H295" i="1"/>
  <c r="G313" i="1"/>
  <c r="H313" i="1"/>
  <c r="G321" i="1"/>
  <c r="H321" i="1"/>
  <c r="G329" i="1"/>
  <c r="H329" i="1"/>
  <c r="G337" i="1"/>
  <c r="H337" i="1"/>
  <c r="G347" i="1"/>
  <c r="G467" i="1"/>
  <c r="H467" i="1"/>
  <c r="G475" i="1"/>
  <c r="H475" i="1"/>
  <c r="G597" i="1"/>
  <c r="G613" i="1"/>
  <c r="G621" i="1"/>
  <c r="H898" i="1"/>
  <c r="G898" i="1"/>
  <c r="G1082" i="1"/>
  <c r="H1082" i="1"/>
  <c r="G1113" i="1"/>
  <c r="H1113" i="1"/>
  <c r="H1376" i="1"/>
  <c r="G1376" i="1"/>
  <c r="F89" i="6"/>
  <c r="C1383" i="1"/>
  <c r="C1437" i="1"/>
  <c r="H923" i="1"/>
  <c r="G923" i="1"/>
  <c r="H937" i="1"/>
  <c r="G937" i="1"/>
  <c r="H1028" i="1"/>
  <c r="G1028" i="1"/>
  <c r="G1066" i="1"/>
  <c r="H1072" i="1"/>
  <c r="G1072" i="1"/>
  <c r="H1098" i="1"/>
  <c r="G1098" i="1"/>
  <c r="H1210" i="1"/>
  <c r="G1210" i="1"/>
  <c r="H1245" i="1"/>
  <c r="G1245" i="1"/>
  <c r="H1263" i="1"/>
  <c r="G1263" i="1"/>
  <c r="H1287" i="1"/>
  <c r="G1287" i="1"/>
  <c r="H1291" i="1"/>
  <c r="G1291" i="1"/>
  <c r="J1464" i="1"/>
  <c r="H1464" i="1"/>
  <c r="G1464" i="1"/>
  <c r="E6" i="4"/>
  <c r="F7" i="4"/>
  <c r="H932" i="1"/>
  <c r="H940" i="1"/>
  <c r="H946" i="1"/>
  <c r="G946" i="1"/>
  <c r="H992" i="1"/>
  <c r="G992" i="1"/>
  <c r="G1001" i="1"/>
  <c r="H1038" i="1"/>
  <c r="H1041" i="1"/>
  <c r="G1041" i="1"/>
  <c r="H1054" i="1"/>
  <c r="G1054" i="1"/>
  <c r="H1085" i="1"/>
  <c r="G1085" i="1"/>
  <c r="G1138" i="1"/>
  <c r="H1197" i="1"/>
  <c r="G1197" i="1"/>
  <c r="H1211" i="1"/>
  <c r="G1211" i="1"/>
  <c r="G1216" i="1"/>
  <c r="H1242" i="1"/>
  <c r="G1242" i="1"/>
  <c r="G1284" i="1"/>
  <c r="H1356" i="1"/>
  <c r="G1356" i="1"/>
  <c r="H1467" i="1"/>
  <c r="G1467" i="1"/>
  <c r="J1467" i="1"/>
  <c r="D69" i="5"/>
  <c r="F70" i="5"/>
  <c r="H575" i="1"/>
  <c r="H577" i="1"/>
  <c r="H579" i="1"/>
  <c r="H581" i="1"/>
  <c r="H583" i="1"/>
  <c r="H585" i="1"/>
  <c r="H916" i="1"/>
  <c r="H924" i="1"/>
  <c r="H930" i="1"/>
  <c r="G930" i="1"/>
  <c r="G961" i="1"/>
  <c r="H1036" i="1"/>
  <c r="G1036" i="1"/>
  <c r="H1049" i="1"/>
  <c r="G1049" i="1"/>
  <c r="H1158" i="1"/>
  <c r="G1158" i="1"/>
  <c r="H1261" i="1"/>
  <c r="G1261" i="1"/>
  <c r="H1289" i="1"/>
  <c r="G1289" i="1"/>
  <c r="H1295" i="1"/>
  <c r="G1295" i="1"/>
  <c r="H1298" i="1"/>
  <c r="G1298" i="1"/>
  <c r="H1323" i="1"/>
  <c r="G1323" i="1"/>
  <c r="H1397" i="1"/>
  <c r="G1397" i="1"/>
  <c r="H1415" i="1"/>
  <c r="G1415" i="1"/>
  <c r="F23" i="4"/>
  <c r="D19" i="1"/>
  <c r="G19" i="1" s="1"/>
  <c r="F98" i="4"/>
  <c r="C94" i="1"/>
  <c r="E124" i="4"/>
  <c r="D120" i="1" s="1"/>
  <c r="F125" i="4"/>
  <c r="D121" i="1"/>
  <c r="E625" i="4"/>
  <c r="D619" i="1" s="1"/>
  <c r="D620" i="1"/>
  <c r="F170" i="5"/>
  <c r="C1148" i="1"/>
  <c r="F180" i="5"/>
  <c r="D177" i="5"/>
  <c r="D245" i="5"/>
  <c r="F246" i="5"/>
  <c r="C1223" i="1"/>
  <c r="E35" i="6"/>
  <c r="D1330" i="1"/>
  <c r="F36" i="6"/>
  <c r="H907" i="1"/>
  <c r="G907" i="1"/>
  <c r="H921" i="1"/>
  <c r="G921" i="1"/>
  <c r="G1002" i="1"/>
  <c r="H1002" i="1"/>
  <c r="G1095" i="1"/>
  <c r="H1095" i="1"/>
  <c r="H1171" i="1"/>
  <c r="G1171" i="1"/>
  <c r="H1185" i="1"/>
  <c r="G1185" i="1"/>
  <c r="H1208" i="1"/>
  <c r="G1208" i="1"/>
  <c r="H1217" i="1"/>
  <c r="G1217" i="1"/>
  <c r="G1268" i="1"/>
  <c r="H1268" i="1"/>
  <c r="H1275" i="1"/>
  <c r="G1275" i="1"/>
  <c r="H1311" i="1"/>
  <c r="G1311" i="1"/>
  <c r="H1368" i="1"/>
  <c r="G1368" i="1"/>
  <c r="H1489" i="1"/>
  <c r="G1489" i="1"/>
  <c r="D1369" i="1"/>
  <c r="F75" i="6"/>
  <c r="G913" i="1"/>
  <c r="G936" i="1"/>
  <c r="H939" i="1"/>
  <c r="G939" i="1"/>
  <c r="G947" i="1"/>
  <c r="H953" i="1"/>
  <c r="G953" i="1"/>
  <c r="G973" i="1"/>
  <c r="H986" i="1"/>
  <c r="G993" i="1"/>
  <c r="H1015" i="1"/>
  <c r="G1015" i="1"/>
  <c r="H1033" i="1"/>
  <c r="G1033" i="1"/>
  <c r="H1064" i="1"/>
  <c r="G1064" i="1"/>
  <c r="H1077" i="1"/>
  <c r="G1077" i="1"/>
  <c r="G1086" i="1"/>
  <c r="H1136" i="1"/>
  <c r="G1136" i="1"/>
  <c r="H1172" i="1"/>
  <c r="G1172" i="1"/>
  <c r="H1240" i="1"/>
  <c r="G1240" i="1"/>
  <c r="H1247" i="1"/>
  <c r="G1247" i="1"/>
  <c r="H1258" i="1"/>
  <c r="G1258" i="1"/>
  <c r="H1265" i="1"/>
  <c r="G1265" i="1"/>
  <c r="H1213" i="1"/>
  <c r="G1213" i="1"/>
  <c r="H1273" i="1"/>
  <c r="G1273" i="1"/>
  <c r="G1361" i="1"/>
  <c r="H1361" i="1"/>
  <c r="H1394" i="1"/>
  <c r="G1394" i="1"/>
  <c r="E263" i="4"/>
  <c r="D264" i="1"/>
  <c r="E484" i="4"/>
  <c r="D478" i="1" s="1"/>
  <c r="D484" i="1"/>
  <c r="H290" i="9"/>
  <c r="E87" i="5"/>
  <c r="D1065" i="1" s="1"/>
  <c r="D1066" i="1"/>
  <c r="H1066" i="1" s="1"/>
  <c r="D134" i="5"/>
  <c r="F142" i="5"/>
  <c r="C1120" i="1"/>
  <c r="H1159" i="1"/>
  <c r="G1159" i="1"/>
  <c r="H1169" i="1"/>
  <c r="G1169" i="1"/>
  <c r="H900" i="1"/>
  <c r="H914" i="1"/>
  <c r="G914" i="1"/>
  <c r="G945" i="1"/>
  <c r="G968" i="1"/>
  <c r="H1059" i="1"/>
  <c r="G1059" i="1"/>
  <c r="G1127" i="1"/>
  <c r="H1127" i="1"/>
  <c r="H1166" i="1"/>
  <c r="G1166" i="1"/>
  <c r="H1187" i="1"/>
  <c r="G1187" i="1"/>
  <c r="H1241" i="1"/>
  <c r="G1241" i="1"/>
  <c r="H1248" i="1"/>
  <c r="G1248" i="1"/>
  <c r="G1324" i="1"/>
  <c r="G1347" i="1"/>
  <c r="H1347" i="1"/>
  <c r="H1364" i="1"/>
  <c r="G1364" i="1"/>
  <c r="H1370" i="1"/>
  <c r="G1370" i="1"/>
  <c r="H1398" i="1"/>
  <c r="G1410" i="1"/>
  <c r="H1421" i="1"/>
  <c r="G1421" i="1"/>
  <c r="H1430" i="1"/>
  <c r="G1430" i="1"/>
  <c r="J1477" i="1"/>
  <c r="G1477" i="1"/>
  <c r="I1477" i="1" s="1"/>
  <c r="H1477" i="1"/>
  <c r="H1529" i="1"/>
  <c r="G1529" i="1"/>
  <c r="H1573" i="1"/>
  <c r="G1573" i="1"/>
  <c r="H909" i="1"/>
  <c r="H925" i="1"/>
  <c r="H941" i="1"/>
  <c r="H957" i="1"/>
  <c r="H999" i="1"/>
  <c r="H1017" i="1"/>
  <c r="G1030" i="1"/>
  <c r="G1032" i="1"/>
  <c r="G1053" i="1"/>
  <c r="H1061" i="1"/>
  <c r="H1079" i="1"/>
  <c r="H1097" i="1"/>
  <c r="H1135" i="1"/>
  <c r="G1135" i="1"/>
  <c r="H1141" i="1"/>
  <c r="G1141" i="1"/>
  <c r="H1155" i="1"/>
  <c r="G1155" i="1"/>
  <c r="G1162" i="1"/>
  <c r="H1194" i="1"/>
  <c r="H1200" i="1"/>
  <c r="G1200" i="1"/>
  <c r="H1234" i="1"/>
  <c r="G1234" i="1"/>
  <c r="H1251" i="1"/>
  <c r="G1251" i="1"/>
  <c r="G1280" i="1"/>
  <c r="H1290" i="1"/>
  <c r="G1290" i="1"/>
  <c r="H1553" i="1"/>
  <c r="G1553" i="1"/>
  <c r="F422" i="4"/>
  <c r="D421" i="4"/>
  <c r="D472" i="4"/>
  <c r="F473" i="4"/>
  <c r="H143" i="9"/>
  <c r="E593" i="4"/>
  <c r="D587" i="1" s="1"/>
  <c r="H979" i="1"/>
  <c r="G979" i="1"/>
  <c r="H1133" i="1"/>
  <c r="G1133" i="1"/>
  <c r="H1163" i="1"/>
  <c r="G1163" i="1"/>
  <c r="H1173" i="1"/>
  <c r="G1173" i="1"/>
  <c r="H1186" i="1"/>
  <c r="G1186" i="1"/>
  <c r="H1207" i="1"/>
  <c r="G1207" i="1"/>
  <c r="H1262" i="1"/>
  <c r="G1262" i="1"/>
  <c r="H1395" i="1"/>
  <c r="G1395" i="1"/>
  <c r="H1425" i="1"/>
  <c r="G1425" i="1"/>
  <c r="I1451" i="1"/>
  <c r="J1457" i="1"/>
  <c r="H1457" i="1"/>
  <c r="G1457" i="1"/>
  <c r="I1457" i="1" s="1"/>
  <c r="H1475" i="1"/>
  <c r="G1475" i="1"/>
  <c r="G1523" i="1"/>
  <c r="H1523" i="1"/>
  <c r="D206" i="5"/>
  <c r="F207" i="5"/>
  <c r="C1184" i="1"/>
  <c r="H1388" i="1"/>
  <c r="G1388" i="1"/>
  <c r="F107" i="6"/>
  <c r="D1401" i="1"/>
  <c r="D6" i="8"/>
  <c r="C1493" i="1"/>
  <c r="D510" i="1"/>
  <c r="H901" i="1"/>
  <c r="H917" i="1"/>
  <c r="H933" i="1"/>
  <c r="H949" i="1"/>
  <c r="H965" i="1"/>
  <c r="H972" i="1"/>
  <c r="G982" i="1"/>
  <c r="H995" i="1"/>
  <c r="G995" i="1"/>
  <c r="H1013" i="1"/>
  <c r="G1034" i="1"/>
  <c r="H1075" i="1"/>
  <c r="G1075" i="1"/>
  <c r="G1093" i="1"/>
  <c r="G1104" i="1"/>
  <c r="H1137" i="1"/>
  <c r="G1137" i="1"/>
  <c r="H1143" i="1"/>
  <c r="G1143" i="1"/>
  <c r="H1259" i="1"/>
  <c r="G1259" i="1"/>
  <c r="G1266" i="1"/>
  <c r="H1276" i="1"/>
  <c r="G1276" i="1"/>
  <c r="H1288" i="1"/>
  <c r="G1288" i="1"/>
  <c r="H1301" i="1"/>
  <c r="G1301" i="1"/>
  <c r="H1304" i="1"/>
  <c r="G1304" i="1"/>
  <c r="H1316" i="1"/>
  <c r="G1316" i="1"/>
  <c r="G1319" i="1"/>
  <c r="H1325" i="1"/>
  <c r="G1325" i="1"/>
  <c r="H1350" i="1"/>
  <c r="G1350" i="1"/>
  <c r="H1353" i="1"/>
  <c r="H1357" i="1"/>
  <c r="G1357" i="1"/>
  <c r="G1374" i="1"/>
  <c r="H1431" i="1"/>
  <c r="G1431" i="1"/>
  <c r="H1471" i="1"/>
  <c r="J1471" i="1"/>
  <c r="G1471" i="1"/>
  <c r="I1471" i="1" s="1"/>
  <c r="H1505" i="1"/>
  <c r="G1505" i="1"/>
  <c r="H1525" i="1"/>
  <c r="G1525" i="1"/>
  <c r="H1534" i="1"/>
  <c r="G1534" i="1"/>
  <c r="H1555" i="1"/>
  <c r="G1555" i="1"/>
  <c r="H897" i="1"/>
  <c r="H913" i="1"/>
  <c r="H929" i="1"/>
  <c r="H945" i="1"/>
  <c r="H961" i="1"/>
  <c r="H1001" i="1"/>
  <c r="H1011" i="1"/>
  <c r="G1011" i="1"/>
  <c r="H1063" i="1"/>
  <c r="H1081" i="1"/>
  <c r="G1091" i="1"/>
  <c r="H1091" i="1"/>
  <c r="G1110" i="1"/>
  <c r="H1110" i="1"/>
  <c r="G1119" i="1"/>
  <c r="H1119" i="1"/>
  <c r="H1144" i="1"/>
  <c r="G1144" i="1"/>
  <c r="H1147" i="1"/>
  <c r="G1147" i="1"/>
  <c r="H1161" i="1"/>
  <c r="G1161" i="1"/>
  <c r="H1177" i="1"/>
  <c r="G1177" i="1"/>
  <c r="H1199" i="1"/>
  <c r="G1199" i="1"/>
  <c r="H1205" i="1"/>
  <c r="G1205" i="1"/>
  <c r="H1216" i="1"/>
  <c r="H1219" i="1"/>
  <c r="G1219" i="1"/>
  <c r="H1233" i="1"/>
  <c r="G1233" i="1"/>
  <c r="H1237" i="1"/>
  <c r="G1237" i="1"/>
  <c r="H1277" i="1"/>
  <c r="G1277" i="1"/>
  <c r="H1305" i="1"/>
  <c r="G1305" i="1"/>
  <c r="H1317" i="1"/>
  <c r="G1317" i="1"/>
  <c r="H1358" i="1"/>
  <c r="G1358" i="1"/>
  <c r="H1423" i="1"/>
  <c r="G1423" i="1"/>
  <c r="F299" i="4"/>
  <c r="F522" i="4"/>
  <c r="D515" i="4"/>
  <c r="F45" i="5"/>
  <c r="C1023" i="1"/>
  <c r="D118" i="5"/>
  <c r="F119" i="5"/>
  <c r="G291" i="9"/>
  <c r="D146" i="5"/>
  <c r="F149" i="5"/>
  <c r="F164" i="5"/>
  <c r="C1142" i="1"/>
  <c r="D1215" i="1"/>
  <c r="E245" i="5"/>
  <c r="D1222" i="1" s="1"/>
  <c r="D1223" i="1"/>
  <c r="F43" i="6"/>
  <c r="C1337" i="1"/>
  <c r="F118" i="6"/>
  <c r="C1412" i="1"/>
  <c r="D114" i="6"/>
  <c r="H1225" i="1"/>
  <c r="G1225" i="1"/>
  <c r="H1239" i="1"/>
  <c r="G1239" i="1"/>
  <c r="H1253" i="1"/>
  <c r="G1253" i="1"/>
  <c r="H1256" i="1"/>
  <c r="H1267" i="1"/>
  <c r="G1267" i="1"/>
  <c r="H1281" i="1"/>
  <c r="G1281" i="1"/>
  <c r="H1303" i="1"/>
  <c r="G1303" i="1"/>
  <c r="H1422" i="1"/>
  <c r="G1422" i="1"/>
  <c r="H1450" i="1"/>
  <c r="G1450" i="1"/>
  <c r="H1460" i="1"/>
  <c r="G1460" i="1"/>
  <c r="I1460" i="1" s="1"/>
  <c r="I1474" i="1"/>
  <c r="H1494" i="1"/>
  <c r="G1494" i="1"/>
  <c r="H1510" i="1"/>
  <c r="G1510" i="1"/>
  <c r="H1560" i="1"/>
  <c r="G1560" i="1"/>
  <c r="F54" i="6"/>
  <c r="C1348" i="1"/>
  <c r="F61" i="6"/>
  <c r="C1355" i="1"/>
  <c r="E5" i="7"/>
  <c r="D1437" i="1"/>
  <c r="B28" i="9"/>
  <c r="H1139" i="1"/>
  <c r="G1139" i="1"/>
  <c r="H1175" i="1"/>
  <c r="G1175" i="1"/>
  <c r="H1189" i="1"/>
  <c r="G1189" i="1"/>
  <c r="H1203" i="1"/>
  <c r="G1203" i="1"/>
  <c r="H1243" i="1"/>
  <c r="G1243" i="1"/>
  <c r="H1257" i="1"/>
  <c r="G1257" i="1"/>
  <c r="H1279" i="1"/>
  <c r="G1279" i="1"/>
  <c r="H1293" i="1"/>
  <c r="G1293" i="1"/>
  <c r="H1354" i="1"/>
  <c r="G1354" i="1"/>
  <c r="H1407" i="1"/>
  <c r="G1407" i="1"/>
  <c r="J1451" i="1"/>
  <c r="H1451" i="1"/>
  <c r="J1460" i="1"/>
  <c r="H1465" i="1"/>
  <c r="G1465" i="1"/>
  <c r="I1465" i="1" s="1"/>
  <c r="H1491" i="1"/>
  <c r="G1491" i="1"/>
  <c r="H1507" i="1"/>
  <c r="G1507" i="1"/>
  <c r="H1557" i="1"/>
  <c r="G1557" i="1"/>
  <c r="E82" i="4"/>
  <c r="D78" i="1" s="1"/>
  <c r="F91" i="4"/>
  <c r="E134" i="5"/>
  <c r="D1112" i="1" s="1"/>
  <c r="F135" i="5"/>
  <c r="H975" i="1"/>
  <c r="H991" i="1"/>
  <c r="H1007" i="1"/>
  <c r="H1039" i="1"/>
  <c r="H1055" i="1"/>
  <c r="H1071" i="1"/>
  <c r="H1087" i="1"/>
  <c r="G1094" i="1"/>
  <c r="G1111" i="1"/>
  <c r="G1123" i="1"/>
  <c r="H1131" i="1"/>
  <c r="G1131" i="1"/>
  <c r="H1145" i="1"/>
  <c r="G1145" i="1"/>
  <c r="H1167" i="1"/>
  <c r="G1167" i="1"/>
  <c r="H1181" i="1"/>
  <c r="G1181" i="1"/>
  <c r="H1195" i="1"/>
  <c r="G1195" i="1"/>
  <c r="H1209" i="1"/>
  <c r="G1209" i="1"/>
  <c r="H1229" i="1"/>
  <c r="G1229" i="1"/>
  <c r="H1232" i="1"/>
  <c r="H1249" i="1"/>
  <c r="G1249" i="1"/>
  <c r="H1271" i="1"/>
  <c r="G1271" i="1"/>
  <c r="H1285" i="1"/>
  <c r="G1285" i="1"/>
  <c r="G1372" i="1"/>
  <c r="G1402" i="1"/>
  <c r="H1441" i="1"/>
  <c r="G1441" i="1"/>
  <c r="I1441" i="1" s="1"/>
  <c r="H1566" i="1"/>
  <c r="G1566" i="1"/>
  <c r="G1580" i="1"/>
  <c r="D484" i="4"/>
  <c r="F626" i="4"/>
  <c r="D625" i="4"/>
  <c r="H971" i="1"/>
  <c r="G975" i="1"/>
  <c r="H987" i="1"/>
  <c r="G991" i="1"/>
  <c r="H1003" i="1"/>
  <c r="G1007" i="1"/>
  <c r="H1019" i="1"/>
  <c r="H1035" i="1"/>
  <c r="G1039" i="1"/>
  <c r="H1051" i="1"/>
  <c r="G1055" i="1"/>
  <c r="H1067" i="1"/>
  <c r="G1071" i="1"/>
  <c r="H1083" i="1"/>
  <c r="G1087" i="1"/>
  <c r="H1094" i="1"/>
  <c r="G1109" i="1"/>
  <c r="H1111" i="1"/>
  <c r="H1123" i="1"/>
  <c r="H1129" i="1"/>
  <c r="G1129" i="1"/>
  <c r="H1151" i="1"/>
  <c r="G1151" i="1"/>
  <c r="H1165" i="1"/>
  <c r="G1165" i="1"/>
  <c r="H1168" i="1"/>
  <c r="H1179" i="1"/>
  <c r="G1179" i="1"/>
  <c r="H1193" i="1"/>
  <c r="G1193" i="1"/>
  <c r="H1221" i="1"/>
  <c r="G1221" i="1"/>
  <c r="H1227" i="1"/>
  <c r="G1227" i="1"/>
  <c r="G1232" i="1"/>
  <c r="H1255" i="1"/>
  <c r="G1255" i="1"/>
  <c r="H1269" i="1"/>
  <c r="G1269" i="1"/>
  <c r="H1272" i="1"/>
  <c r="H1283" i="1"/>
  <c r="G1283" i="1"/>
  <c r="H1297" i="1"/>
  <c r="G1297" i="1"/>
  <c r="H1403" i="1"/>
  <c r="G1403" i="1"/>
  <c r="H1439" i="1"/>
  <c r="J1439" i="1"/>
  <c r="G1439" i="1"/>
  <c r="H1452" i="1"/>
  <c r="G1452" i="1"/>
  <c r="I1452" i="1" s="1"/>
  <c r="J1465" i="1"/>
  <c r="H1497" i="1"/>
  <c r="G1497" i="1"/>
  <c r="H1513" i="1"/>
  <c r="G1513" i="1"/>
  <c r="H1528" i="1"/>
  <c r="G1528" i="1"/>
  <c r="H1537" i="1"/>
  <c r="G1537" i="1"/>
  <c r="F188" i="4"/>
  <c r="D163" i="4"/>
  <c r="G1099" i="1"/>
  <c r="G1115" i="1"/>
  <c r="H1352" i="1"/>
  <c r="G1352" i="1"/>
  <c r="H1389" i="1"/>
  <c r="G1389" i="1"/>
  <c r="J1440" i="1"/>
  <c r="G1440" i="1"/>
  <c r="I1440" i="1" s="1"/>
  <c r="J1444" i="1"/>
  <c r="G1444" i="1"/>
  <c r="I1444" i="1" s="1"/>
  <c r="H1446" i="1"/>
  <c r="G1446" i="1"/>
  <c r="I1446" i="1" s="1"/>
  <c r="H1448" i="1"/>
  <c r="I1448" i="1" s="1"/>
  <c r="J1448" i="1"/>
  <c r="H1463" i="1"/>
  <c r="G1463" i="1"/>
  <c r="I1463" i="1" s="1"/>
  <c r="H1473" i="1"/>
  <c r="G1473" i="1"/>
  <c r="I1473" i="1" s="1"/>
  <c r="J1473" i="1"/>
  <c r="H1526" i="1"/>
  <c r="G1526" i="1"/>
  <c r="D529" i="4"/>
  <c r="F530" i="4"/>
  <c r="G143" i="9"/>
  <c r="E143" i="9" s="1"/>
  <c r="B143" i="9" s="1"/>
  <c r="F603" i="4"/>
  <c r="D593" i="4"/>
  <c r="E38" i="7"/>
  <c r="I32" i="3"/>
  <c r="H1470" i="1"/>
  <c r="G1470" i="1"/>
  <c r="H1476" i="1"/>
  <c r="G1476" i="1"/>
  <c r="H1539" i="1"/>
  <c r="G1539" i="1"/>
  <c r="D580" i="4"/>
  <c r="F587" i="4"/>
  <c r="G310" i="9"/>
  <c r="E310" i="9" s="1"/>
  <c r="B310" i="9" s="1"/>
  <c r="F190" i="5"/>
  <c r="H1456" i="1"/>
  <c r="G1456" i="1"/>
  <c r="H1458" i="1"/>
  <c r="I1458" i="1" s="1"/>
  <c r="G1480" i="1"/>
  <c r="H1569" i="1"/>
  <c r="G1569" i="1"/>
  <c r="G162" i="9"/>
  <c r="E162" i="9" s="1"/>
  <c r="B162" i="9" s="1"/>
  <c r="F29" i="4"/>
  <c r="F83" i="4"/>
  <c r="D82" i="4"/>
  <c r="D5" i="6"/>
  <c r="F13" i="6"/>
  <c r="C1307" i="1"/>
  <c r="F99" i="6"/>
  <c r="C1393" i="1"/>
  <c r="H1545" i="1"/>
  <c r="G1545" i="1"/>
  <c r="F68" i="4"/>
  <c r="F107" i="4"/>
  <c r="D106" i="4"/>
  <c r="F133" i="4"/>
  <c r="E472" i="4"/>
  <c r="D466" i="1" s="1"/>
  <c r="F29" i="5"/>
  <c r="E12" i="5"/>
  <c r="F78" i="5"/>
  <c r="H291" i="9"/>
  <c r="E146" i="5"/>
  <c r="D1124" i="1" s="1"/>
  <c r="F82" i="6"/>
  <c r="F94" i="6"/>
  <c r="B34" i="9"/>
  <c r="H1479" i="1"/>
  <c r="G1479" i="1"/>
  <c r="H1521" i="1"/>
  <c r="G1521" i="1"/>
  <c r="F253" i="4"/>
  <c r="D252" i="4"/>
  <c r="E529" i="4"/>
  <c r="D49" i="8"/>
  <c r="C1438" i="1"/>
  <c r="G1550" i="1"/>
  <c r="H1561" i="1"/>
  <c r="G1561" i="1"/>
  <c r="G1579" i="1"/>
  <c r="E196" i="4"/>
  <c r="D192" i="1" s="1"/>
  <c r="G290" i="9"/>
  <c r="E290" i="9" s="1"/>
  <c r="B290" i="9" s="1"/>
  <c r="F88" i="5"/>
  <c r="D87" i="5"/>
  <c r="F239" i="5"/>
  <c r="D238" i="5"/>
  <c r="D311" i="4"/>
  <c r="D298" i="4" s="1"/>
  <c r="D643" i="4"/>
  <c r="F416" i="4"/>
  <c r="D459" i="4"/>
  <c r="H308" i="9"/>
  <c r="E176" i="5"/>
  <c r="G166" i="9"/>
  <c r="D124" i="4"/>
  <c r="E311" i="4"/>
  <c r="D363" i="4"/>
  <c r="G1516" i="1"/>
  <c r="G1532" i="1"/>
  <c r="G1540" i="1"/>
  <c r="G1548" i="1"/>
  <c r="G1556" i="1"/>
  <c r="G1564" i="1"/>
  <c r="G1572" i="1"/>
  <c r="G1575" i="1"/>
  <c r="D224" i="4"/>
  <c r="F312" i="4"/>
  <c r="E363" i="4"/>
  <c r="F460" i="4"/>
  <c r="E29" i="9"/>
  <c r="B29" i="9" s="1"/>
  <c r="E69" i="9"/>
  <c r="B69" i="9" s="1"/>
  <c r="B74" i="9"/>
  <c r="D50" i="4"/>
  <c r="F164" i="4"/>
  <c r="E224" i="4"/>
  <c r="D220" i="1" s="1"/>
  <c r="F268" i="4"/>
  <c r="F364" i="4"/>
  <c r="F8" i="5"/>
  <c r="E5" i="6"/>
  <c r="D35" i="6"/>
  <c r="D22" i="7"/>
  <c r="B27" i="9"/>
  <c r="B63"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B47" i="9"/>
  <c r="B119" i="9"/>
  <c r="E125" i="9"/>
  <c r="B125" i="9" s="1"/>
  <c r="B220" i="9"/>
  <c r="F226" i="9"/>
  <c r="B226" i="9" s="1"/>
  <c r="B247" i="9"/>
  <c r="F261" i="9"/>
  <c r="B261" i="9" s="1"/>
  <c r="F277" i="9"/>
  <c r="B90" i="9"/>
  <c r="B106" i="9"/>
  <c r="I10" i="9"/>
  <c r="B50" i="9"/>
  <c r="B122" i="9"/>
  <c r="E48" i="9"/>
  <c r="B48" i="9" s="1"/>
  <c r="B55" i="9"/>
  <c r="B66" i="9"/>
  <c r="B127" i="9"/>
  <c r="E133" i="9"/>
  <c r="B133" i="9" s="1"/>
  <c r="E149" i="9"/>
  <c r="B149" i="9" s="1"/>
  <c r="G164" i="9"/>
  <c r="E164" i="9" s="1"/>
  <c r="B164" i="9" s="1"/>
  <c r="F221" i="9"/>
  <c r="B221" i="9" s="1"/>
  <c r="B240" i="9"/>
  <c r="B242" i="9"/>
  <c r="B244" i="9"/>
  <c r="F250" i="9"/>
  <c r="B250" i="9" s="1"/>
  <c r="B295" i="9"/>
  <c r="B71" i="9"/>
  <c r="E77" i="9"/>
  <c r="B77" i="9" s="1"/>
  <c r="E93" i="9"/>
  <c r="B93" i="9" s="1"/>
  <c r="E109" i="9"/>
  <c r="B109" i="9" s="1"/>
  <c r="B232" i="9"/>
  <c r="B234" i="9"/>
  <c r="B236" i="9"/>
  <c r="F242" i="9"/>
  <c r="B263" i="9"/>
  <c r="B271" i="9"/>
  <c r="E288" i="9"/>
  <c r="B288" i="9" s="1"/>
  <c r="E293" i="9"/>
  <c r="B293" i="9" s="1"/>
  <c r="E237" i="5" l="1"/>
  <c r="E175" i="5" s="1"/>
  <c r="D1152" i="1" s="1"/>
  <c r="H412" i="1"/>
  <c r="F258" i="5"/>
  <c r="C1235" i="1"/>
  <c r="D7" i="5"/>
  <c r="F7" i="5" s="1"/>
  <c r="F12" i="5"/>
  <c r="F644" i="4"/>
  <c r="H638" i="1"/>
  <c r="G638" i="1"/>
  <c r="H269" i="1"/>
  <c r="G269" i="1"/>
  <c r="F152" i="4"/>
  <c r="H21" i="9"/>
  <c r="G21" i="9"/>
  <c r="H148" i="1"/>
  <c r="G148" i="1"/>
  <c r="H124" i="1"/>
  <c r="G124" i="1"/>
  <c r="D6" i="4"/>
  <c r="F6" i="4" s="1"/>
  <c r="G318" i="9"/>
  <c r="E318" i="9" s="1"/>
  <c r="F5" i="6"/>
  <c r="D141" i="6"/>
  <c r="C1299" i="1"/>
  <c r="H24" i="3"/>
  <c r="H1330" i="1"/>
  <c r="G1330" i="1"/>
  <c r="H264" i="1"/>
  <c r="G264" i="1"/>
  <c r="C1453" i="1"/>
  <c r="H30" i="3"/>
  <c r="C293" i="1"/>
  <c r="D259" i="1"/>
  <c r="F263" i="4"/>
  <c r="H1223" i="1"/>
  <c r="G1223" i="1"/>
  <c r="F35" i="6"/>
  <c r="H25" i="3"/>
  <c r="C1329" i="1"/>
  <c r="F87" i="5"/>
  <c r="C1065" i="1"/>
  <c r="I1479" i="1"/>
  <c r="E7" i="5"/>
  <c r="D990" i="1"/>
  <c r="I1456" i="1"/>
  <c r="I1439" i="1"/>
  <c r="F134" i="5"/>
  <c r="C1112" i="1"/>
  <c r="H121" i="1"/>
  <c r="G121" i="1"/>
  <c r="I1464" i="1"/>
  <c r="F515" i="4"/>
  <c r="C509" i="1"/>
  <c r="G311" i="9"/>
  <c r="E311" i="9" s="1"/>
  <c r="B311" i="9" s="1"/>
  <c r="F206" i="5"/>
  <c r="C1183" i="1"/>
  <c r="E166" i="9"/>
  <c r="B166" i="9" s="1"/>
  <c r="F82" i="4"/>
  <c r="C78" i="1"/>
  <c r="F146" i="5"/>
  <c r="C1124" i="1"/>
  <c r="I25" i="3"/>
  <c r="D1329" i="1"/>
  <c r="E291" i="9"/>
  <c r="B291" i="9" s="1"/>
  <c r="E412" i="4"/>
  <c r="I16" i="3"/>
  <c r="D2" i="1"/>
  <c r="E141" i="6"/>
  <c r="D1299" i="1"/>
  <c r="I24" i="3"/>
  <c r="F459" i="4"/>
  <c r="C453" i="1"/>
  <c r="H1438" i="1"/>
  <c r="G1438" i="1"/>
  <c r="H1393" i="1"/>
  <c r="G1393" i="1"/>
  <c r="I1476" i="1"/>
  <c r="F625" i="4"/>
  <c r="C619" i="1"/>
  <c r="I1450" i="1"/>
  <c r="F118" i="5"/>
  <c r="C1096" i="1"/>
  <c r="H1369" i="1"/>
  <c r="G1369" i="1"/>
  <c r="F245" i="5"/>
  <c r="C1222" i="1"/>
  <c r="I1467" i="1"/>
  <c r="H1437" i="1"/>
  <c r="G1437" i="1"/>
  <c r="H19" i="1"/>
  <c r="E350" i="4"/>
  <c r="D358" i="1"/>
  <c r="I31" i="3"/>
  <c r="D1469" i="1"/>
  <c r="H1120" i="1"/>
  <c r="G1120" i="1"/>
  <c r="H620" i="1"/>
  <c r="G620" i="1"/>
  <c r="D1153" i="1"/>
  <c r="I22" i="3"/>
  <c r="C1524" i="1"/>
  <c r="D43" i="8"/>
  <c r="E420" i="4"/>
  <c r="F114" i="6"/>
  <c r="H27" i="3"/>
  <c r="C1408" i="1"/>
  <c r="H1023" i="1"/>
  <c r="G1023" i="1"/>
  <c r="G308" i="9"/>
  <c r="E308" i="9" s="1"/>
  <c r="B308" i="9" s="1"/>
  <c r="F177" i="5"/>
  <c r="D176" i="5"/>
  <c r="C1154" i="1"/>
  <c r="D5" i="7"/>
  <c r="E151" i="4"/>
  <c r="D237" i="5"/>
  <c r="F238" i="5"/>
  <c r="C1215" i="1"/>
  <c r="F580" i="4"/>
  <c r="C574" i="1"/>
  <c r="H1348" i="1"/>
  <c r="G1348" i="1"/>
  <c r="D42" i="8"/>
  <c r="H19" i="9" s="1"/>
  <c r="E19" i="9" s="1"/>
  <c r="B19" i="9" s="1"/>
  <c r="C1481" i="1"/>
  <c r="G313" i="9"/>
  <c r="E313" i="9" s="1"/>
  <c r="F224" i="4"/>
  <c r="C220" i="1"/>
  <c r="F593" i="4"/>
  <c r="C587" i="1"/>
  <c r="H1401" i="1"/>
  <c r="G1401" i="1"/>
  <c r="F69" i="5"/>
  <c r="D68" i="5"/>
  <c r="C1047" i="1"/>
  <c r="F363" i="4"/>
  <c r="D350" i="4"/>
  <c r="D407" i="4" s="1"/>
  <c r="C358" i="1"/>
  <c r="B192" i="9"/>
  <c r="E298" i="4"/>
  <c r="F298" i="4" s="1"/>
  <c r="D306" i="1"/>
  <c r="F643" i="4"/>
  <c r="C637" i="1"/>
  <c r="F196" i="4"/>
  <c r="E528" i="4"/>
  <c r="D523" i="1"/>
  <c r="H1307" i="1"/>
  <c r="G1307" i="1"/>
  <c r="F529" i="4"/>
  <c r="D528" i="4"/>
  <c r="C523" i="1"/>
  <c r="F163" i="4"/>
  <c r="D151" i="4"/>
  <c r="C159" i="1"/>
  <c r="C478" i="1"/>
  <c r="F484" i="4"/>
  <c r="I29" i="3"/>
  <c r="D1436" i="1"/>
  <c r="H1412" i="1"/>
  <c r="G1412" i="1"/>
  <c r="H1142" i="1"/>
  <c r="G1142" i="1"/>
  <c r="H1184" i="1"/>
  <c r="G1184" i="1"/>
  <c r="F472" i="4"/>
  <c r="C466" i="1"/>
  <c r="H94" i="1"/>
  <c r="G94" i="1"/>
  <c r="G1383" i="1"/>
  <c r="H1383" i="1"/>
  <c r="G1337" i="1"/>
  <c r="H1337" i="1"/>
  <c r="G1493" i="1"/>
  <c r="H1493" i="1"/>
  <c r="F50" i="4"/>
  <c r="C46" i="1"/>
  <c r="F124" i="4"/>
  <c r="C120" i="1"/>
  <c r="F311" i="4"/>
  <c r="C306" i="1"/>
  <c r="H192" i="1"/>
  <c r="G192" i="1"/>
  <c r="C248" i="1"/>
  <c r="F252" i="4"/>
  <c r="F106" i="4"/>
  <c r="C102" i="1"/>
  <c r="E68" i="5"/>
  <c r="G1355" i="1"/>
  <c r="H1355" i="1"/>
  <c r="G510" i="1"/>
  <c r="H510" i="1"/>
  <c r="D420" i="4"/>
  <c r="F421" i="4"/>
  <c r="C415" i="1"/>
  <c r="H484" i="1"/>
  <c r="G484" i="1"/>
  <c r="G1148" i="1"/>
  <c r="H1148" i="1"/>
  <c r="D1214" i="1" l="1"/>
  <c r="I23" i="3"/>
  <c r="H1235" i="1"/>
  <c r="G1235" i="1"/>
  <c r="C985" i="1"/>
  <c r="H985" i="1" s="1"/>
  <c r="D6" i="5"/>
  <c r="H20" i="3"/>
  <c r="E21" i="9"/>
  <c r="B21" i="9" s="1"/>
  <c r="H16" i="3"/>
  <c r="C2" i="1"/>
  <c r="D412" i="4"/>
  <c r="D639" i="4" s="1"/>
  <c r="F407" i="4"/>
  <c r="C402" i="1"/>
  <c r="G316" i="9"/>
  <c r="E316" i="9" s="1"/>
  <c r="H29" i="3"/>
  <c r="C1436" i="1"/>
  <c r="E636" i="4"/>
  <c r="D630" i="1" s="1"/>
  <c r="D522" i="1"/>
  <c r="G259" i="1"/>
  <c r="H259" i="1"/>
  <c r="F176" i="5"/>
  <c r="D175" i="5"/>
  <c r="H22" i="3"/>
  <c r="C1153" i="1"/>
  <c r="H1183" i="1"/>
  <c r="G1183" i="1"/>
  <c r="H1112" i="1"/>
  <c r="G1112" i="1"/>
  <c r="H248" i="1"/>
  <c r="G248" i="1"/>
  <c r="H523" i="1"/>
  <c r="G523" i="1"/>
  <c r="G637" i="1"/>
  <c r="H637" i="1"/>
  <c r="H1047" i="1"/>
  <c r="G1047" i="1"/>
  <c r="H1096" i="1"/>
  <c r="G1096" i="1"/>
  <c r="H1329" i="1"/>
  <c r="G1329" i="1"/>
  <c r="E317" i="9"/>
  <c r="B318" i="9"/>
  <c r="G2" i="1"/>
  <c r="H2" i="1"/>
  <c r="G574" i="1"/>
  <c r="H574" i="1"/>
  <c r="E408" i="4"/>
  <c r="D403" i="1" s="1"/>
  <c r="D345" i="1"/>
  <c r="B313" i="9"/>
  <c r="H1215" i="1"/>
  <c r="G1215" i="1"/>
  <c r="D414" i="1"/>
  <c r="E635" i="4"/>
  <c r="D629" i="1" s="1"/>
  <c r="H120" i="1"/>
  <c r="G120" i="1"/>
  <c r="H358" i="1"/>
  <c r="G358" i="1"/>
  <c r="D408" i="4"/>
  <c r="F350" i="4"/>
  <c r="C345" i="1"/>
  <c r="H1408" i="1"/>
  <c r="G1408" i="1"/>
  <c r="G466" i="1"/>
  <c r="H466" i="1"/>
  <c r="D636" i="4"/>
  <c r="F528" i="4"/>
  <c r="C522" i="1"/>
  <c r="F68" i="5"/>
  <c r="H21" i="3"/>
  <c r="C1046" i="1"/>
  <c r="H1481" i="1"/>
  <c r="G1481" i="1"/>
  <c r="I35" i="3"/>
  <c r="C1518" i="1"/>
  <c r="G453" i="1"/>
  <c r="H453" i="1"/>
  <c r="I28" i="3"/>
  <c r="D1435" i="1"/>
  <c r="H1124" i="1"/>
  <c r="G1124" i="1"/>
  <c r="G509" i="1"/>
  <c r="H509" i="1"/>
  <c r="H9" i="3"/>
  <c r="H1299" i="1"/>
  <c r="G1299" i="1"/>
  <c r="H102" i="1"/>
  <c r="G102" i="1"/>
  <c r="H159" i="1"/>
  <c r="G159" i="1"/>
  <c r="H587" i="1"/>
  <c r="G587" i="1"/>
  <c r="F151" i="4"/>
  <c r="H17" i="3"/>
  <c r="D289" i="4"/>
  <c r="C147" i="1"/>
  <c r="G306" i="1"/>
  <c r="H306" i="1"/>
  <c r="E407" i="4"/>
  <c r="D402" i="1" s="1"/>
  <c r="D293" i="1"/>
  <c r="G293" i="1" s="1"/>
  <c r="K1451" i="9"/>
  <c r="G314" i="9"/>
  <c r="E314" i="9" s="1"/>
  <c r="B314" i="9" s="1"/>
  <c r="I34" i="3"/>
  <c r="C1517" i="1"/>
  <c r="H23" i="3"/>
  <c r="F237" i="5"/>
  <c r="C1214" i="1"/>
  <c r="H1524" i="1"/>
  <c r="G1524" i="1"/>
  <c r="G619" i="1"/>
  <c r="H619" i="1"/>
  <c r="G990" i="1"/>
  <c r="H990" i="1"/>
  <c r="H1453" i="1"/>
  <c r="G1453" i="1"/>
  <c r="F141" i="6"/>
  <c r="C1435" i="1"/>
  <c r="H28" i="3"/>
  <c r="G415" i="1"/>
  <c r="H415" i="1"/>
  <c r="E639" i="4"/>
  <c r="D407" i="1"/>
  <c r="G1154" i="1"/>
  <c r="H1154" i="1"/>
  <c r="H1065" i="1"/>
  <c r="G1065" i="1"/>
  <c r="F420" i="4"/>
  <c r="D635" i="4"/>
  <c r="C414" i="1"/>
  <c r="H46" i="1"/>
  <c r="G46" i="1"/>
  <c r="H220" i="1"/>
  <c r="G220" i="1"/>
  <c r="I21" i="3"/>
  <c r="D1046" i="1"/>
  <c r="G478" i="1"/>
  <c r="H478" i="1"/>
  <c r="I17" i="3"/>
  <c r="E289" i="4"/>
  <c r="D147" i="1"/>
  <c r="G1469" i="1"/>
  <c r="H1469" i="1"/>
  <c r="H1222" i="1"/>
  <c r="G1222" i="1"/>
  <c r="H78" i="1"/>
  <c r="G78" i="1"/>
  <c r="E6" i="5"/>
  <c r="I20" i="3"/>
  <c r="D985" i="1"/>
  <c r="G278" i="9" l="1"/>
  <c r="C984" i="1"/>
  <c r="G285" i="9"/>
  <c r="E285" i="9" s="1"/>
  <c r="B285" i="9" s="1"/>
  <c r="G985" i="1"/>
  <c r="C407" i="1"/>
  <c r="G407" i="1" s="1"/>
  <c r="F412" i="4"/>
  <c r="H1518" i="1"/>
  <c r="G1518" i="1"/>
  <c r="H522" i="1"/>
  <c r="G522" i="1"/>
  <c r="H1517" i="1"/>
  <c r="G1517" i="1"/>
  <c r="F408" i="4"/>
  <c r="C403" i="1"/>
  <c r="F635" i="4"/>
  <c r="C629" i="1"/>
  <c r="D633" i="1"/>
  <c r="H147" i="1"/>
  <c r="G147" i="1"/>
  <c r="E312" i="9"/>
  <c r="H1153" i="1"/>
  <c r="G1153" i="1"/>
  <c r="H1436" i="1"/>
  <c r="G1436" i="1"/>
  <c r="H11" i="3"/>
  <c r="H1435" i="1"/>
  <c r="G1435" i="1"/>
  <c r="F289" i="4"/>
  <c r="D413" i="4"/>
  <c r="D291" i="4"/>
  <c r="C285" i="1"/>
  <c r="D290" i="4"/>
  <c r="G1046" i="1"/>
  <c r="H1046" i="1"/>
  <c r="H407" i="1"/>
  <c r="H293" i="1"/>
  <c r="F175" i="5"/>
  <c r="C1152" i="1"/>
  <c r="B316" i="9"/>
  <c r="E315" i="9"/>
  <c r="I10" i="3" s="1"/>
  <c r="E413" i="4"/>
  <c r="E291" i="4"/>
  <c r="D287" i="1" s="1"/>
  <c r="D285" i="1"/>
  <c r="E290" i="4"/>
  <c r="D286" i="1" s="1"/>
  <c r="H414" i="1"/>
  <c r="G414" i="1"/>
  <c r="F636" i="4"/>
  <c r="C630" i="1"/>
  <c r="H278" i="9"/>
  <c r="D984" i="1"/>
  <c r="G984" i="1" s="1"/>
  <c r="F6" i="5"/>
  <c r="H1214" i="1"/>
  <c r="G1214" i="1"/>
  <c r="H402" i="1"/>
  <c r="G402" i="1"/>
  <c r="K3" i="9"/>
  <c r="I9" i="3"/>
  <c r="H345" i="1"/>
  <c r="G345" i="1"/>
  <c r="C633" i="1"/>
  <c r="F639" i="4"/>
  <c r="H8" i="3" l="1"/>
  <c r="M3" i="9" s="1"/>
  <c r="E278" i="9"/>
  <c r="B278" i="9" s="1"/>
  <c r="H984" i="1"/>
  <c r="G630" i="1"/>
  <c r="H630" i="1"/>
  <c r="F290" i="4"/>
  <c r="C286" i="1"/>
  <c r="H633" i="1"/>
  <c r="G633" i="1"/>
  <c r="H1152" i="1"/>
  <c r="G1152" i="1"/>
  <c r="H285" i="1"/>
  <c r="G285" i="1"/>
  <c r="F291" i="4"/>
  <c r="C287" i="1"/>
  <c r="I11" i="3"/>
  <c r="N3" i="9"/>
  <c r="D640" i="4"/>
  <c r="F413" i="4"/>
  <c r="C408" i="1"/>
  <c r="D415" i="4"/>
  <c r="D414" i="4"/>
  <c r="G629" i="1"/>
  <c r="H629" i="1"/>
  <c r="E640" i="4"/>
  <c r="E415" i="4"/>
  <c r="D410" i="1" s="1"/>
  <c r="D408" i="1"/>
  <c r="E414" i="4"/>
  <c r="D409" i="1" s="1"/>
  <c r="G403" i="1"/>
  <c r="H403" i="1"/>
  <c r="E277" i="9" l="1"/>
  <c r="I8" i="3" s="1"/>
  <c r="H408" i="1"/>
  <c r="G408" i="1"/>
  <c r="H286" i="1"/>
  <c r="G286" i="1"/>
  <c r="H287" i="1"/>
  <c r="G287" i="1"/>
  <c r="F415" i="4"/>
  <c r="C410" i="1"/>
  <c r="F414" i="4"/>
  <c r="C409" i="1"/>
  <c r="D642" i="4"/>
  <c r="F640" i="4"/>
  <c r="C634" i="1"/>
  <c r="D641" i="4"/>
  <c r="E642" i="4"/>
  <c r="D634" i="1"/>
  <c r="E641" i="4"/>
  <c r="G410" i="1" l="1"/>
  <c r="H410" i="1"/>
  <c r="E646" i="4"/>
  <c r="D636" i="1"/>
  <c r="D645" i="4"/>
  <c r="F641" i="4"/>
  <c r="C635" i="1"/>
  <c r="G276" i="9"/>
  <c r="E276" i="9" s="1"/>
  <c r="B276" i="9" s="1"/>
  <c r="H634" i="1"/>
  <c r="G634" i="1"/>
  <c r="F642" i="4"/>
  <c r="D646" i="4"/>
  <c r="C636" i="1"/>
  <c r="H409" i="1"/>
  <c r="G409" i="1"/>
  <c r="E645" i="4"/>
  <c r="D635" i="1"/>
  <c r="G635" i="1" l="1"/>
  <c r="H635" i="1"/>
  <c r="G636" i="1"/>
  <c r="H636" i="1"/>
  <c r="F645" i="4"/>
  <c r="H18" i="3"/>
  <c r="C639" i="1"/>
  <c r="I19" i="3"/>
  <c r="D640" i="1"/>
  <c r="H7" i="3" s="1"/>
  <c r="F646" i="4"/>
  <c r="H19" i="3"/>
  <c r="C640" i="1"/>
  <c r="D639" i="1"/>
  <c r="I18" i="3"/>
  <c r="H639" i="1" l="1"/>
  <c r="G639" i="1"/>
  <c r="H640" i="1"/>
  <c r="G640" i="1"/>
  <c r="J3" i="9"/>
  <c r="M272" i="9" l="1"/>
  <c r="L272" i="9"/>
  <c r="G18" i="9"/>
  <c r="M16" i="9"/>
  <c r="K13" i="9"/>
  <c r="J10" i="9"/>
  <c r="I7" i="9"/>
  <c r="G16" i="9"/>
  <c r="K6" i="9"/>
  <c r="I17" i="9"/>
  <c r="J11" i="9"/>
  <c r="I9" i="9"/>
  <c r="L15" i="9"/>
  <c r="H18" i="9"/>
  <c r="J12" i="9"/>
  <c r="J6" i="9"/>
  <c r="K9" i="9"/>
  <c r="K5" i="9"/>
  <c r="H274" i="9"/>
  <c r="I8" i="9"/>
  <c r="G274" i="9"/>
  <c r="H15" i="9"/>
  <c r="I13" i="9"/>
  <c r="K10" i="9"/>
  <c r="J8" i="9"/>
  <c r="J17" i="9"/>
  <c r="I12" i="9"/>
  <c r="H16" i="9"/>
  <c r="M15" i="9"/>
  <c r="K11" i="9"/>
  <c r="J7" i="9"/>
  <c r="I6" i="9"/>
  <c r="I11" i="9"/>
  <c r="J13" i="9"/>
  <c r="L16" i="9"/>
  <c r="K7" i="9"/>
  <c r="G15" i="9"/>
  <c r="J9" i="9"/>
  <c r="J5" i="9"/>
  <c r="G17" i="9"/>
  <c r="K12" i="9"/>
  <c r="K8" i="9"/>
  <c r="I5" i="9"/>
  <c r="H17" i="9"/>
  <c r="E16" i="9" l="1"/>
  <c r="E274" i="9"/>
  <c r="B274" i="9" s="1"/>
  <c r="E11" i="9"/>
  <c r="B11" i="9" s="1"/>
  <c r="F16" i="9"/>
  <c r="F272" i="9"/>
  <c r="B272" i="9" s="1"/>
  <c r="E13" i="9"/>
  <c r="B13" i="9" s="1"/>
  <c r="E7" i="9"/>
  <c r="B7" i="9" s="1"/>
  <c r="E10" i="9"/>
  <c r="B10" i="9" s="1"/>
  <c r="E6" i="9"/>
  <c r="B6" i="9" s="1"/>
  <c r="E15" i="9"/>
  <c r="E20" i="9"/>
  <c r="I7" i="3" s="1"/>
  <c r="F15" i="9"/>
  <c r="E9" i="9"/>
  <c r="B9" i="9" s="1"/>
  <c r="E17" i="9"/>
  <c r="B17" i="9" s="1"/>
  <c r="E8" i="9"/>
  <c r="B8" i="9" s="1"/>
  <c r="E5" i="9"/>
  <c r="E12" i="9"/>
  <c r="B12" i="9" s="1"/>
  <c r="E18" i="9"/>
  <c r="B18" i="9" s="1"/>
  <c r="F20" i="9"/>
  <c r="B16" i="9" l="1"/>
  <c r="F14" i="9"/>
  <c r="F3" i="9" s="1"/>
  <c r="E14" i="9"/>
  <c r="B15"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<sst xmlns="http://schemas.openxmlformats.org/spreadsheetml/2006/main" count="4374" uniqueCount="3426">
  <si>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</si>
  <si>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</si>
  <si>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</si>
  <si>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</si>
  <si>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</si>
  <si>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</si>
  <si>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</si>
  <si>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</si>
  <si>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</si>
  <si>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</si>
  <si>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</si>
  <si>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</si>
  <si>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</si>
  <si>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</si>
  <si>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</si>
  <si>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</si>
  <si>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</si>
  <si>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</si>
  <si>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</si>
  <si>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</si>
  <si>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</si>
  <si>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</si>
  <si>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</si>
  <si>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</si>
  <si>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</si>
  <si>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</si>
  <si>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</si>
  <si>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</si>
  <si>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</si>
  <si>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</si>
  <si>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</si>
  <si>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KOPRIVNIČKO-KRIŽEVAČKA ŽUPANIJA</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</si>
  <si>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</si>
  <si>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</si>
  <si>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</si>
  <si>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</si>
  <si>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</si>
  <si>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</si>
  <si>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</si>
  <si>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</si>
  <si>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</si>
  <si>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</si>
  <si>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</si>
  <si>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</si>
  <si>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</si>
  <si>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</si>
  <si>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</si>
  <si>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</si>
  <si>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</si>
  <si>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27669 - KOPRIVNIČKO-KRIŽEVAČKA ŽUPANIJA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</si>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</sst>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115968552.96000001</v>
      </c>
      <c r="D2" s="6">
        <f>'PR-RAS'!E6</f>
        <v>86466165.100000009</v>
      </c>
      <c r="E2" s="6">
        <v>0</v>
      </c>
      <c r="F2" s="6">
        <v>0</v>
      </c>
      <c r="G2" s="7">
        <f t="shared" ref="G2:G264" si="0">(B2/1000)*(C2*1+D2*2)</f>
        <v>288900.88316000003</v>
      </c>
      <c r="H2" s="7">
        <f t="shared" ref="H2:H264" si="1">ABS(C2-ROUND(C2,0))+ABS(D2-ROUND(D2,0))</f>
        <v>0.14000000059604645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11093315.389999999</v>
      </c>
      <c r="D3" s="1">
        <f>'PR-RAS'!E7</f>
        <v>14625839.24</v>
      </c>
      <c r="E3" s="1">
        <v>0</v>
      </c>
      <c r="F3" s="1">
        <v>0</v>
      </c>
      <c r="G3" s="2">
        <f t="shared" si="0"/>
        <v>80689.987739999997</v>
      </c>
      <c r="H3" s="2">
        <f t="shared" si="1"/>
        <v>0.62999999895691872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10360398.92</v>
      </c>
      <c r="D4" s="1">
        <f>'PR-RAS'!E8</f>
        <v>13849756.4</v>
      </c>
      <c r="E4" s="1">
        <v>0</v>
      </c>
      <c r="F4" s="1">
        <v>0</v>
      </c>
      <c r="G4" s="2">
        <f t="shared" si="0"/>
        <v>114179.73516</v>
      </c>
      <c r="H4" s="2">
        <f t="shared" si="1"/>
        <v>0.48000000044703484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9251995.7300000004</v>
      </c>
      <c r="D5" s="1">
        <f>'PR-RAS'!E9</f>
        <v>12581186.380000001</v>
      </c>
      <c r="E5" s="1">
        <v>0</v>
      </c>
      <c r="F5" s="1">
        <v>0</v>
      </c>
      <c r="G5" s="2">
        <f t="shared" si="0"/>
        <v>137657.47396</v>
      </c>
      <c r="H5" s="2">
        <f t="shared" si="1"/>
        <v>0.65000000037252903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1012255.2</v>
      </c>
      <c r="D6" s="1">
        <f>'PR-RAS'!E10</f>
        <v>1160041.6000000001</v>
      </c>
      <c r="E6" s="1">
        <v>0</v>
      </c>
      <c r="F6" s="1">
        <v>0</v>
      </c>
      <c r="G6" s="2">
        <f t="shared" si="0"/>
        <v>16661.692000000003</v>
      </c>
      <c r="H6" s="2">
        <f t="shared" si="1"/>
        <v>0.59999999986030161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287867.59000000003</v>
      </c>
      <c r="D7" s="1">
        <f>'PR-RAS'!E11</f>
        <v>434455.14</v>
      </c>
      <c r="E7" s="1">
        <v>0</v>
      </c>
      <c r="F7" s="1">
        <v>0</v>
      </c>
      <c r="G7" s="2">
        <f t="shared" si="0"/>
        <v>6940.6672200000012</v>
      </c>
      <c r="H7" s="2">
        <f t="shared" si="1"/>
        <v>0.54999999998835847</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725746.89</v>
      </c>
      <c r="D8" s="1">
        <f>'PR-RAS'!E12</f>
        <v>826874.77</v>
      </c>
      <c r="E8" s="1">
        <v>0</v>
      </c>
      <c r="F8" s="1">
        <v>0</v>
      </c>
      <c r="G8" s="2">
        <f t="shared" si="0"/>
        <v>16656.475010000002</v>
      </c>
      <c r="H8" s="2">
        <f t="shared" si="1"/>
        <v>0.33999999996740371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917466.49</v>
      </c>
      <c r="D11" s="1">
        <f>'PR-RAS'!E15</f>
        <v>1152801.49</v>
      </c>
      <c r="E11" s="1">
        <v>0</v>
      </c>
      <c r="F11" s="1">
        <v>0</v>
      </c>
      <c r="G11" s="2">
        <f t="shared" si="0"/>
        <v>32230.694699999996</v>
      </c>
      <c r="H11" s="2">
        <f t="shared" si="1"/>
        <v>0.97999999998137355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38647.35</v>
      </c>
      <c r="D19" s="1">
        <f>'PR-RAS'!E23</f>
        <v>21290.68</v>
      </c>
      <c r="E19" s="1">
        <v>0</v>
      </c>
      <c r="F19" s="1">
        <v>0</v>
      </c>
      <c r="G19" s="2">
        <f t="shared" si="0"/>
        <v>1462.1167799999998</v>
      </c>
      <c r="H19" s="2">
        <f t="shared" si="1"/>
        <v>0.66999999999825377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38647.35</v>
      </c>
      <c r="D21" s="1">
        <f>'PR-RAS'!E25</f>
        <v>21290.68</v>
      </c>
      <c r="E21" s="1">
        <v>0</v>
      </c>
      <c r="F21" s="1">
        <v>0</v>
      </c>
      <c r="G21" s="2">
        <f t="shared" si="0"/>
        <v>1624.5741999999998</v>
      </c>
      <c r="H21" s="2">
        <f t="shared" si="1"/>
        <v>0.66999999999825377</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694269.12</v>
      </c>
      <c r="D25" s="1">
        <f>'PR-RAS'!E29</f>
        <v>754792.16</v>
      </c>
      <c r="E25" s="1">
        <v>0</v>
      </c>
      <c r="F25" s="1">
        <v>0</v>
      </c>
      <c r="G25" s="2">
        <f t="shared" si="0"/>
        <v>52892.482559999997</v>
      </c>
      <c r="H25" s="2">
        <f t="shared" si="1"/>
        <v>0.28000000002793968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688097.43</v>
      </c>
      <c r="D29" s="1">
        <f>'PR-RAS'!E33</f>
        <v>748355.39</v>
      </c>
      <c r="E29" s="1">
        <v>0</v>
      </c>
      <c r="F29" s="1">
        <v>0</v>
      </c>
      <c r="G29" s="2">
        <f t="shared" si="0"/>
        <v>61174.62988</v>
      </c>
      <c r="H29" s="2">
        <f t="shared" si="1"/>
        <v>0.82000000006519258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6171.69</v>
      </c>
      <c r="D31" s="1">
        <f>'PR-RAS'!E35</f>
        <v>6436.77</v>
      </c>
      <c r="E31" s="1">
        <v>0</v>
      </c>
      <c r="F31" s="1">
        <v>0</v>
      </c>
      <c r="G31" s="2">
        <f t="shared" si="0"/>
        <v>571.3569</v>
      </c>
      <c r="H31" s="2">
        <f t="shared" si="1"/>
        <v>0.53999999999996362</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52804774.75</v>
      </c>
      <c r="D46" s="1">
        <f>'PR-RAS'!E50</f>
        <v>50071022.25</v>
      </c>
      <c r="E46" s="1">
        <v>0</v>
      </c>
      <c r="F46" s="1">
        <v>0</v>
      </c>
      <c r="G46" s="2">
        <f t="shared" si="0"/>
        <v>6882606.86625</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195857.54</v>
      </c>
      <c r="D50" s="1">
        <f>'PR-RAS'!E54</f>
        <v>213209.22999999998</v>
      </c>
      <c r="E50" s="1">
        <v>0</v>
      </c>
      <c r="F50" s="1">
        <v>0</v>
      </c>
      <c r="G50" s="2">
        <f t="shared" si="0"/>
        <v>30491.524000000001</v>
      </c>
      <c r="H50" s="2">
        <f t="shared" si="1"/>
        <v>0.68999999997322448</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195857.54</v>
      </c>
      <c r="D53" s="1">
        <f>'PR-RAS'!E57</f>
        <v>209659.74</v>
      </c>
      <c r="E53" s="1">
        <v>0</v>
      </c>
      <c r="F53" s="1">
        <v>0</v>
      </c>
      <c r="G53" s="2">
        <f t="shared" si="0"/>
        <v>31989.205040000001</v>
      </c>
      <c r="H53" s="2">
        <f t="shared" si="1"/>
        <v>0.72000000000116415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3549.49</v>
      </c>
      <c r="E54" s="1">
        <v>0</v>
      </c>
      <c r="F54" s="1">
        <v>0</v>
      </c>
      <c r="G54" s="2">
        <f t="shared" si="0"/>
        <v>376.24593999999996</v>
      </c>
      <c r="H54" s="2">
        <f t="shared" si="1"/>
        <v>0.48999999999978172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5207356.3900000006</v>
      </c>
      <c r="D55" s="1">
        <f>'PR-RAS'!E59</f>
        <v>5641502.4799999995</v>
      </c>
      <c r="E55" s="1">
        <v>0</v>
      </c>
      <c r="F55" s="1">
        <v>0</v>
      </c>
      <c r="G55" s="2">
        <f t="shared" si="0"/>
        <v>890479.51289999997</v>
      </c>
      <c r="H55" s="2">
        <f t="shared" si="1"/>
        <v>0.87000000011175871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4812138.6900000004</v>
      </c>
      <c r="D56" s="1">
        <f>'PR-RAS'!E60</f>
        <v>5290503.97</v>
      </c>
      <c r="E56" s="1">
        <v>0</v>
      </c>
      <c r="F56" s="1">
        <v>0</v>
      </c>
      <c r="G56" s="2">
        <f t="shared" si="0"/>
        <v>846623.06464999996</v>
      </c>
      <c r="H56" s="2">
        <f t="shared" si="1"/>
        <v>0.33999999985098839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395217.7</v>
      </c>
      <c r="D57" s="1">
        <f>'PR-RAS'!E61</f>
        <v>350998.51</v>
      </c>
      <c r="E57" s="1">
        <v>0</v>
      </c>
      <c r="F57" s="1">
        <v>0</v>
      </c>
      <c r="G57" s="2">
        <f t="shared" si="0"/>
        <v>61444.024319999997</v>
      </c>
      <c r="H57" s="2">
        <f t="shared" si="1"/>
        <v>0.78999999997904524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2190079.89</v>
      </c>
      <c r="D58" s="1">
        <f>'PR-RAS'!E62</f>
        <v>137676.13</v>
      </c>
      <c r="E58" s="1">
        <v>0</v>
      </c>
      <c r="F58" s="1">
        <v>0</v>
      </c>
      <c r="G58" s="2">
        <f t="shared" si="0"/>
        <v>140529.63255000004</v>
      </c>
      <c r="H58" s="2">
        <f t="shared" si="1"/>
        <v>0.23999999987427145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2190079.89</v>
      </c>
      <c r="D59" s="1">
        <f>'PR-RAS'!E63</f>
        <v>136396.13</v>
      </c>
      <c r="E59" s="1">
        <v>0</v>
      </c>
      <c r="F59" s="1">
        <v>0</v>
      </c>
      <c r="G59" s="2">
        <f t="shared" si="0"/>
        <v>142846.58470000004</v>
      </c>
      <c r="H59" s="2">
        <f t="shared" si="1"/>
        <v>0.23999999987427145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1280</v>
      </c>
      <c r="E60" s="1">
        <v>0</v>
      </c>
      <c r="F60" s="1">
        <v>0</v>
      </c>
      <c r="G60" s="2">
        <f t="shared" si="0"/>
        <v>151.04</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4598260.09</v>
      </c>
      <c r="D61" s="1">
        <f>'PR-RAS'!E65</f>
        <v>3415234.71</v>
      </c>
      <c r="E61" s="1">
        <v>0</v>
      </c>
      <c r="F61" s="1">
        <v>0</v>
      </c>
      <c r="G61" s="2">
        <f t="shared" si="0"/>
        <v>685723.77059999993</v>
      </c>
      <c r="H61" s="2">
        <f t="shared" si="1"/>
        <v>0.37999999988824129</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3239812.34</v>
      </c>
      <c r="D62" s="1">
        <f>'PR-RAS'!E66</f>
        <v>2406615.0299999998</v>
      </c>
      <c r="E62" s="1">
        <v>0</v>
      </c>
      <c r="F62" s="1">
        <v>0</v>
      </c>
      <c r="G62" s="2">
        <f t="shared" si="0"/>
        <v>491235.58639999997</v>
      </c>
      <c r="H62" s="2">
        <f t="shared" si="1"/>
        <v>0.36999999964609742</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1358447.75</v>
      </c>
      <c r="D63" s="1">
        <f>'PR-RAS'!E67</f>
        <v>1008619.68</v>
      </c>
      <c r="E63" s="1">
        <v>0</v>
      </c>
      <c r="F63" s="1">
        <v>0</v>
      </c>
      <c r="G63" s="2">
        <f t="shared" si="0"/>
        <v>209292.60082000002</v>
      </c>
      <c r="H63" s="2">
        <f t="shared" si="1"/>
        <v>0.56999999994877726</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34898220.82</v>
      </c>
      <c r="D64" s="1">
        <f>'PR-RAS'!E68</f>
        <v>38203246.490000002</v>
      </c>
      <c r="E64" s="1">
        <v>0</v>
      </c>
      <c r="F64" s="1">
        <v>0</v>
      </c>
      <c r="G64" s="2">
        <f t="shared" si="0"/>
        <v>7012196.9694000008</v>
      </c>
      <c r="H64" s="2">
        <f t="shared" si="1"/>
        <v>0.67000000178813934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34030687.280000001</v>
      </c>
      <c r="D65" s="1">
        <f>'PR-RAS'!E69</f>
        <v>37297399.630000003</v>
      </c>
      <c r="E65" s="1">
        <v>0</v>
      </c>
      <c r="F65" s="1">
        <v>0</v>
      </c>
      <c r="G65" s="2">
        <f t="shared" si="0"/>
        <v>6952031.1385600008</v>
      </c>
      <c r="H65" s="2">
        <f t="shared" si="1"/>
        <v>0.64999999850988388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867533.54</v>
      </c>
      <c r="D66" s="1">
        <f>'PR-RAS'!E70</f>
        <v>905846.86</v>
      </c>
      <c r="E66" s="1">
        <v>0</v>
      </c>
      <c r="F66" s="1">
        <v>0</v>
      </c>
      <c r="G66" s="2">
        <f t="shared" si="0"/>
        <v>174149.77189999999</v>
      </c>
      <c r="H66" s="2">
        <f t="shared" si="1"/>
        <v>0.59999999997671694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5715000.0199999996</v>
      </c>
      <c r="D70" s="1">
        <f>'PR-RAS'!E74</f>
        <v>2460153.21</v>
      </c>
      <c r="E70" s="1">
        <v>0</v>
      </c>
      <c r="F70" s="1">
        <v>0</v>
      </c>
      <c r="G70" s="2">
        <f t="shared" si="0"/>
        <v>733836.14436000003</v>
      </c>
      <c r="H70" s="2">
        <f t="shared" si="1"/>
        <v>0.22999999951571226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2881857.12</v>
      </c>
      <c r="D71" s="1">
        <f>'PR-RAS'!E75</f>
        <v>2352023.56</v>
      </c>
      <c r="E71" s="1">
        <v>0</v>
      </c>
      <c r="F71" s="1">
        <v>0</v>
      </c>
      <c r="G71" s="2">
        <f t="shared" si="0"/>
        <v>531013.29680000001</v>
      </c>
      <c r="H71" s="2">
        <f t="shared" si="1"/>
        <v>0.56000000005587935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2833142.9</v>
      </c>
      <c r="D72" s="1">
        <f>'PR-RAS'!E76</f>
        <v>108129.65</v>
      </c>
      <c r="E72" s="1">
        <v>0</v>
      </c>
      <c r="F72" s="1">
        <v>0</v>
      </c>
      <c r="G72" s="2">
        <f t="shared" si="0"/>
        <v>216507.55619999996</v>
      </c>
      <c r="H72" s="2">
        <f t="shared" si="1"/>
        <v>0.45000000009895302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3062015.1700000004</v>
      </c>
      <c r="D78" s="1">
        <f>'PR-RAS'!E82</f>
        <v>2722517.6099999994</v>
      </c>
      <c r="E78" s="1">
        <v>0</v>
      </c>
      <c r="F78" s="1">
        <v>0</v>
      </c>
      <c r="G78" s="2">
        <f t="shared" si="0"/>
        <v>655042.88002999988</v>
      </c>
      <c r="H78" s="2">
        <f t="shared" si="1"/>
        <v>0.56000000098720193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39800.670000000006</v>
      </c>
      <c r="D79" s="1">
        <f>'PR-RAS'!E83</f>
        <v>41729.550000000003</v>
      </c>
      <c r="E79" s="1">
        <v>0</v>
      </c>
      <c r="F79" s="1">
        <v>0</v>
      </c>
      <c r="G79" s="2">
        <f t="shared" si="0"/>
        <v>9614.2620600000009</v>
      </c>
      <c r="H79" s="2">
        <f t="shared" si="1"/>
        <v>0.77999999999155989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1507.25</v>
      </c>
      <c r="D81" s="1">
        <f>'PR-RAS'!E85</f>
        <v>1498.55</v>
      </c>
      <c r="E81" s="1">
        <v>0</v>
      </c>
      <c r="F81" s="1">
        <v>0</v>
      </c>
      <c r="G81" s="2">
        <f t="shared" si="0"/>
        <v>360.34800000000001</v>
      </c>
      <c r="H81" s="2">
        <f t="shared" si="1"/>
        <v>0.70000000000004547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585.62</v>
      </c>
      <c r="D82" s="1">
        <f>'PR-RAS'!E86</f>
        <v>0</v>
      </c>
      <c r="E82" s="1">
        <v>0</v>
      </c>
      <c r="F82" s="1">
        <v>0</v>
      </c>
      <c r="G82" s="2">
        <f t="shared" si="0"/>
        <v>47.435220000000001</v>
      </c>
      <c r="H82" s="2">
        <f t="shared" si="1"/>
        <v>0.37999999999999545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37707.800000000003</v>
      </c>
      <c r="D84" s="1">
        <f>'PR-RAS'!E88</f>
        <v>40231</v>
      </c>
      <c r="E84" s="1">
        <v>0</v>
      </c>
      <c r="F84" s="1">
        <v>0</v>
      </c>
      <c r="G84" s="2">
        <f t="shared" si="0"/>
        <v>9808.0934000000016</v>
      </c>
      <c r="H84" s="2">
        <f t="shared" si="1"/>
        <v>0.19999999999708962</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3022104.6700000004</v>
      </c>
      <c r="D87" s="1">
        <f>'PR-RAS'!E91</f>
        <v>2680788.0599999996</v>
      </c>
      <c r="E87" s="1">
        <v>0</v>
      </c>
      <c r="F87" s="1">
        <v>0</v>
      </c>
      <c r="G87" s="2">
        <f t="shared" si="0"/>
        <v>720996.54793999984</v>
      </c>
      <c r="H87" s="2">
        <f t="shared" si="1"/>
        <v>0.38999999919906259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98092.44</v>
      </c>
      <c r="D88" s="1">
        <f>'PR-RAS'!E92</f>
        <v>162994.23999999999</v>
      </c>
      <c r="E88" s="1">
        <v>0</v>
      </c>
      <c r="F88" s="1">
        <v>0</v>
      </c>
      <c r="G88" s="2">
        <f t="shared" si="0"/>
        <v>36895.040039999993</v>
      </c>
      <c r="H88" s="2">
        <f t="shared" si="1"/>
        <v>0.67999999999301508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53217.279999999999</v>
      </c>
      <c r="D89" s="1">
        <f>'PR-RAS'!E93</f>
        <v>63876.03</v>
      </c>
      <c r="E89" s="1">
        <v>0</v>
      </c>
      <c r="F89" s="1">
        <v>0</v>
      </c>
      <c r="G89" s="2">
        <f t="shared" si="0"/>
        <v>15925.301919999998</v>
      </c>
      <c r="H89" s="2">
        <f t="shared" si="1"/>
        <v>0.30999999999767169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2860351.7</v>
      </c>
      <c r="D90" s="1">
        <f>'PR-RAS'!E94</f>
        <v>2443845.0299999998</v>
      </c>
      <c r="E90" s="1">
        <v>0</v>
      </c>
      <c r="F90" s="1">
        <v>0</v>
      </c>
      <c r="G90" s="2">
        <f t="shared" si="0"/>
        <v>689575.71664</v>
      </c>
      <c r="H90" s="2">
        <f t="shared" si="1"/>
        <v>0.32999999960884452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10443.25</v>
      </c>
      <c r="D93" s="1">
        <f>'PR-RAS'!E97</f>
        <v>10072.76</v>
      </c>
      <c r="E93" s="1">
        <v>0</v>
      </c>
      <c r="F93" s="1">
        <v>0</v>
      </c>
      <c r="G93" s="2">
        <f t="shared" si="0"/>
        <v>2814.1668399999999</v>
      </c>
      <c r="H93" s="2">
        <f t="shared" si="1"/>
        <v>0.48999999999978172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109.83</v>
      </c>
      <c r="D94" s="1">
        <f>'PR-RAS'!E98</f>
        <v>0</v>
      </c>
      <c r="E94" s="1">
        <v>0</v>
      </c>
      <c r="F94" s="1">
        <v>0</v>
      </c>
      <c r="G94" s="2">
        <f t="shared" si="0"/>
        <v>10.21419</v>
      </c>
      <c r="H94" s="2">
        <f t="shared" si="1"/>
        <v>0.17000000000000171</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109.83</v>
      </c>
      <c r="D96" s="1">
        <f>'PR-RAS'!E100</f>
        <v>0</v>
      </c>
      <c r="E96" s="1">
        <v>0</v>
      </c>
      <c r="F96" s="1">
        <v>0</v>
      </c>
      <c r="G96" s="2">
        <f t="shared" si="0"/>
        <v>10.43385</v>
      </c>
      <c r="H96" s="2">
        <f t="shared" si="1"/>
        <v>0.17000000000000171</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6169798.0600000005</v>
      </c>
      <c r="D102" s="1">
        <f>'PR-RAS'!E106</f>
        <v>3316689.36</v>
      </c>
      <c r="E102" s="1">
        <v>0</v>
      </c>
      <c r="F102" s="1">
        <v>0</v>
      </c>
      <c r="G102" s="2">
        <f t="shared" si="0"/>
        <v>1293120.8547800002</v>
      </c>
      <c r="H102" s="2">
        <f t="shared" si="1"/>
        <v>0.42000000039115548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140287.86000000002</v>
      </c>
      <c r="D103" s="1">
        <f>'PR-RAS'!E107</f>
        <v>142777.94</v>
      </c>
      <c r="E103" s="1">
        <v>0</v>
      </c>
      <c r="F103" s="1">
        <v>0</v>
      </c>
      <c r="G103" s="2">
        <f t="shared" si="0"/>
        <v>43436.061479999997</v>
      </c>
      <c r="H103" s="2">
        <f t="shared" si="1"/>
        <v>0.1999999999825377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122894.91</v>
      </c>
      <c r="D105" s="1">
        <f>'PR-RAS'!E109</f>
        <v>119934.19</v>
      </c>
      <c r="E105" s="1">
        <v>0</v>
      </c>
      <c r="F105" s="1">
        <v>0</v>
      </c>
      <c r="G105" s="2">
        <f t="shared" si="0"/>
        <v>37727.382160000001</v>
      </c>
      <c r="H105" s="2">
        <f t="shared" si="1"/>
        <v>0.27999999999883585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17392.95</v>
      </c>
      <c r="D106" s="1">
        <f>'PR-RAS'!E110</f>
        <v>22843.75</v>
      </c>
      <c r="E106" s="1">
        <v>0</v>
      </c>
      <c r="F106" s="1">
        <v>0</v>
      </c>
      <c r="G106" s="2">
        <f t="shared" si="0"/>
        <v>6623.4472499999993</v>
      </c>
      <c r="H106" s="2">
        <f t="shared" si="1"/>
        <v>0.2999999999992724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6029510.2000000002</v>
      </c>
      <c r="D108" s="1">
        <f>'PR-RAS'!E112</f>
        <v>3173911.42</v>
      </c>
      <c r="E108" s="1">
        <v>0</v>
      </c>
      <c r="F108" s="1">
        <v>0</v>
      </c>
      <c r="G108" s="2">
        <f t="shared" si="0"/>
        <v>1324374.6352799998</v>
      </c>
      <c r="H108" s="2">
        <f t="shared" si="1"/>
        <v>0.62000000011175871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6029510.2000000002</v>
      </c>
      <c r="D113" s="1">
        <f>'PR-RAS'!E117</f>
        <v>3173911.42</v>
      </c>
      <c r="E113" s="1">
        <v>0</v>
      </c>
      <c r="F113" s="1">
        <v>0</v>
      </c>
      <c r="G113" s="2">
        <f t="shared" si="0"/>
        <v>1386261.30048</v>
      </c>
      <c r="H113" s="2">
        <f t="shared" si="1"/>
        <v>0.62000000011175871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2339881.6999999997</v>
      </c>
      <c r="D120" s="1">
        <f>'PR-RAS'!E124</f>
        <v>2020892.3399999999</v>
      </c>
      <c r="E120" s="1">
        <v>0</v>
      </c>
      <c r="F120" s="1">
        <v>0</v>
      </c>
      <c r="G120" s="2">
        <f t="shared" si="0"/>
        <v>759418.29921999981</v>
      </c>
      <c r="H120" s="2">
        <f t="shared" si="1"/>
        <v>0.64000000013038516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2174979.88</v>
      </c>
      <c r="D121" s="1">
        <f>'PR-RAS'!E125</f>
        <v>1912397.41</v>
      </c>
      <c r="E121" s="1">
        <v>0</v>
      </c>
      <c r="F121" s="1">
        <v>0</v>
      </c>
      <c r="G121" s="2">
        <f t="shared" si="0"/>
        <v>719972.96399999992</v>
      </c>
      <c r="H121" s="2">
        <f t="shared" si="1"/>
        <v>0.53000000002793968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257578.1</v>
      </c>
      <c r="D122" s="1">
        <f>'PR-RAS'!E126</f>
        <v>147170.72</v>
      </c>
      <c r="E122" s="1">
        <v>0</v>
      </c>
      <c r="F122" s="1">
        <v>0</v>
      </c>
      <c r="G122" s="2">
        <f t="shared" si="0"/>
        <v>66782.264340000009</v>
      </c>
      <c r="H122" s="2">
        <f t="shared" si="1"/>
        <v>0.38000000000465661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1917401.78</v>
      </c>
      <c r="D123" s="1">
        <f>'PR-RAS'!E127</f>
        <v>1765226.69</v>
      </c>
      <c r="E123" s="1">
        <v>0</v>
      </c>
      <c r="F123" s="1">
        <v>0</v>
      </c>
      <c r="G123" s="2">
        <f t="shared" si="0"/>
        <v>664638.32952000003</v>
      </c>
      <c r="H123" s="2">
        <f t="shared" si="1"/>
        <v>0.53000000002793968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164901.82</v>
      </c>
      <c r="D124" s="1">
        <f>'PR-RAS'!E128</f>
        <v>108494.93</v>
      </c>
      <c r="E124" s="1">
        <v>0</v>
      </c>
      <c r="F124" s="1">
        <v>0</v>
      </c>
      <c r="G124" s="2">
        <f t="shared" si="0"/>
        <v>46972.676639999998</v>
      </c>
      <c r="H124" s="2">
        <f t="shared" si="1"/>
        <v>0.25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103033.15</v>
      </c>
      <c r="D125" s="1">
        <f>'PR-RAS'!E129</f>
        <v>79758.12</v>
      </c>
      <c r="E125" s="1">
        <v>0</v>
      </c>
      <c r="F125" s="1">
        <v>0</v>
      </c>
      <c r="G125" s="2">
        <f t="shared" si="0"/>
        <v>32556.124360000002</v>
      </c>
      <c r="H125" s="2">
        <f t="shared" si="1"/>
        <v>0.26999999998952262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61868.67</v>
      </c>
      <c r="D126" s="1">
        <f>'PR-RAS'!E130</f>
        <v>28736.81</v>
      </c>
      <c r="E126" s="1">
        <v>0</v>
      </c>
      <c r="F126" s="1">
        <v>0</v>
      </c>
      <c r="G126" s="2">
        <f t="shared" si="0"/>
        <v>14917.786250000001</v>
      </c>
      <c r="H126" s="2">
        <f t="shared" si="1"/>
        <v>0.52000000000043656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40489345.090000004</v>
      </c>
      <c r="D129" s="1">
        <f>'PR-RAS'!E133</f>
        <v>13707336.119999999</v>
      </c>
      <c r="E129" s="1">
        <v>0</v>
      </c>
      <c r="F129" s="1">
        <v>0</v>
      </c>
      <c r="G129" s="2">
        <f t="shared" si="0"/>
        <v>8691714.2182400003</v>
      </c>
      <c r="H129" s="2">
        <f t="shared" si="1"/>
        <v>0.21000000275671482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40489345.090000004</v>
      </c>
      <c r="D134" s="1">
        <f>'PR-RAS'!E138</f>
        <v>13707336.119999999</v>
      </c>
      <c r="E134" s="1">
        <v>0</v>
      </c>
      <c r="F134" s="1">
        <v>0</v>
      </c>
      <c r="G134" s="2">
        <f t="shared" si="0"/>
        <v>9031234.3048899993</v>
      </c>
      <c r="H134" s="2">
        <f t="shared" si="1"/>
        <v>0.21000000275671482</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9422.7999999999993</v>
      </c>
      <c r="D135" s="1">
        <f>'PR-RAS'!E139</f>
        <v>1868.18</v>
      </c>
      <c r="E135" s="1">
        <v>0</v>
      </c>
      <c r="F135" s="1">
        <v>0</v>
      </c>
      <c r="G135" s="2">
        <f t="shared" si="0"/>
        <v>1763.32744</v>
      </c>
      <c r="H135" s="2">
        <f t="shared" si="1"/>
        <v>0.38000000000079126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9422.7999999999993</v>
      </c>
      <c r="D146" s="1">
        <f>'PR-RAS'!E150</f>
        <v>1868.18</v>
      </c>
      <c r="E146" s="1">
        <v>0</v>
      </c>
      <c r="F146" s="1">
        <v>0</v>
      </c>
      <c r="G146" s="2">
        <f t="shared" si="0"/>
        <v>1908.0781999999999</v>
      </c>
      <c r="H146" s="2">
        <f t="shared" si="1"/>
        <v>0.38000000000079126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104587628.19999999</v>
      </c>
      <c r="D147" s="1">
        <f>'PR-RAS'!E151</f>
        <v>78442683.100000009</v>
      </c>
      <c r="E147" s="1">
        <v>0</v>
      </c>
      <c r="F147" s="1">
        <v>0</v>
      </c>
      <c r="G147" s="2">
        <f t="shared" si="0"/>
        <v>38175057.182399996</v>
      </c>
      <c r="H147" s="2">
        <f t="shared" si="1"/>
        <v>0.29999999701976776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69512024.890000001</v>
      </c>
      <c r="D148" s="1">
        <f>'PR-RAS'!E152</f>
        <v>55904720.829999998</v>
      </c>
      <c r="E148" s="1">
        <v>0</v>
      </c>
      <c r="F148" s="1">
        <v>0</v>
      </c>
      <c r="G148" s="2">
        <f t="shared" si="0"/>
        <v>26654255.582850002</v>
      </c>
      <c r="H148" s="2">
        <f t="shared" si="1"/>
        <v>0.2800000011920929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58273670.460000008</v>
      </c>
      <c r="D149" s="1">
        <f>'PR-RAS'!E153</f>
        <v>46469752.609999999</v>
      </c>
      <c r="E149" s="1">
        <v>0</v>
      </c>
      <c r="F149" s="1">
        <v>0</v>
      </c>
      <c r="G149" s="2">
        <f t="shared" si="0"/>
        <v>22379550.000640001</v>
      </c>
      <c r="H149" s="2">
        <f t="shared" si="1"/>
        <v>0.85000000894069672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51607855.840000004</v>
      </c>
      <c r="D150" s="1">
        <f>'PR-RAS'!E154</f>
        <v>44718578.380000003</v>
      </c>
      <c r="E150" s="1">
        <v>0</v>
      </c>
      <c r="F150" s="1">
        <v>0</v>
      </c>
      <c r="G150" s="2">
        <f t="shared" si="0"/>
        <v>21015706.877400003</v>
      </c>
      <c r="H150" s="2">
        <f t="shared" si="1"/>
        <v>0.53999999910593033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121.02</v>
      </c>
      <c r="D151" s="1">
        <f>'PR-RAS'!E155</f>
        <v>112.44</v>
      </c>
      <c r="E151" s="1">
        <v>0</v>
      </c>
      <c r="F151" s="1">
        <v>0</v>
      </c>
      <c r="G151" s="2">
        <f t="shared" si="0"/>
        <v>51.884999999999998</v>
      </c>
      <c r="H151" s="2">
        <f t="shared" si="1"/>
        <v>0.45999999999999375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3214049.53</v>
      </c>
      <c r="D152" s="1">
        <f>'PR-RAS'!E156</f>
        <v>960051.47</v>
      </c>
      <c r="E152" s="1">
        <v>0</v>
      </c>
      <c r="F152" s="1">
        <v>0</v>
      </c>
      <c r="G152" s="2">
        <f t="shared" si="0"/>
        <v>775257.02296999993</v>
      </c>
      <c r="H152" s="2">
        <f t="shared" si="1"/>
        <v>0.94000000017695129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3451644.07</v>
      </c>
      <c r="D153" s="1">
        <f>'PR-RAS'!E157</f>
        <v>791010.32</v>
      </c>
      <c r="E153" s="1">
        <v>0</v>
      </c>
      <c r="F153" s="1">
        <v>0</v>
      </c>
      <c r="G153" s="2">
        <f t="shared" si="0"/>
        <v>765117.03591999994</v>
      </c>
      <c r="H153" s="2">
        <f t="shared" si="1"/>
        <v>0.38999999978113919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2548774.83</v>
      </c>
      <c r="D154" s="1">
        <f>'PR-RAS'!E158</f>
        <v>2191711.64</v>
      </c>
      <c r="E154" s="1">
        <v>0</v>
      </c>
      <c r="F154" s="1">
        <v>0</v>
      </c>
      <c r="G154" s="2">
        <f t="shared" si="0"/>
        <v>1060626.3108300001</v>
      </c>
      <c r="H154" s="2">
        <f t="shared" si="1"/>
        <v>0.52999999979510903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8689579.5999999996</v>
      </c>
      <c r="D155" s="1">
        <f>'PR-RAS'!E159</f>
        <v>7243256.5800000001</v>
      </c>
      <c r="E155" s="1">
        <v>0</v>
      </c>
      <c r="F155" s="1">
        <v>0</v>
      </c>
      <c r="G155" s="2">
        <f t="shared" si="0"/>
        <v>3569118.2850399995</v>
      </c>
      <c r="H155" s="2">
        <f t="shared" si="1"/>
        <v>0.82000000029802322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622.15</v>
      </c>
      <c r="D156" s="1">
        <f>'PR-RAS'!E160</f>
        <v>0</v>
      </c>
      <c r="E156" s="1">
        <v>0</v>
      </c>
      <c r="F156" s="1">
        <v>0</v>
      </c>
      <c r="G156" s="2">
        <f t="shared" si="0"/>
        <v>96.433250000000001</v>
      </c>
      <c r="H156" s="2">
        <f t="shared" si="1"/>
        <v>0.14999999999997726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8683488.6899999995</v>
      </c>
      <c r="D157" s="1">
        <f>'PR-RAS'!E161</f>
        <v>7241284.1500000004</v>
      </c>
      <c r="E157" s="1">
        <v>0</v>
      </c>
      <c r="F157" s="1">
        <v>0</v>
      </c>
      <c r="G157" s="2">
        <f t="shared" si="0"/>
        <v>3613904.8904400002</v>
      </c>
      <c r="H157" s="2">
        <f t="shared" si="1"/>
        <v>0.46000000089406967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5468.76</v>
      </c>
      <c r="D158" s="1">
        <f>'PR-RAS'!E162</f>
        <v>1972.43</v>
      </c>
      <c r="E158" s="1">
        <v>0</v>
      </c>
      <c r="F158" s="1">
        <v>0</v>
      </c>
      <c r="G158" s="2">
        <f t="shared" si="0"/>
        <v>1477.9383400000002</v>
      </c>
      <c r="H158" s="2">
        <f t="shared" si="1"/>
        <v>0.66999999999984539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27643308.479999997</v>
      </c>
      <c r="D159" s="1">
        <f>'PR-RAS'!E163</f>
        <v>14273200.800000001</v>
      </c>
      <c r="E159" s="1">
        <v>0</v>
      </c>
      <c r="F159" s="1">
        <v>0</v>
      </c>
      <c r="G159" s="2">
        <f t="shared" si="0"/>
        <v>8877974.1926399991</v>
      </c>
      <c r="H159" s="2">
        <f t="shared" si="1"/>
        <v>0.67999999597668648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2521586.9600000004</v>
      </c>
      <c r="D160" s="1">
        <f>'PR-RAS'!E164</f>
        <v>1855443.7199999997</v>
      </c>
      <c r="E160" s="1">
        <v>0</v>
      </c>
      <c r="F160" s="1">
        <v>0</v>
      </c>
      <c r="G160" s="2">
        <f t="shared" si="0"/>
        <v>990963.42960000003</v>
      </c>
      <c r="H160" s="2">
        <f t="shared" si="1"/>
        <v>0.31999999983236194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433136.92</v>
      </c>
      <c r="D161" s="1">
        <f>'PR-RAS'!E165</f>
        <v>322950.18</v>
      </c>
      <c r="E161" s="1">
        <v>0</v>
      </c>
      <c r="F161" s="1">
        <v>0</v>
      </c>
      <c r="G161" s="2">
        <f t="shared" si="0"/>
        <v>172645.96480000002</v>
      </c>
      <c r="H161" s="2">
        <f t="shared" si="1"/>
        <v>0.26000000000931323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1961698.93</v>
      </c>
      <c r="D162" s="1">
        <f>'PR-RAS'!E166</f>
        <v>1390726.69</v>
      </c>
      <c r="E162" s="1">
        <v>0</v>
      </c>
      <c r="F162" s="1">
        <v>0</v>
      </c>
      <c r="G162" s="2">
        <f t="shared" si="0"/>
        <v>763647.52191000001</v>
      </c>
      <c r="H162" s="2">
        <f t="shared" si="1"/>
        <v>0.38000000012107193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108082.43</v>
      </c>
      <c r="D163" s="1">
        <f>'PR-RAS'!E167</f>
        <v>110902.47</v>
      </c>
      <c r="E163" s="1">
        <v>0</v>
      </c>
      <c r="F163" s="1">
        <v>0</v>
      </c>
      <c r="G163" s="2">
        <f t="shared" si="0"/>
        <v>53441.753940000002</v>
      </c>
      <c r="H163" s="2">
        <f t="shared" si="1"/>
        <v>0.89999999999417923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18668.68</v>
      </c>
      <c r="D164" s="1">
        <f>'PR-RAS'!E168</f>
        <v>30864.38</v>
      </c>
      <c r="E164" s="1">
        <v>0</v>
      </c>
      <c r="F164" s="1">
        <v>0</v>
      </c>
      <c r="G164" s="2">
        <f t="shared" si="0"/>
        <v>13104.782720000001</v>
      </c>
      <c r="H164" s="2">
        <f t="shared" si="1"/>
        <v>0.7000000000007276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14756779.27</v>
      </c>
      <c r="D165" s="1">
        <f>'PR-RAS'!E169</f>
        <v>4492356.9300000006</v>
      </c>
      <c r="E165" s="1">
        <v>0</v>
      </c>
      <c r="F165" s="1">
        <v>0</v>
      </c>
      <c r="G165" s="2">
        <f t="shared" si="0"/>
        <v>3893604.8733200007</v>
      </c>
      <c r="H165" s="2">
        <f t="shared" si="1"/>
        <v>0.33999999891966581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666421.78</v>
      </c>
      <c r="D166" s="1">
        <f>'PR-RAS'!E170</f>
        <v>502368.46</v>
      </c>
      <c r="E166" s="1">
        <v>0</v>
      </c>
      <c r="F166" s="1">
        <v>0</v>
      </c>
      <c r="G166" s="2">
        <f t="shared" si="0"/>
        <v>275741.18550000002</v>
      </c>
      <c r="H166" s="2">
        <f t="shared" si="1"/>
        <v>0.67999999999301508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11137675.789999999</v>
      </c>
      <c r="D167" s="1">
        <f>'PR-RAS'!E171</f>
        <v>1954472.08</v>
      </c>
      <c r="E167" s="1">
        <v>0</v>
      </c>
      <c r="F167" s="1">
        <v>0</v>
      </c>
      <c r="G167" s="2">
        <f t="shared" si="0"/>
        <v>2497738.9117000001</v>
      </c>
      <c r="H167" s="2">
        <f t="shared" si="1"/>
        <v>0.29000000096857548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2366436.38</v>
      </c>
      <c r="D168" s="1">
        <f>'PR-RAS'!E172</f>
        <v>1528178.71</v>
      </c>
      <c r="E168" s="1">
        <v>0</v>
      </c>
      <c r="F168" s="1">
        <v>0</v>
      </c>
      <c r="G168" s="2">
        <f t="shared" si="0"/>
        <v>905606.56460000004</v>
      </c>
      <c r="H168" s="2">
        <f t="shared" si="1"/>
        <v>0.66999999992549419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287743.01</v>
      </c>
      <c r="D169" s="1">
        <f>'PR-RAS'!E173</f>
        <v>215876.61</v>
      </c>
      <c r="E169" s="1">
        <v>0</v>
      </c>
      <c r="F169" s="1">
        <v>0</v>
      </c>
      <c r="G169" s="2">
        <f t="shared" si="0"/>
        <v>120875.36664000001</v>
      </c>
      <c r="H169" s="2">
        <f t="shared" si="1"/>
        <v>0.40000000002328306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195049.1</v>
      </c>
      <c r="D170" s="1">
        <f>'PR-RAS'!E174</f>
        <v>240164.58</v>
      </c>
      <c r="E170" s="1">
        <v>0</v>
      </c>
      <c r="F170" s="1">
        <v>0</v>
      </c>
      <c r="G170" s="2">
        <f t="shared" si="0"/>
        <v>114138.92594000002</v>
      </c>
      <c r="H170" s="2">
        <f t="shared" si="1"/>
        <v>0.52000000001862645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103453.21</v>
      </c>
      <c r="D172" s="1">
        <f>'PR-RAS'!E176</f>
        <v>51296.49</v>
      </c>
      <c r="E172" s="1">
        <v>0</v>
      </c>
      <c r="F172" s="1">
        <v>0</v>
      </c>
      <c r="G172" s="2">
        <f t="shared" si="0"/>
        <v>35233.89849</v>
      </c>
      <c r="H172" s="2">
        <f t="shared" si="1"/>
        <v>0.70000000000436557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8983236.959999999</v>
      </c>
      <c r="D173" s="1">
        <f>'PR-RAS'!E177</f>
        <v>6792694.8700000001</v>
      </c>
      <c r="E173" s="1">
        <v>0</v>
      </c>
      <c r="F173" s="1">
        <v>0</v>
      </c>
      <c r="G173" s="2">
        <f t="shared" si="0"/>
        <v>3881803.7923999997</v>
      </c>
      <c r="H173" s="2">
        <f t="shared" si="1"/>
        <v>0.17000000085681677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1461686.3</v>
      </c>
      <c r="D174" s="1">
        <f>'PR-RAS'!E178</f>
        <v>1419580.46</v>
      </c>
      <c r="E174" s="1">
        <v>0</v>
      </c>
      <c r="F174" s="1">
        <v>0</v>
      </c>
      <c r="G174" s="2">
        <f t="shared" si="0"/>
        <v>744046.56905999989</v>
      </c>
      <c r="H174" s="2">
        <f t="shared" si="1"/>
        <v>0.76000000000931323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1306999.28</v>
      </c>
      <c r="D175" s="1">
        <f>'PR-RAS'!E179</f>
        <v>777508.44</v>
      </c>
      <c r="E175" s="1">
        <v>0</v>
      </c>
      <c r="F175" s="1">
        <v>0</v>
      </c>
      <c r="G175" s="2">
        <f t="shared" si="0"/>
        <v>497990.81183999998</v>
      </c>
      <c r="H175" s="2">
        <f t="shared" si="1"/>
        <v>0.71999999997206032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204254.99</v>
      </c>
      <c r="D176" s="1">
        <f>'PR-RAS'!E180</f>
        <v>178067.55</v>
      </c>
      <c r="E176" s="1">
        <v>0</v>
      </c>
      <c r="F176" s="1">
        <v>0</v>
      </c>
      <c r="G176" s="2">
        <f t="shared" si="0"/>
        <v>98068.265749999991</v>
      </c>
      <c r="H176" s="2">
        <f t="shared" si="1"/>
        <v>0.46000000002095476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899438.64</v>
      </c>
      <c r="D177" s="1">
        <f>'PR-RAS'!E181</f>
        <v>489826.52</v>
      </c>
      <c r="E177" s="1">
        <v>0</v>
      </c>
      <c r="F177" s="1">
        <v>0</v>
      </c>
      <c r="G177" s="2">
        <f t="shared" si="0"/>
        <v>330720.13568000001</v>
      </c>
      <c r="H177" s="2">
        <f t="shared" si="1"/>
        <v>0.83999999996740371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1363198.37</v>
      </c>
      <c r="D178" s="1">
        <f>'PR-RAS'!E182</f>
        <v>1488061.78</v>
      </c>
      <c r="E178" s="1">
        <v>0</v>
      </c>
      <c r="F178" s="1">
        <v>0</v>
      </c>
      <c r="G178" s="2">
        <f t="shared" si="0"/>
        <v>768059.9816099999</v>
      </c>
      <c r="H178" s="2">
        <f t="shared" si="1"/>
        <v>0.59000000008381903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1082322.71</v>
      </c>
      <c r="D179" s="1">
        <f>'PR-RAS'!E183</f>
        <v>526406.56000000006</v>
      </c>
      <c r="E179" s="1">
        <v>0</v>
      </c>
      <c r="F179" s="1">
        <v>0</v>
      </c>
      <c r="G179" s="2">
        <f t="shared" si="0"/>
        <v>380054.17774000001</v>
      </c>
      <c r="H179" s="2">
        <f t="shared" si="1"/>
        <v>0.72999999998137355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1591594.31</v>
      </c>
      <c r="D180" s="1">
        <f>'PR-RAS'!E184</f>
        <v>1007890.38</v>
      </c>
      <c r="E180" s="1">
        <v>0</v>
      </c>
      <c r="F180" s="1">
        <v>0</v>
      </c>
      <c r="G180" s="2">
        <f t="shared" si="0"/>
        <v>645720.13753000007</v>
      </c>
      <c r="H180" s="2">
        <f t="shared" si="1"/>
        <v>0.69000000006053597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474267.64</v>
      </c>
      <c r="D181" s="1">
        <f>'PR-RAS'!E185</f>
        <v>254414.27</v>
      </c>
      <c r="E181" s="1">
        <v>0</v>
      </c>
      <c r="F181" s="1">
        <v>0</v>
      </c>
      <c r="G181" s="2">
        <f t="shared" si="0"/>
        <v>176957.3124</v>
      </c>
      <c r="H181" s="2">
        <f t="shared" si="1"/>
        <v>0.62999999997555278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599474.72</v>
      </c>
      <c r="D182" s="1">
        <f>'PR-RAS'!E186</f>
        <v>650938.91</v>
      </c>
      <c r="E182" s="1">
        <v>0</v>
      </c>
      <c r="F182" s="1">
        <v>0</v>
      </c>
      <c r="G182" s="2">
        <f t="shared" si="0"/>
        <v>344144.80974</v>
      </c>
      <c r="H182" s="2">
        <f t="shared" si="1"/>
        <v>0.36999999999534339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68468.899999999994</v>
      </c>
      <c r="D183" s="1">
        <f>'PR-RAS'!E187</f>
        <v>153412.47</v>
      </c>
      <c r="E183" s="1">
        <v>0</v>
      </c>
      <c r="F183" s="1">
        <v>0</v>
      </c>
      <c r="G183" s="2">
        <f t="shared" si="0"/>
        <v>68303.478879999995</v>
      </c>
      <c r="H183" s="2">
        <f t="shared" si="1"/>
        <v>0.57000000000698492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1313236.3900000001</v>
      </c>
      <c r="D184" s="1">
        <f>'PR-RAS'!E188</f>
        <v>979292.81</v>
      </c>
      <c r="E184" s="1">
        <v>0</v>
      </c>
      <c r="F184" s="1">
        <v>0</v>
      </c>
      <c r="G184" s="2">
        <f t="shared" si="0"/>
        <v>598743.42783000006</v>
      </c>
      <c r="H184" s="2">
        <f t="shared" si="1"/>
        <v>0.58000000007450581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164692.62</v>
      </c>
      <c r="D185" s="1">
        <f>'PR-RAS'!E189</f>
        <v>127999.27</v>
      </c>
      <c r="E185" s="1">
        <v>0</v>
      </c>
      <c r="F185" s="1">
        <v>0</v>
      </c>
      <c r="G185" s="2">
        <f t="shared" si="0"/>
        <v>77407.173439999999</v>
      </c>
      <c r="H185" s="2">
        <f t="shared" si="1"/>
        <v>0.65000000000873115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327886.95</v>
      </c>
      <c r="D186" s="1">
        <f>'PR-RAS'!E190</f>
        <v>188956.39</v>
      </c>
      <c r="E186" s="1">
        <v>0</v>
      </c>
      <c r="F186" s="1">
        <v>0</v>
      </c>
      <c r="G186" s="2">
        <f t="shared" si="0"/>
        <v>130572.95005</v>
      </c>
      <c r="H186" s="2">
        <f t="shared" si="1"/>
        <v>0.44000000000232831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137636.48000000001</v>
      </c>
      <c r="D187" s="1">
        <f>'PR-RAS'!E191</f>
        <v>134055.70000000001</v>
      </c>
      <c r="E187" s="1">
        <v>0</v>
      </c>
      <c r="F187" s="1">
        <v>0</v>
      </c>
      <c r="G187" s="2">
        <f t="shared" si="0"/>
        <v>75469.105679999993</v>
      </c>
      <c r="H187" s="2">
        <f t="shared" si="1"/>
        <v>0.77999999999883585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28195.81</v>
      </c>
      <c r="D188" s="1">
        <f>'PR-RAS'!E192</f>
        <v>27482.39</v>
      </c>
      <c r="E188" s="1">
        <v>0</v>
      </c>
      <c r="F188" s="1">
        <v>0</v>
      </c>
      <c r="G188" s="2">
        <f t="shared" si="0"/>
        <v>15551.03033</v>
      </c>
      <c r="H188" s="2">
        <f t="shared" si="1"/>
        <v>0.57999999999810825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116324.45</v>
      </c>
      <c r="D189" s="1">
        <f>'PR-RAS'!E193</f>
        <v>102906.19</v>
      </c>
      <c r="E189" s="1">
        <v>0</v>
      </c>
      <c r="F189" s="1">
        <v>0</v>
      </c>
      <c r="G189" s="2">
        <f t="shared" si="0"/>
        <v>60561.724040000001</v>
      </c>
      <c r="H189" s="2">
        <f t="shared" si="1"/>
        <v>0.63999999999941792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76409.399999999994</v>
      </c>
      <c r="D190" s="1">
        <f>'PR-RAS'!E194</f>
        <v>685.21</v>
      </c>
      <c r="E190" s="1">
        <v>0</v>
      </c>
      <c r="F190" s="1">
        <v>0</v>
      </c>
      <c r="G190" s="2">
        <f t="shared" si="0"/>
        <v>14700.385979999999</v>
      </c>
      <c r="H190" s="2">
        <f t="shared" si="1"/>
        <v>0.60999999999421561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462090.68</v>
      </c>
      <c r="D191" s="1">
        <f>'PR-RAS'!E195</f>
        <v>397207.66</v>
      </c>
      <c r="E191" s="1">
        <v>0</v>
      </c>
      <c r="F191" s="1">
        <v>0</v>
      </c>
      <c r="G191" s="2">
        <f t="shared" si="0"/>
        <v>238736.14</v>
      </c>
      <c r="H191" s="2">
        <f t="shared" si="1"/>
        <v>0.66000000003259629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353950.83</v>
      </c>
      <c r="D192" s="1">
        <f>'PR-RAS'!E196</f>
        <v>161010.56</v>
      </c>
      <c r="E192" s="1">
        <v>0</v>
      </c>
      <c r="F192" s="1">
        <v>0</v>
      </c>
      <c r="G192" s="2">
        <f t="shared" si="0"/>
        <v>129110.64245</v>
      </c>
      <c r="H192" s="2">
        <f t="shared" si="1"/>
        <v>0.60999999998603016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176410.78</v>
      </c>
      <c r="D198" s="1">
        <f>'PR-RAS'!E202</f>
        <v>36576.61</v>
      </c>
      <c r="E198" s="1">
        <v>0</v>
      </c>
      <c r="F198" s="1">
        <v>0</v>
      </c>
      <c r="G198" s="2">
        <f t="shared" si="0"/>
        <v>49164.108</v>
      </c>
      <c r="H198" s="2">
        <f t="shared" si="1"/>
        <v>0.61000000000058208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176410.78</v>
      </c>
      <c r="D201" s="1">
        <f>'PR-RAS'!E205</f>
        <v>36576.61</v>
      </c>
      <c r="E201" s="1">
        <v>0</v>
      </c>
      <c r="F201" s="1">
        <v>0</v>
      </c>
      <c r="G201" s="2">
        <f t="shared" si="0"/>
        <v>49912.800000000003</v>
      </c>
      <c r="H201" s="2">
        <f t="shared" si="1"/>
        <v>0.61000000000058208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177540.05000000002</v>
      </c>
      <c r="D206" s="1">
        <f>'PR-RAS'!E210</f>
        <v>124433.95</v>
      </c>
      <c r="E206" s="1">
        <v>0</v>
      </c>
      <c r="F206" s="1">
        <v>0</v>
      </c>
      <c r="G206" s="2">
        <f t="shared" si="0"/>
        <v>87413.629749999993</v>
      </c>
      <c r="H206" s="2">
        <f t="shared" si="1"/>
        <v>0.10000000002037268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60378.91</v>
      </c>
      <c r="D207" s="1">
        <f>'PR-RAS'!E211</f>
        <v>37960.04</v>
      </c>
      <c r="E207" s="1">
        <v>0</v>
      </c>
      <c r="F207" s="1">
        <v>0</v>
      </c>
      <c r="G207" s="2">
        <f t="shared" si="0"/>
        <v>28077.591939999995</v>
      </c>
      <c r="H207" s="2">
        <f t="shared" si="1"/>
        <v>0.12999999999738066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0.9</v>
      </c>
      <c r="D208" s="1">
        <f>'PR-RAS'!E212</f>
        <v>0</v>
      </c>
      <c r="E208" s="1">
        <v>0</v>
      </c>
      <c r="F208" s="1">
        <v>0</v>
      </c>
      <c r="G208" s="2">
        <f t="shared" si="0"/>
        <v>0.18629999999999999</v>
      </c>
      <c r="H208" s="2">
        <f t="shared" si="1"/>
        <v>9.9999999999999978E-2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81737.33</v>
      </c>
      <c r="D209" s="1">
        <f>'PR-RAS'!E213</f>
        <v>10655.63</v>
      </c>
      <c r="E209" s="1">
        <v>0</v>
      </c>
      <c r="F209" s="1">
        <v>0</v>
      </c>
      <c r="G209" s="2">
        <f t="shared" si="0"/>
        <v>21434.10672</v>
      </c>
      <c r="H209" s="2">
        <f t="shared" si="1"/>
        <v>0.70000000000254659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35422.910000000003</v>
      </c>
      <c r="D210" s="1">
        <f>'PR-RAS'!E214</f>
        <v>75818.28</v>
      </c>
      <c r="E210" s="1">
        <v>0</v>
      </c>
      <c r="F210" s="1">
        <v>0</v>
      </c>
      <c r="G210" s="2">
        <f t="shared" si="0"/>
        <v>39095.429230000002</v>
      </c>
      <c r="H210" s="2">
        <f t="shared" si="1"/>
        <v>0.36999999999534339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3582809.17</v>
      </c>
      <c r="D211" s="1">
        <f>'PR-RAS'!E215</f>
        <v>3664127.26</v>
      </c>
      <c r="E211" s="1">
        <v>0</v>
      </c>
      <c r="F211" s="1">
        <v>0</v>
      </c>
      <c r="G211" s="2">
        <f t="shared" si="0"/>
        <v>2291323.3748999997</v>
      </c>
      <c r="H211" s="2">
        <f t="shared" si="1"/>
        <v>0.42999999970197678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47362.26</v>
      </c>
      <c r="D212" s="1">
        <f>'PR-RAS'!E216</f>
        <v>189083.01</v>
      </c>
      <c r="E212" s="1">
        <v>0</v>
      </c>
      <c r="F212" s="1">
        <v>0</v>
      </c>
      <c r="G212" s="2">
        <f t="shared" si="0"/>
        <v>89786.467080000002</v>
      </c>
      <c r="H212" s="2">
        <f t="shared" si="1"/>
        <v>0.27000000001135049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47362.26</v>
      </c>
      <c r="D214" s="1">
        <f>'PR-RAS'!E218</f>
        <v>189083.01</v>
      </c>
      <c r="E214" s="1">
        <v>0</v>
      </c>
      <c r="F214" s="1">
        <v>0</v>
      </c>
      <c r="G214" s="2">
        <f t="shared" si="0"/>
        <v>90637.523639999999</v>
      </c>
      <c r="H214" s="2">
        <f t="shared" si="1"/>
        <v>0.27000000001135049</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3535446.91</v>
      </c>
      <c r="D215" s="1">
        <f>'PR-RAS'!E219</f>
        <v>3475044.25</v>
      </c>
      <c r="E215" s="1">
        <v>0</v>
      </c>
      <c r="F215" s="1">
        <v>0</v>
      </c>
      <c r="G215" s="2">
        <f t="shared" si="0"/>
        <v>2243904.5777400001</v>
      </c>
      <c r="H215" s="2">
        <f t="shared" si="1"/>
        <v>0.33999999985098839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35839.769999999997</v>
      </c>
      <c r="D216" s="1">
        <f>'PR-RAS'!E220</f>
        <v>17945.95</v>
      </c>
      <c r="E216" s="1">
        <v>0</v>
      </c>
      <c r="F216" s="1">
        <v>0</v>
      </c>
      <c r="G216" s="2">
        <f t="shared" si="0"/>
        <v>15422.30905</v>
      </c>
      <c r="H216" s="2">
        <f t="shared" si="1"/>
        <v>0.28000000000247383</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2937602.17</v>
      </c>
      <c r="D217" s="1">
        <f>'PR-RAS'!E221</f>
        <v>2873032.76</v>
      </c>
      <c r="E217" s="1">
        <v>0</v>
      </c>
      <c r="F217" s="1">
        <v>0</v>
      </c>
      <c r="G217" s="2">
        <f t="shared" si="0"/>
        <v>1875672.22104</v>
      </c>
      <c r="H217" s="2">
        <f t="shared" si="1"/>
        <v>0.41000000014901161</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562004.97</v>
      </c>
      <c r="D218" s="1">
        <f>'PR-RAS'!E222</f>
        <v>584065.54</v>
      </c>
      <c r="E218" s="1">
        <v>0</v>
      </c>
      <c r="F218" s="1">
        <v>0</v>
      </c>
      <c r="G218" s="2">
        <f t="shared" si="0"/>
        <v>375439.52285000001</v>
      </c>
      <c r="H218" s="2">
        <f t="shared" si="1"/>
        <v>0.48999999999068677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1074210.3199999998</v>
      </c>
      <c r="D220" s="1">
        <f>'PR-RAS'!E224</f>
        <v>1171585.95</v>
      </c>
      <c r="E220" s="1">
        <v>0</v>
      </c>
      <c r="F220" s="1">
        <v>0</v>
      </c>
      <c r="G220" s="2">
        <f t="shared" si="0"/>
        <v>748406.70617999998</v>
      </c>
      <c r="H220" s="2">
        <f t="shared" si="1"/>
        <v>0.36999999987892807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60208.480000000003</v>
      </c>
      <c r="D221" s="1">
        <f>'PR-RAS'!E225</f>
        <v>0</v>
      </c>
      <c r="E221" s="1">
        <v>0</v>
      </c>
      <c r="F221" s="1">
        <v>0</v>
      </c>
      <c r="G221" s="2">
        <f t="shared" si="0"/>
        <v>13245.865600000001</v>
      </c>
      <c r="H221" s="2">
        <f t="shared" si="1"/>
        <v>0.48000000000320142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60208.480000000003</v>
      </c>
      <c r="D222" s="1">
        <f>'PR-RAS'!E226</f>
        <v>0</v>
      </c>
      <c r="E222" s="1">
        <v>0</v>
      </c>
      <c r="F222" s="1">
        <v>0</v>
      </c>
      <c r="G222" s="2">
        <f t="shared" si="0"/>
        <v>13306.07408</v>
      </c>
      <c r="H222" s="2">
        <f t="shared" si="1"/>
        <v>0.48000000000320142</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858145.78999999992</v>
      </c>
      <c r="D227" s="1">
        <f>'PR-RAS'!E231</f>
        <v>1003703.48</v>
      </c>
      <c r="E227" s="1">
        <v>0</v>
      </c>
      <c r="F227" s="1">
        <v>0</v>
      </c>
      <c r="G227" s="2">
        <f t="shared" si="0"/>
        <v>647614.92150000005</v>
      </c>
      <c r="H227" s="2">
        <f t="shared" si="1"/>
        <v>0.69000000006053597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130569.83</v>
      </c>
      <c r="D228" s="1">
        <f>'PR-RAS'!E232</f>
        <v>127554.54</v>
      </c>
      <c r="E228" s="1">
        <v>0</v>
      </c>
      <c r="F228" s="1">
        <v>0</v>
      </c>
      <c r="G228" s="2">
        <f t="shared" si="0"/>
        <v>87549.112569999998</v>
      </c>
      <c r="H228" s="2">
        <f t="shared" si="1"/>
        <v>0.63000000000465661</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727575.96</v>
      </c>
      <c r="D229" s="1">
        <f>'PR-RAS'!E233</f>
        <v>876148.94</v>
      </c>
      <c r="E229" s="1">
        <v>0</v>
      </c>
      <c r="F229" s="1">
        <v>0</v>
      </c>
      <c r="G229" s="2">
        <f t="shared" si="0"/>
        <v>565411.23551999999</v>
      </c>
      <c r="H229" s="2">
        <f t="shared" si="1"/>
        <v>0.10000000009313226</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155755.32</v>
      </c>
      <c r="D232" s="1">
        <f>'PR-RAS'!E236</f>
        <v>167882.47</v>
      </c>
      <c r="E232" s="1">
        <v>0</v>
      </c>
      <c r="F232" s="1">
        <v>0</v>
      </c>
      <c r="G232" s="2">
        <f t="shared" si="0"/>
        <v>113541.18006000001</v>
      </c>
      <c r="H232" s="2">
        <f t="shared" si="1"/>
        <v>0.79000000000814907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155755.32</v>
      </c>
      <c r="D233" s="1">
        <f>'PR-RAS'!E237</f>
        <v>167882.47</v>
      </c>
      <c r="E233" s="1">
        <v>0</v>
      </c>
      <c r="F233" s="1">
        <v>0</v>
      </c>
      <c r="G233" s="2">
        <f t="shared" si="0"/>
        <v>114032.70032</v>
      </c>
      <c r="H233" s="2">
        <f t="shared" si="1"/>
        <v>0.79000000000814907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100.73</v>
      </c>
      <c r="D240" s="1">
        <f>'PR-RAS'!E244</f>
        <v>0</v>
      </c>
      <c r="E240" s="1">
        <v>0</v>
      </c>
      <c r="F240" s="1">
        <v>0</v>
      </c>
      <c r="G240" s="2">
        <f t="shared" si="0"/>
        <v>24.074470000000002</v>
      </c>
      <c r="H240" s="2">
        <f t="shared" si="1"/>
        <v>0.26999999999999602</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100.73</v>
      </c>
      <c r="D241" s="1">
        <f>'PR-RAS'!E245</f>
        <v>0</v>
      </c>
      <c r="E241" s="1">
        <v>0</v>
      </c>
      <c r="F241" s="1">
        <v>0</v>
      </c>
      <c r="G241" s="2">
        <f t="shared" si="0"/>
        <v>24.1752</v>
      </c>
      <c r="H241" s="2">
        <f t="shared" si="1"/>
        <v>0.26999999999999602</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704743.32000000007</v>
      </c>
      <c r="D248" s="1">
        <f>'PR-RAS'!E252</f>
        <v>1181820.44</v>
      </c>
      <c r="E248" s="1">
        <v>0</v>
      </c>
      <c r="F248" s="1">
        <v>0</v>
      </c>
      <c r="G248" s="2">
        <f t="shared" si="0"/>
        <v>757890.89740000002</v>
      </c>
      <c r="H248" s="2">
        <f t="shared" si="1"/>
        <v>0.76000000000931323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704743.32000000007</v>
      </c>
      <c r="D255" s="1">
        <f>'PR-RAS'!E259</f>
        <v>1181820.44</v>
      </c>
      <c r="E255" s="1">
        <v>0</v>
      </c>
      <c r="F255" s="1">
        <v>0</v>
      </c>
      <c r="G255" s="2">
        <f t="shared" si="0"/>
        <v>779369.58680000005</v>
      </c>
      <c r="H255" s="2">
        <f t="shared" si="1"/>
        <v>0.76000000000931323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335319.95</v>
      </c>
      <c r="D256" s="1">
        <f>'PR-RAS'!E260</f>
        <v>295151.82</v>
      </c>
      <c r="E256" s="1">
        <v>0</v>
      </c>
      <c r="F256" s="1">
        <v>0</v>
      </c>
      <c r="G256" s="2">
        <f t="shared" si="0"/>
        <v>236034.01545000004</v>
      </c>
      <c r="H256" s="2">
        <f t="shared" si="1"/>
        <v>0.22999999998137355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369423.37</v>
      </c>
      <c r="D257" s="1">
        <f>'PR-RAS'!E261</f>
        <v>886668.62</v>
      </c>
      <c r="E257" s="1">
        <v>0</v>
      </c>
      <c r="F257" s="1">
        <v>0</v>
      </c>
      <c r="G257" s="2">
        <f t="shared" si="0"/>
        <v>548546.71615999995</v>
      </c>
      <c r="H257" s="2">
        <f t="shared" si="1"/>
        <v>0.75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1716581.19</v>
      </c>
      <c r="D259" s="1">
        <f>'PR-RAS'!E263</f>
        <v>2086217.2599999998</v>
      </c>
      <c r="E259" s="1">
        <v>0</v>
      </c>
      <c r="F259" s="1">
        <v>0</v>
      </c>
      <c r="G259" s="2">
        <f t="shared" si="0"/>
        <v>1519366.0531799998</v>
      </c>
      <c r="H259" s="2">
        <f t="shared" si="1"/>
        <v>0.44999999972060323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1466552.02</v>
      </c>
      <c r="D260" s="1">
        <f>'PR-RAS'!E264</f>
        <v>1727297.1199999999</v>
      </c>
      <c r="E260" s="1">
        <v>0</v>
      </c>
      <c r="F260" s="1">
        <v>0</v>
      </c>
      <c r="G260" s="2">
        <f t="shared" si="0"/>
        <v>1274576.8813400001</v>
      </c>
      <c r="H260" s="2">
        <f t="shared" si="1"/>
        <v>0.13999999989755452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1431892.38</v>
      </c>
      <c r="D261" s="1">
        <f>'PR-RAS'!E265</f>
        <v>1700862.07</v>
      </c>
      <c r="E261" s="1">
        <v>0</v>
      </c>
      <c r="F261" s="1">
        <v>0</v>
      </c>
      <c r="G261" s="2">
        <f t="shared" si="0"/>
        <v>1256740.2951999998</v>
      </c>
      <c r="H261" s="2">
        <f t="shared" si="1"/>
        <v>0.44999999995343387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15453.3</v>
      </c>
      <c r="D262" s="1">
        <f>'PR-RAS'!E266</f>
        <v>15514.4</v>
      </c>
      <c r="E262" s="1">
        <v>0</v>
      </c>
      <c r="F262" s="1">
        <v>0</v>
      </c>
      <c r="G262" s="2">
        <f t="shared" si="0"/>
        <v>12131.828100000001</v>
      </c>
      <c r="H262" s="2">
        <f t="shared" si="1"/>
        <v>0.69999999999890861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19206.34</v>
      </c>
      <c r="D263" s="1">
        <f>'PR-RAS'!E267</f>
        <v>10920.65</v>
      </c>
      <c r="E263" s="1">
        <v>0</v>
      </c>
      <c r="F263" s="1">
        <v>0</v>
      </c>
      <c r="G263" s="2">
        <f t="shared" si="0"/>
        <v>10754.481680000001</v>
      </c>
      <c r="H263" s="2">
        <f t="shared" si="1"/>
        <v>0.69000000000050932</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243005.66</v>
      </c>
      <c r="D264" s="1">
        <f>'PR-RAS'!E268</f>
        <v>358108.5</v>
      </c>
      <c r="E264" s="1">
        <v>0</v>
      </c>
      <c r="F264" s="1">
        <v>0</v>
      </c>
      <c r="G264" s="2">
        <f t="shared" si="0"/>
        <v>252275.55958000003</v>
      </c>
      <c r="H264" s="2">
        <f t="shared" si="1"/>
        <v>0.83999999999650754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47951.02</v>
      </c>
      <c r="D265" s="1">
        <f>'PR-RAS'!E269</f>
        <v>47780.2</v>
      </c>
      <c r="E265" s="1">
        <v>0</v>
      </c>
      <c r="F265" s="1">
        <v>0</v>
      </c>
      <c r="G265" s="2">
        <f t="shared" ref="G265:G521" si="8">(B265/1000)*(C265*1+D265*2)</f>
        <v>37887.014879999995</v>
      </c>
      <c r="H265" s="2">
        <f t="shared" ref="H265:H521" si="9">ABS(C265-ROUND(C265,0))+ABS(D265-ROUND(D265,0))</f>
        <v>0.2199999999938882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195054.64</v>
      </c>
      <c r="D266" s="1">
        <f>'PR-RAS'!E270</f>
        <v>310328.3</v>
      </c>
      <c r="E266" s="1">
        <v>0</v>
      </c>
      <c r="F266" s="1">
        <v>0</v>
      </c>
      <c r="G266" s="2">
        <f t="shared" si="8"/>
        <v>216163.4786</v>
      </c>
      <c r="H266" s="2">
        <f t="shared" si="9"/>
        <v>0.65999999997438863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7023.51</v>
      </c>
      <c r="D269" s="1">
        <f>'PR-RAS'!E273</f>
        <v>811.64</v>
      </c>
      <c r="E269" s="1">
        <v>0</v>
      </c>
      <c r="F269" s="1">
        <v>0</v>
      </c>
      <c r="G269" s="2">
        <f t="shared" si="8"/>
        <v>2317.3397200000004</v>
      </c>
      <c r="H269" s="2">
        <f t="shared" si="9"/>
        <v>0.84999999999979536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6474.96</v>
      </c>
      <c r="D270" s="1">
        <f>'PR-RAS'!E274</f>
        <v>371.64</v>
      </c>
      <c r="E270" s="1">
        <v>0</v>
      </c>
      <c r="F270" s="1">
        <v>0</v>
      </c>
      <c r="G270" s="2">
        <f t="shared" si="8"/>
        <v>1941.7065600000001</v>
      </c>
      <c r="H270" s="2">
        <f t="shared" si="9"/>
        <v>0.39999999999997726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548.54999999999995</v>
      </c>
      <c r="D273" s="1">
        <f>'PR-RAS'!E277</f>
        <v>0</v>
      </c>
      <c r="E273" s="1">
        <v>0</v>
      </c>
      <c r="F273" s="1">
        <v>0</v>
      </c>
      <c r="G273" s="2">
        <f t="shared" si="8"/>
        <v>149.2056</v>
      </c>
      <c r="H273" s="2">
        <f t="shared" si="9"/>
        <v>0.45000000000004547</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440</v>
      </c>
      <c r="E274" s="1">
        <v>0</v>
      </c>
      <c r="F274" s="1">
        <v>0</v>
      </c>
      <c r="G274" s="2">
        <f t="shared" si="8"/>
        <v>240.24</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6687.18</v>
      </c>
      <c r="D281" s="1">
        <f>'PR-RAS'!E285</f>
        <v>6545.18</v>
      </c>
      <c r="E281" s="1">
        <v>0</v>
      </c>
      <c r="F281" s="1">
        <v>0</v>
      </c>
      <c r="G281" s="2">
        <f t="shared" si="8"/>
        <v>5537.7112000000006</v>
      </c>
      <c r="H281" s="2">
        <f t="shared" si="9"/>
        <v>0.36000000000058208</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6687.18</v>
      </c>
      <c r="D282" s="1">
        <f>'PR-RAS'!E286</f>
        <v>6545.18</v>
      </c>
      <c r="E282" s="1">
        <v>0</v>
      </c>
      <c r="F282" s="1">
        <v>0</v>
      </c>
      <c r="G282" s="2">
        <f t="shared" si="8"/>
        <v>5557.4887400000007</v>
      </c>
      <c r="H282" s="2">
        <f t="shared" si="9"/>
        <v>0.36000000000058208</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104587628.19999999</v>
      </c>
      <c r="D285" s="1">
        <f>'PR-RAS'!E289</f>
        <v>78442683.100000009</v>
      </c>
      <c r="E285" s="1">
        <v>0</v>
      </c>
      <c r="F285" s="1">
        <v>0</v>
      </c>
      <c r="G285" s="2">
        <f t="shared" si="8"/>
        <v>74258330.40959999</v>
      </c>
      <c r="H285" s="2">
        <f t="shared" si="9"/>
        <v>0.29999999701976776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11380924.76000002</v>
      </c>
      <c r="D286" s="1">
        <f>'PR-RAS'!E290</f>
        <v>8023482</v>
      </c>
      <c r="E286" s="1">
        <v>0</v>
      </c>
      <c r="F286" s="1">
        <v>0</v>
      </c>
      <c r="G286" s="2">
        <f t="shared" si="8"/>
        <v>7816948.2966000047</v>
      </c>
      <c r="H286" s="2">
        <f t="shared" si="9"/>
        <v>0.23999997973442078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11573339.83</v>
      </c>
      <c r="D288" s="1">
        <f>'PR-RAS'!E292</f>
        <v>10305200.08</v>
      </c>
      <c r="E288" s="1">
        <v>0</v>
      </c>
      <c r="F288" s="1">
        <v>0</v>
      </c>
      <c r="G288" s="2">
        <f t="shared" si="8"/>
        <v>9236733.3771299999</v>
      </c>
      <c r="H288" s="2">
        <f t="shared" si="9"/>
        <v>0.25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2209251.2799999998</v>
      </c>
      <c r="D290" s="1">
        <f>'PR-RAS'!E294</f>
        <v>1371041.33</v>
      </c>
      <c r="E290" s="1">
        <v>0</v>
      </c>
      <c r="F290" s="1">
        <v>0</v>
      </c>
      <c r="G290" s="2">
        <f t="shared" si="8"/>
        <v>1430935.5086599998</v>
      </c>
      <c r="H290" s="2">
        <f t="shared" si="9"/>
        <v>0.60999999986961484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105573.44</v>
      </c>
      <c r="D291" s="1">
        <f>'PR-RAS'!E295</f>
        <v>74806.259999999995</v>
      </c>
      <c r="E291" s="1">
        <v>0</v>
      </c>
      <c r="F291" s="1">
        <v>0</v>
      </c>
      <c r="G291" s="2">
        <f t="shared" si="8"/>
        <v>74003.92839999999</v>
      </c>
      <c r="H291" s="2">
        <f t="shared" si="9"/>
        <v>0.69999999999708962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1592304.44</v>
      </c>
      <c r="D292" s="1">
        <f>'PR-RAS'!E296</f>
        <v>1181546.78</v>
      </c>
      <c r="E292" s="1">
        <v>0</v>
      </c>
      <c r="F292" s="1">
        <v>0</v>
      </c>
      <c r="G292" s="2">
        <f t="shared" si="8"/>
        <v>1151020.818</v>
      </c>
      <c r="H292" s="2">
        <f t="shared" si="9"/>
        <v>0.65999999991618097</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26033.180000000004</v>
      </c>
      <c r="D293" s="1">
        <f>'PR-RAS'!E298</f>
        <v>54131</v>
      </c>
      <c r="E293" s="1">
        <v>0</v>
      </c>
      <c r="F293" s="1">
        <v>0</v>
      </c>
      <c r="G293" s="2">
        <f t="shared" si="8"/>
        <v>39214.192559999996</v>
      </c>
      <c r="H293" s="2">
        <f t="shared" si="9"/>
        <v>0.18000000000392902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3571.63</v>
      </c>
      <c r="D294" s="1">
        <f>'PR-RAS'!E299</f>
        <v>28951.25</v>
      </c>
      <c r="E294" s="1">
        <v>0</v>
      </c>
      <c r="F294" s="1">
        <v>0</v>
      </c>
      <c r="G294" s="2">
        <f t="shared" si="8"/>
        <v>18011.92009</v>
      </c>
      <c r="H294" s="2">
        <f t="shared" si="9"/>
        <v>0.61999999999989086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3571.63</v>
      </c>
      <c r="D295" s="1">
        <f>'PR-RAS'!E300</f>
        <v>28951.25</v>
      </c>
      <c r="E295" s="1">
        <v>0</v>
      </c>
      <c r="F295" s="1">
        <v>0</v>
      </c>
      <c r="G295" s="2">
        <f t="shared" si="8"/>
        <v>18073.394219999998</v>
      </c>
      <c r="H295" s="2">
        <f t="shared" si="9"/>
        <v>0.61999999999989086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3571.63</v>
      </c>
      <c r="D296" s="1">
        <f>'PR-RAS'!E301</f>
        <v>28951.25</v>
      </c>
      <c r="E296" s="1">
        <v>0</v>
      </c>
      <c r="F296" s="1">
        <v>0</v>
      </c>
      <c r="G296" s="2">
        <f t="shared" si="8"/>
        <v>18134.868349999997</v>
      </c>
      <c r="H296" s="2">
        <f t="shared" si="9"/>
        <v>0.61999999999989086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22461.550000000003</v>
      </c>
      <c r="D306" s="1">
        <f>'PR-RAS'!E311</f>
        <v>25179.75</v>
      </c>
      <c r="E306" s="1">
        <v>0</v>
      </c>
      <c r="F306" s="1">
        <v>0</v>
      </c>
      <c r="G306" s="2">
        <f t="shared" si="8"/>
        <v>22210.420249999999</v>
      </c>
      <c r="H306" s="2">
        <f t="shared" si="9"/>
        <v>0.69999999999708962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8889.86</v>
      </c>
      <c r="D307" s="1">
        <f>'PR-RAS'!E312</f>
        <v>17247.740000000002</v>
      </c>
      <c r="E307" s="1">
        <v>0</v>
      </c>
      <c r="F307" s="1">
        <v>0</v>
      </c>
      <c r="G307" s="2">
        <f t="shared" si="8"/>
        <v>13275.914040000001</v>
      </c>
      <c r="H307" s="2">
        <f t="shared" si="9"/>
        <v>0.39999999999781721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2689.86</v>
      </c>
      <c r="D308" s="1">
        <f>'PR-RAS'!E313</f>
        <v>17247.740000000002</v>
      </c>
      <c r="E308" s="1">
        <v>0</v>
      </c>
      <c r="F308" s="1">
        <v>0</v>
      </c>
      <c r="G308" s="2">
        <f t="shared" si="8"/>
        <v>11415.899380000001</v>
      </c>
      <c r="H308" s="2">
        <f t="shared" si="9"/>
        <v>0.39999999999827196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6200</v>
      </c>
      <c r="D309" s="1">
        <f>'PR-RAS'!E314</f>
        <v>0</v>
      </c>
      <c r="E309" s="1">
        <v>0</v>
      </c>
      <c r="F309" s="1">
        <v>0</v>
      </c>
      <c r="G309" s="2">
        <f t="shared" si="8"/>
        <v>1909.6</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2105.09</v>
      </c>
      <c r="D312" s="1">
        <f>'PR-RAS'!E317</f>
        <v>1000</v>
      </c>
      <c r="E312" s="1">
        <v>0</v>
      </c>
      <c r="F312" s="1">
        <v>0</v>
      </c>
      <c r="G312" s="2">
        <f t="shared" si="8"/>
        <v>1276.68299</v>
      </c>
      <c r="H312" s="2">
        <f t="shared" si="9"/>
        <v>9.0000000000145519E-2</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100.05</v>
      </c>
      <c r="D315" s="1">
        <f>'PR-RAS'!E320</f>
        <v>0</v>
      </c>
      <c r="E315" s="1">
        <v>0</v>
      </c>
      <c r="F315" s="1">
        <v>0</v>
      </c>
      <c r="G315" s="2">
        <f t="shared" si="8"/>
        <v>31.415699999999998</v>
      </c>
      <c r="H315" s="2">
        <f t="shared" si="9"/>
        <v>4.9999999999997158E-2</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1900</v>
      </c>
      <c r="D316" s="1">
        <f>'PR-RAS'!E321</f>
        <v>1000</v>
      </c>
      <c r="E316" s="1">
        <v>0</v>
      </c>
      <c r="F316" s="1">
        <v>0</v>
      </c>
      <c r="G316" s="2">
        <f t="shared" si="8"/>
        <v>1228.5</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105.04</v>
      </c>
      <c r="D319" s="1">
        <f>'PR-RAS'!E324</f>
        <v>0</v>
      </c>
      <c r="E319" s="1">
        <v>0</v>
      </c>
      <c r="F319" s="1">
        <v>0</v>
      </c>
      <c r="G319" s="2">
        <f t="shared" si="8"/>
        <v>33.402720000000002</v>
      </c>
      <c r="H319" s="2">
        <f t="shared" si="9"/>
        <v>4.0000000000006253E-2</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4498</v>
      </c>
      <c r="D321" s="1">
        <f>'PR-RAS'!E326</f>
        <v>300.01</v>
      </c>
      <c r="E321" s="1">
        <v>0</v>
      </c>
      <c r="F321" s="1">
        <v>0</v>
      </c>
      <c r="G321" s="2">
        <f t="shared" si="8"/>
        <v>1631.3664000000001</v>
      </c>
      <c r="H321" s="2">
        <f t="shared" si="9"/>
        <v>9.9999999999909051E-3</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4498</v>
      </c>
      <c r="D322" s="1">
        <f>'PR-RAS'!E327</f>
        <v>300.01</v>
      </c>
      <c r="E322" s="1">
        <v>0</v>
      </c>
      <c r="F322" s="1">
        <v>0</v>
      </c>
      <c r="G322" s="2">
        <f t="shared" si="8"/>
        <v>1636.4644200000002</v>
      </c>
      <c r="H322" s="2">
        <f t="shared" si="9"/>
        <v>9.9999999999909051E-3</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6968.6</v>
      </c>
      <c r="D331" s="1">
        <f>'PR-RAS'!E336</f>
        <v>6632</v>
      </c>
      <c r="E331" s="1">
        <v>0</v>
      </c>
      <c r="F331" s="1">
        <v>0</v>
      </c>
      <c r="G331" s="2">
        <f t="shared" si="8"/>
        <v>6676.7579999999998</v>
      </c>
      <c r="H331" s="2">
        <f t="shared" si="9"/>
        <v>0.3999999999996362</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6968.6</v>
      </c>
      <c r="D333" s="1">
        <f>'PR-RAS'!E338</f>
        <v>6632</v>
      </c>
      <c r="E333" s="1">
        <v>0</v>
      </c>
      <c r="F333" s="1">
        <v>0</v>
      </c>
      <c r="G333" s="2">
        <f t="shared" si="8"/>
        <v>6717.2231999999995</v>
      </c>
      <c r="H333" s="2">
        <f t="shared" si="9"/>
        <v>0.3999999999996362</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8031168.120000001</v>
      </c>
      <c r="D345" s="1">
        <f>'PR-RAS'!E350</f>
        <v>5674738.8399999999</v>
      </c>
      <c r="E345" s="1">
        <v>0</v>
      </c>
      <c r="F345" s="1">
        <v>0</v>
      </c>
      <c r="G345" s="2">
        <f t="shared" si="8"/>
        <v>6666942.1551999999</v>
      </c>
      <c r="H345" s="2">
        <f t="shared" si="9"/>
        <v>0.2800000011920929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73948.240000000005</v>
      </c>
      <c r="D346" s="1">
        <f>'PR-RAS'!E351</f>
        <v>64000.47</v>
      </c>
      <c r="E346" s="1">
        <v>0</v>
      </c>
      <c r="F346" s="1">
        <v>0</v>
      </c>
      <c r="G346" s="2">
        <f t="shared" si="8"/>
        <v>69672.467099999994</v>
      </c>
      <c r="H346" s="2">
        <f t="shared" si="9"/>
        <v>0.71000000000640284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73948.240000000005</v>
      </c>
      <c r="D351" s="1">
        <f>'PR-RAS'!E356</f>
        <v>64000.47</v>
      </c>
      <c r="E351" s="1">
        <v>0</v>
      </c>
      <c r="F351" s="1">
        <v>0</v>
      </c>
      <c r="G351" s="2">
        <f t="shared" si="8"/>
        <v>70682.212999999989</v>
      </c>
      <c r="H351" s="2">
        <f t="shared" si="9"/>
        <v>0.71000000000640284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30516.99</v>
      </c>
      <c r="D354" s="1">
        <f>'PR-RAS'!E359</f>
        <v>61450.47</v>
      </c>
      <c r="E354" s="1">
        <v>0</v>
      </c>
      <c r="F354" s="1">
        <v>0</v>
      </c>
      <c r="G354" s="2">
        <f t="shared" si="8"/>
        <v>54156.529289999991</v>
      </c>
      <c r="H354" s="2">
        <f t="shared" si="9"/>
        <v>0.47999999999956344</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43431.25</v>
      </c>
      <c r="D355" s="1">
        <f>'PR-RAS'!E360</f>
        <v>2550</v>
      </c>
      <c r="E355" s="1">
        <v>0</v>
      </c>
      <c r="F355" s="1">
        <v>0</v>
      </c>
      <c r="G355" s="2">
        <f t="shared" si="8"/>
        <v>17180.0625</v>
      </c>
      <c r="H355" s="2">
        <f t="shared" si="9"/>
        <v>0.25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3937775.5000000005</v>
      </c>
      <c r="D358" s="1">
        <f>'PR-RAS'!E363</f>
        <v>2639677.73</v>
      </c>
      <c r="E358" s="1">
        <v>0</v>
      </c>
      <c r="F358" s="1">
        <v>0</v>
      </c>
      <c r="G358" s="2">
        <f t="shared" si="8"/>
        <v>3290515.7527200002</v>
      </c>
      <c r="H358" s="2">
        <f t="shared" si="9"/>
        <v>0.76999999955296516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413915.68</v>
      </c>
      <c r="D359" s="1">
        <f>'PR-RAS'!E364</f>
        <v>820270.29</v>
      </c>
      <c r="E359" s="1">
        <v>0</v>
      </c>
      <c r="F359" s="1">
        <v>0</v>
      </c>
      <c r="G359" s="2">
        <f t="shared" si="8"/>
        <v>735495.34107999993</v>
      </c>
      <c r="H359" s="2">
        <f t="shared" si="9"/>
        <v>0.61000000004423782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190089.91</v>
      </c>
      <c r="D361" s="1">
        <f>'PR-RAS'!E366</f>
        <v>820270.29</v>
      </c>
      <c r="E361" s="1">
        <v>0</v>
      </c>
      <c r="F361" s="1">
        <v>0</v>
      </c>
      <c r="G361" s="2">
        <f t="shared" si="8"/>
        <v>659026.97639999993</v>
      </c>
      <c r="H361" s="2">
        <f t="shared" si="9"/>
        <v>0.38000000003376044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223825.77</v>
      </c>
      <c r="D363" s="1">
        <f>'PR-RAS'!E368</f>
        <v>0</v>
      </c>
      <c r="E363" s="1">
        <v>0</v>
      </c>
      <c r="F363" s="1">
        <v>0</v>
      </c>
      <c r="G363" s="2">
        <f t="shared" si="8"/>
        <v>81024.928739999988</v>
      </c>
      <c r="H363" s="2">
        <f t="shared" si="9"/>
        <v>0.23000000001047738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3046103.66</v>
      </c>
      <c r="D364" s="1">
        <f>'PR-RAS'!E369</f>
        <v>1248781.79</v>
      </c>
      <c r="E364" s="1">
        <v>0</v>
      </c>
      <c r="F364" s="1">
        <v>0</v>
      </c>
      <c r="G364" s="2">
        <f t="shared" si="8"/>
        <v>2012351.2081200001</v>
      </c>
      <c r="H364" s="2">
        <f t="shared" si="9"/>
        <v>0.54999999981373549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274862.06</v>
      </c>
      <c r="D365" s="1">
        <f>'PR-RAS'!E370</f>
        <v>318418.89</v>
      </c>
      <c r="E365" s="1">
        <v>0</v>
      </c>
      <c r="F365" s="1">
        <v>0</v>
      </c>
      <c r="G365" s="2">
        <f t="shared" si="8"/>
        <v>331858.74176</v>
      </c>
      <c r="H365" s="2">
        <f t="shared" si="9"/>
        <v>0.16999999998370185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15567.69</v>
      </c>
      <c r="D366" s="1">
        <f>'PR-RAS'!E371</f>
        <v>22461.96</v>
      </c>
      <c r="E366" s="1">
        <v>0</v>
      </c>
      <c r="F366" s="1">
        <v>0</v>
      </c>
      <c r="G366" s="2">
        <f t="shared" si="8"/>
        <v>22079.43765</v>
      </c>
      <c r="H366" s="2">
        <f t="shared" si="9"/>
        <v>0.3500000000003638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71279.100000000006</v>
      </c>
      <c r="D367" s="1">
        <f>'PR-RAS'!E372</f>
        <v>346443.39</v>
      </c>
      <c r="E367" s="1">
        <v>0</v>
      </c>
      <c r="F367" s="1">
        <v>0</v>
      </c>
      <c r="G367" s="2">
        <f t="shared" si="8"/>
        <v>279684.71207999997</v>
      </c>
      <c r="H367" s="2">
        <f t="shared" si="9"/>
        <v>0.4900000000197906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1246781.31</v>
      </c>
      <c r="D368" s="1">
        <f>'PR-RAS'!E373</f>
        <v>223483.72</v>
      </c>
      <c r="E368" s="1">
        <v>0</v>
      </c>
      <c r="F368" s="1">
        <v>0</v>
      </c>
      <c r="G368" s="2">
        <f t="shared" si="8"/>
        <v>621605.79125000001</v>
      </c>
      <c r="H368" s="2">
        <f t="shared" si="9"/>
        <v>0.5900000000547152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20542.599999999999</v>
      </c>
      <c r="D369" s="1">
        <f>'PR-RAS'!E374</f>
        <v>9371.4599999999991</v>
      </c>
      <c r="E369" s="1">
        <v>0</v>
      </c>
      <c r="F369" s="1">
        <v>0</v>
      </c>
      <c r="G369" s="2">
        <f t="shared" si="8"/>
        <v>14457.071359999998</v>
      </c>
      <c r="H369" s="2">
        <f t="shared" si="9"/>
        <v>0.86000000000058208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5900.73</v>
      </c>
      <c r="D370" s="1">
        <f>'PR-RAS'!E375</f>
        <v>17445.36</v>
      </c>
      <c r="E370" s="1">
        <v>0</v>
      </c>
      <c r="F370" s="1">
        <v>0</v>
      </c>
      <c r="G370" s="2">
        <f t="shared" si="8"/>
        <v>15052.045049999999</v>
      </c>
      <c r="H370" s="2">
        <f t="shared" si="9"/>
        <v>0.63000000000101863</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1411170.17</v>
      </c>
      <c r="D371" s="1">
        <f>'PR-RAS'!E376</f>
        <v>311157.01</v>
      </c>
      <c r="E371" s="1">
        <v>0</v>
      </c>
      <c r="F371" s="1">
        <v>0</v>
      </c>
      <c r="G371" s="2">
        <f t="shared" si="8"/>
        <v>752389.15029999998</v>
      </c>
      <c r="H371" s="2">
        <f t="shared" si="9"/>
        <v>0.17999999993480742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282213.88</v>
      </c>
      <c r="D373" s="1">
        <f>'PR-RAS'!E378</f>
        <v>472057.81</v>
      </c>
      <c r="E373" s="1">
        <v>0</v>
      </c>
      <c r="F373" s="1">
        <v>0</v>
      </c>
      <c r="G373" s="2">
        <f t="shared" si="8"/>
        <v>456194.57400000002</v>
      </c>
      <c r="H373" s="2">
        <f t="shared" si="9"/>
        <v>0.30999999999767169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282213.88</v>
      </c>
      <c r="D374" s="1">
        <f>'PR-RAS'!E379</f>
        <v>472057.81</v>
      </c>
      <c r="E374" s="1">
        <v>0</v>
      </c>
      <c r="F374" s="1">
        <v>0</v>
      </c>
      <c r="G374" s="2">
        <f t="shared" si="8"/>
        <v>457420.90350000001</v>
      </c>
      <c r="H374" s="2">
        <f t="shared" si="9"/>
        <v>0.30999999999767169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67896.89</v>
      </c>
      <c r="D378" s="1">
        <f>'PR-RAS'!E383</f>
        <v>97218.09</v>
      </c>
      <c r="E378" s="1">
        <v>0</v>
      </c>
      <c r="F378" s="1">
        <v>0</v>
      </c>
      <c r="G378" s="2">
        <f t="shared" si="8"/>
        <v>98899.567389999997</v>
      </c>
      <c r="H378" s="2">
        <f t="shared" si="9"/>
        <v>0.19999999999708962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67896.89</v>
      </c>
      <c r="D379" s="1">
        <f>'PR-RAS'!E384</f>
        <v>97180.29</v>
      </c>
      <c r="E379" s="1">
        <v>0</v>
      </c>
      <c r="F379" s="1">
        <v>0</v>
      </c>
      <c r="G379" s="2">
        <f t="shared" si="8"/>
        <v>99133.323659999995</v>
      </c>
      <c r="H379" s="2">
        <f t="shared" si="9"/>
        <v>0.39999999999417923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37.799999999999997</v>
      </c>
      <c r="E380" s="1">
        <v>0</v>
      </c>
      <c r="F380" s="1">
        <v>0</v>
      </c>
      <c r="G380" s="2">
        <f t="shared" si="8"/>
        <v>28.652399999999997</v>
      </c>
      <c r="H380" s="2">
        <f t="shared" si="9"/>
        <v>0.20000000000000284</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1198</v>
      </c>
      <c r="D383" s="1">
        <f>'PR-RAS'!E388</f>
        <v>0</v>
      </c>
      <c r="E383" s="1">
        <v>0</v>
      </c>
      <c r="F383" s="1">
        <v>0</v>
      </c>
      <c r="G383" s="2">
        <f t="shared" si="8"/>
        <v>457.63600000000002</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1198</v>
      </c>
      <c r="D384" s="1">
        <f>'PR-RAS'!E389</f>
        <v>0</v>
      </c>
      <c r="E384" s="1">
        <v>0</v>
      </c>
      <c r="F384" s="1">
        <v>0</v>
      </c>
      <c r="G384" s="2">
        <f t="shared" si="8"/>
        <v>458.834</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126447.39</v>
      </c>
      <c r="D386" s="1">
        <f>'PR-RAS'!E391</f>
        <v>1349.75</v>
      </c>
      <c r="E386" s="1">
        <v>0</v>
      </c>
      <c r="F386" s="1">
        <v>0</v>
      </c>
      <c r="G386" s="2">
        <f t="shared" si="8"/>
        <v>49721.552649999998</v>
      </c>
      <c r="H386" s="2">
        <f t="shared" si="9"/>
        <v>0.63999999999941792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126447.39</v>
      </c>
      <c r="D388" s="1">
        <f>'PR-RAS'!E393</f>
        <v>1349.75</v>
      </c>
      <c r="E388" s="1">
        <v>0</v>
      </c>
      <c r="F388" s="1">
        <v>0</v>
      </c>
      <c r="G388" s="2">
        <f t="shared" si="8"/>
        <v>49979.846429999998</v>
      </c>
      <c r="H388" s="2">
        <f t="shared" si="9"/>
        <v>0.63999999999941792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4019444.38</v>
      </c>
      <c r="D397" s="1">
        <f>'PR-RAS'!E402</f>
        <v>2971060.64</v>
      </c>
      <c r="E397" s="1">
        <v>0</v>
      </c>
      <c r="F397" s="1">
        <v>0</v>
      </c>
      <c r="G397" s="2">
        <f t="shared" si="8"/>
        <v>3944780.0013600001</v>
      </c>
      <c r="H397" s="2">
        <f t="shared" si="9"/>
        <v>0.73999999975785613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3941976.21</v>
      </c>
      <c r="D398" s="1">
        <f>'PR-RAS'!E403</f>
        <v>2841059.08</v>
      </c>
      <c r="E398" s="1">
        <v>0</v>
      </c>
      <c r="F398" s="1">
        <v>0</v>
      </c>
      <c r="G398" s="2">
        <f t="shared" si="8"/>
        <v>3820765.4648900004</v>
      </c>
      <c r="H398" s="2">
        <f t="shared" si="9"/>
        <v>0.2900000000372529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77468.17</v>
      </c>
      <c r="D399" s="1">
        <f>'PR-RAS'!E404</f>
        <v>130001.56</v>
      </c>
      <c r="E399" s="1">
        <v>0</v>
      </c>
      <c r="F399" s="1">
        <v>0</v>
      </c>
      <c r="G399" s="2">
        <f t="shared" si="8"/>
        <v>134313.57342</v>
      </c>
      <c r="H399" s="2">
        <f t="shared" si="9"/>
        <v>0.61000000000058208</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8005134.9400000013</v>
      </c>
      <c r="D403" s="1">
        <f>'PR-RAS'!E408</f>
        <v>5620607.8399999999</v>
      </c>
      <c r="E403" s="1">
        <v>0</v>
      </c>
      <c r="F403" s="1">
        <v>0</v>
      </c>
      <c r="G403" s="2">
        <f t="shared" si="8"/>
        <v>7737032.9492400009</v>
      </c>
      <c r="H403" s="2">
        <f t="shared" si="9"/>
        <v>0.2199999988079071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60123.07</v>
      </c>
      <c r="E404" s="1">
        <v>0</v>
      </c>
      <c r="F404" s="1">
        <v>0</v>
      </c>
      <c r="G404" s="2">
        <f t="shared" si="8"/>
        <v>48459.19442</v>
      </c>
      <c r="H404" s="2">
        <f t="shared" si="9"/>
        <v>6.9999999999708962E-2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18607701.469999999</v>
      </c>
      <c r="D405" s="1">
        <f>'PR-RAS'!E410</f>
        <v>0</v>
      </c>
      <c r="E405" s="1">
        <v>0</v>
      </c>
      <c r="F405" s="1">
        <v>0</v>
      </c>
      <c r="G405" s="2">
        <f t="shared" si="8"/>
        <v>7517511.3938800003</v>
      </c>
      <c r="H405" s="2">
        <f t="shared" si="9"/>
        <v>0.4699999988079071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102137.11</v>
      </c>
      <c r="D406" s="1">
        <f>'PR-RAS'!E411</f>
        <v>0</v>
      </c>
      <c r="E406" s="1">
        <v>0</v>
      </c>
      <c r="F406" s="1">
        <v>0</v>
      </c>
      <c r="G406" s="2">
        <f t="shared" si="8"/>
        <v>41365.529550000007</v>
      </c>
      <c r="H406" s="2">
        <f t="shared" si="9"/>
        <v>0.11000000000058208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115994586.14000002</v>
      </c>
      <c r="D407" s="1">
        <f>'PR-RAS'!E412</f>
        <v>86520296.100000009</v>
      </c>
      <c r="E407" s="1">
        <v>0</v>
      </c>
      <c r="F407" s="1">
        <v>0</v>
      </c>
      <c r="G407" s="2">
        <f t="shared" si="8"/>
        <v>117348282.40604003</v>
      </c>
      <c r="H407" s="2">
        <f t="shared" si="9"/>
        <v>0.24000002443790436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112618796.31999999</v>
      </c>
      <c r="D408" s="1">
        <f>'PR-RAS'!E413</f>
        <v>84117421.940000013</v>
      </c>
      <c r="E408" s="1">
        <v>0</v>
      </c>
      <c r="F408" s="1">
        <v>0</v>
      </c>
      <c r="G408" s="2">
        <f t="shared" si="8"/>
        <v>114307431.56140001</v>
      </c>
      <c r="H408" s="2">
        <f t="shared" si="9"/>
        <v>0.37999998033046722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3375789.8200000226</v>
      </c>
      <c r="D409" s="1">
        <f>'PR-RAS'!E414</f>
        <v>2402874.1599999964</v>
      </c>
      <c r="E409" s="1">
        <v>0</v>
      </c>
      <c r="F409" s="1">
        <v>0</v>
      </c>
      <c r="G409" s="2">
        <f t="shared" si="8"/>
        <v>3338067.5611200063</v>
      </c>
      <c r="H409" s="2">
        <f t="shared" si="9"/>
        <v>0.3399999737739563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10365323.15</v>
      </c>
      <c r="E411" s="1">
        <v>0</v>
      </c>
      <c r="F411" s="1">
        <v>0</v>
      </c>
      <c r="G411" s="2">
        <f t="shared" si="8"/>
        <v>8499564.9829999991</v>
      </c>
      <c r="H411" s="2">
        <f t="shared" si="9"/>
        <v>0.15000000037252903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7034361.6399999987</v>
      </c>
      <c r="D412" s="1">
        <f>'PR-RAS'!E417</f>
        <v>0</v>
      </c>
      <c r="E412" s="1">
        <v>0</v>
      </c>
      <c r="F412" s="1">
        <v>0</v>
      </c>
      <c r="G412" s="2">
        <f t="shared" si="8"/>
        <v>2891122.6340399995</v>
      </c>
      <c r="H412" s="2">
        <f t="shared" si="9"/>
        <v>0.3600000012665987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2311388.3899999997</v>
      </c>
      <c r="D413" s="1">
        <f>'PR-RAS'!E418</f>
        <v>1371041.33</v>
      </c>
      <c r="E413" s="1">
        <v>0</v>
      </c>
      <c r="F413" s="1">
        <v>0</v>
      </c>
      <c r="G413" s="2">
        <f t="shared" si="8"/>
        <v>2082030.0725999998</v>
      </c>
      <c r="H413" s="2">
        <f t="shared" si="9"/>
        <v>0.71999999973922968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18774.39</v>
      </c>
      <c r="D414" s="1">
        <f>'PR-RAS'!E420</f>
        <v>13052.8</v>
      </c>
      <c r="E414" s="1">
        <v>0</v>
      </c>
      <c r="F414" s="1">
        <v>0</v>
      </c>
      <c r="G414" s="2">
        <f t="shared" si="8"/>
        <v>18535.435869999998</v>
      </c>
      <c r="H414" s="2">
        <f t="shared" si="9"/>
        <v>0.59000000000014552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18774.39</v>
      </c>
      <c r="D415" s="1">
        <f>'PR-RAS'!E421</f>
        <v>13052.8</v>
      </c>
      <c r="E415" s="1">
        <v>0</v>
      </c>
      <c r="F415" s="1">
        <v>0</v>
      </c>
      <c r="G415" s="2">
        <f t="shared" si="8"/>
        <v>18580.315859999999</v>
      </c>
      <c r="H415" s="2">
        <f t="shared" si="9"/>
        <v>0.59000000000014552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18774.39</v>
      </c>
      <c r="D421" s="1">
        <f>'PR-RAS'!E427</f>
        <v>13052.8</v>
      </c>
      <c r="E421" s="1">
        <v>0</v>
      </c>
      <c r="F421" s="1">
        <v>0</v>
      </c>
      <c r="G421" s="2">
        <f t="shared" si="8"/>
        <v>18849.595799999999</v>
      </c>
      <c r="H421" s="2">
        <f t="shared" si="9"/>
        <v>0.59000000000014552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18774.39</v>
      </c>
      <c r="D422" s="1">
        <f>'PR-RAS'!E428</f>
        <v>13052.8</v>
      </c>
      <c r="E422" s="1">
        <v>0</v>
      </c>
      <c r="F422" s="1">
        <v>0</v>
      </c>
      <c r="G422" s="2">
        <f t="shared" si="8"/>
        <v>18894.475789999997</v>
      </c>
      <c r="H422" s="2">
        <f t="shared" si="9"/>
        <v>0.59000000000014552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1056883.3700000001</v>
      </c>
      <c r="D522" s="1">
        <f>'PR-RAS'!E528</f>
        <v>433095.48</v>
      </c>
      <c r="E522" s="1">
        <v>0</v>
      </c>
      <c r="F522" s="1">
        <v>0</v>
      </c>
      <c r="G522" s="2">
        <f t="shared" ref="G522:G809" si="10">(B522/1000)*(C522*1+D522*2)</f>
        <v>1001921.7259300001</v>
      </c>
      <c r="H522" s="2">
        <f t="shared" ref="H522:H809" si="11">ABS(C522-ROUND(C522,0))+ABS(D522-ROUND(D522,0))</f>
        <v>0.85000000009313226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1056883.3700000001</v>
      </c>
      <c r="D587" s="1">
        <f>'PR-RAS'!E593</f>
        <v>433095.48</v>
      </c>
      <c r="E587" s="1">
        <v>0</v>
      </c>
      <c r="F587" s="1">
        <v>0</v>
      </c>
      <c r="G587" s="2">
        <f t="shared" si="10"/>
        <v>1126921.5573799999</v>
      </c>
      <c r="H587" s="2">
        <f t="shared" si="11"/>
        <v>0.85000000009313226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1056883.3700000001</v>
      </c>
      <c r="D599" s="1">
        <f>'PR-RAS'!E605</f>
        <v>433095.48</v>
      </c>
      <c r="E599" s="1">
        <v>0</v>
      </c>
      <c r="F599" s="1">
        <v>0</v>
      </c>
      <c r="G599" s="2">
        <f t="shared" si="10"/>
        <v>1149998.4493400001</v>
      </c>
      <c r="H599" s="2">
        <f t="shared" si="11"/>
        <v>0.85000000009313226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1056883.3700000001</v>
      </c>
      <c r="D600" s="1">
        <f>'PR-RAS'!E606</f>
        <v>433095.48</v>
      </c>
      <c r="E600" s="1">
        <v>0</v>
      </c>
      <c r="F600" s="1">
        <v>0</v>
      </c>
      <c r="G600" s="2">
        <f t="shared" si="10"/>
        <v>1151921.52367</v>
      </c>
      <c r="H600" s="2">
        <f t="shared" si="11"/>
        <v>0.85000000009313226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1038108.9800000001</v>
      </c>
      <c r="D630" s="1">
        <f>'PR-RAS'!E636</f>
        <v>420042.68</v>
      </c>
      <c r="E630" s="1">
        <v>0</v>
      </c>
      <c r="F630" s="1">
        <v>0</v>
      </c>
      <c r="G630" s="2">
        <f t="shared" si="10"/>
        <v>1181384.2398600001</v>
      </c>
      <c r="H630" s="2">
        <f t="shared" si="11"/>
        <v>0.33999999990919605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3718277.07</v>
      </c>
      <c r="D631" s="1">
        <f>'PR-RAS'!E637</f>
        <v>10182.219999999999</v>
      </c>
      <c r="E631" s="1">
        <v>0</v>
      </c>
      <c r="F631" s="1">
        <v>0</v>
      </c>
      <c r="G631" s="2">
        <f t="shared" si="10"/>
        <v>2355344.1513</v>
      </c>
      <c r="H631" s="2">
        <f t="shared" si="11"/>
        <v>0.2899999998317071</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116013360.53000002</v>
      </c>
      <c r="D633" s="1">
        <f>'PR-RAS'!E639</f>
        <v>86533348.900000006</v>
      </c>
      <c r="E633" s="1">
        <v>0</v>
      </c>
      <c r="F633" s="1">
        <v>0</v>
      </c>
      <c r="G633" s="2">
        <f t="shared" si="10"/>
        <v>182698596.86456004</v>
      </c>
      <c r="H633" s="2">
        <f t="shared" si="11"/>
        <v>0.56999997794628143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113675679.69</v>
      </c>
      <c r="D634" s="1">
        <f>'PR-RAS'!E640</f>
        <v>84550517.420000017</v>
      </c>
      <c r="E634" s="1">
        <v>0</v>
      </c>
      <c r="F634" s="1">
        <v>0</v>
      </c>
      <c r="G634" s="2">
        <f t="shared" si="10"/>
        <v>178997660.29749003</v>
      </c>
      <c r="H634" s="2">
        <f t="shared" si="11"/>
        <v>0.73000001907348633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2337680.8400000185</v>
      </c>
      <c r="D635" s="1">
        <f>'PR-RAS'!E641</f>
        <v>1982831.4799999893</v>
      </c>
      <c r="E635" s="1">
        <v>0</v>
      </c>
      <c r="F635" s="1">
        <v>0</v>
      </c>
      <c r="G635" s="2">
        <f t="shared" si="10"/>
        <v>3996319.9691999983</v>
      </c>
      <c r="H635" s="2">
        <f t="shared" si="11"/>
        <v>0.63999997079372406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10375505.370000001</v>
      </c>
      <c r="E637" s="1">
        <v>0</v>
      </c>
      <c r="F637" s="1">
        <v>0</v>
      </c>
      <c r="G637" s="2">
        <f t="shared" si="10"/>
        <v>13197642.830640001</v>
      </c>
      <c r="H637" s="2">
        <f t="shared" si="11"/>
        <v>0.37000000104308128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3316084.5699999989</v>
      </c>
      <c r="D638" s="1">
        <f>'PR-RAS'!E644</f>
        <v>0</v>
      </c>
      <c r="E638" s="1">
        <v>0</v>
      </c>
      <c r="F638" s="1">
        <v>0</v>
      </c>
      <c r="G638" s="2">
        <f t="shared" si="10"/>
        <v>2112345.8710899996</v>
      </c>
      <c r="H638" s="2">
        <f t="shared" si="11"/>
        <v>0.43000000109896064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12358336.84999999</v>
      </c>
      <c r="E639" s="1">
        <v>0</v>
      </c>
      <c r="F639" s="1">
        <v>0</v>
      </c>
      <c r="G639" s="2">
        <f t="shared" si="10"/>
        <v>15769237.820599988</v>
      </c>
      <c r="H639" s="2">
        <f t="shared" si="11"/>
        <v>0.15000000968575478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978403.72999998042</v>
      </c>
      <c r="D640" s="1">
        <f>'PR-RAS'!E646</f>
        <v>0</v>
      </c>
      <c r="E640" s="1">
        <v>0</v>
      </c>
      <c r="F640" s="1">
        <v>0</v>
      </c>
      <c r="G640" s="2">
        <f t="shared" si="10"/>
        <v>625199.98346998752</v>
      </c>
      <c r="H640" s="2">
        <f t="shared" si="11"/>
        <v>0.27000001957640052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11244335.810000001</v>
      </c>
      <c r="D642" s="1">
        <f>'PR-RAS'!E649</f>
        <v>14050252.59</v>
      </c>
      <c r="E642" s="1">
        <v>0</v>
      </c>
      <c r="F642" s="1">
        <v>0</v>
      </c>
      <c r="G642" s="2">
        <f t="shared" si="10"/>
        <v>25220043.074590001</v>
      </c>
      <c r="H642" s="2">
        <f t="shared" si="11"/>
        <v>0.59999999962747097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204569411.19999999</v>
      </c>
      <c r="D643" s="1">
        <f>'PR-RAS'!E650</f>
        <v>94284119.019999996</v>
      </c>
      <c r="E643" s="1">
        <v>0</v>
      </c>
      <c r="F643" s="1">
        <v>0</v>
      </c>
      <c r="G643" s="2">
        <f t="shared" si="10"/>
        <v>252394370.81208003</v>
      </c>
      <c r="H643" s="2">
        <f t="shared" si="11"/>
        <v>0.21999998390674591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201253988.56999999</v>
      </c>
      <c r="D644" s="1">
        <f>'PR-RAS'!E651</f>
        <v>92810733.650000006</v>
      </c>
      <c r="E644" s="1">
        <v>0</v>
      </c>
      <c r="F644" s="1">
        <v>0</v>
      </c>
      <c r="G644" s="2">
        <f t="shared" si="10"/>
        <v>248760918.12441</v>
      </c>
      <c r="H644" s="2">
        <f t="shared" si="11"/>
        <v>0.7800000011920929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14559758.439999998</v>
      </c>
      <c r="D645" s="1">
        <f>'PR-RAS'!E652</f>
        <v>15523637.959999993</v>
      </c>
      <c r="E645" s="1">
        <v>0</v>
      </c>
      <c r="F645" s="1">
        <v>0</v>
      </c>
      <c r="G645" s="2">
        <f t="shared" si="10"/>
        <v>29370930.12783999</v>
      </c>
      <c r="H645" s="2">
        <f t="shared" si="11"/>
        <v>0.48000000417232513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128</v>
      </c>
      <c r="D646" s="1">
        <f>'PR-RAS'!E653</f>
        <v>127</v>
      </c>
      <c r="E646" s="1">
        <v>0</v>
      </c>
      <c r="F646" s="1">
        <v>0</v>
      </c>
      <c r="G646" s="2">
        <f t="shared" si="10"/>
        <v>246.39000000000001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2873</v>
      </c>
      <c r="D647" s="1">
        <f>'PR-RAS'!E654</f>
        <v>2016</v>
      </c>
      <c r="E647" s="1">
        <v>0</v>
      </c>
      <c r="F647" s="1">
        <v>0</v>
      </c>
      <c r="G647" s="2">
        <f t="shared" si="10"/>
        <v>4460.63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128</v>
      </c>
      <c r="D648" s="1">
        <f>'PR-RAS'!E655</f>
        <v>127</v>
      </c>
      <c r="E648" s="1">
        <v>0</v>
      </c>
      <c r="F648" s="1">
        <v>0</v>
      </c>
      <c r="G648" s="2">
        <f t="shared" si="10"/>
        <v>247.154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2602</v>
      </c>
      <c r="D649" s="1">
        <f>'PR-RAS'!E656</f>
        <v>1756</v>
      </c>
      <c r="E649" s="1">
        <v>0</v>
      </c>
      <c r="F649" s="1">
        <v>0</v>
      </c>
      <c r="G649" s="2">
        <f t="shared" si="10"/>
        <v>3961.8720000000003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1685480.91</v>
      </c>
      <c r="D650" s="1">
        <f>'PR-RAS'!E657</f>
        <v>2220614.91</v>
      </c>
      <c r="E650" s="1">
        <v>0</v>
      </c>
      <c r="F650" s="1">
        <v>0</v>
      </c>
      <c r="G650" s="2">
        <f t="shared" si="10"/>
        <v>3976235.2637700005</v>
      </c>
      <c r="H650" s="2">
        <f t="shared" si="11"/>
        <v>0.17999999993480742</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688097.43</v>
      </c>
      <c r="D652" s="1">
        <f>'PR-RAS'!E659</f>
        <v>748355.39</v>
      </c>
      <c r="E652" s="1">
        <v>0</v>
      </c>
      <c r="F652" s="1">
        <v>0</v>
      </c>
      <c r="G652" s="2">
        <f t="shared" si="10"/>
        <v>1422310.1447100001</v>
      </c>
      <c r="H652" s="2">
        <f t="shared" si="11"/>
        <v>0.82000000006519258</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4810666.71</v>
      </c>
      <c r="D654" s="1">
        <f>'PR-RAS'!E661</f>
        <v>5290503.97</v>
      </c>
      <c r="E654" s="1">
        <v>0</v>
      </c>
      <c r="F654" s="1">
        <v>0</v>
      </c>
      <c r="G654" s="2">
        <f t="shared" si="10"/>
        <v>10050763.54645</v>
      </c>
      <c r="H654" s="2">
        <f t="shared" si="11"/>
        <v>0.32000000029802322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1471.98</v>
      </c>
      <c r="D655" s="1">
        <f>'PR-RAS'!E662</f>
        <v>0</v>
      </c>
      <c r="E655" s="1">
        <v>0</v>
      </c>
      <c r="F655" s="1">
        <v>0</v>
      </c>
      <c r="G655" s="2">
        <f t="shared" si="10"/>
        <v>962.67492000000004</v>
      </c>
      <c r="H655" s="2">
        <f t="shared" si="11"/>
        <v>1.999999999998181E-2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360218.41</v>
      </c>
      <c r="D658" s="1">
        <f>'PR-RAS'!E665</f>
        <v>251970.28</v>
      </c>
      <c r="E658" s="1">
        <v>0</v>
      </c>
      <c r="F658" s="1">
        <v>0</v>
      </c>
      <c r="G658" s="2">
        <f t="shared" si="10"/>
        <v>567752.44328999997</v>
      </c>
      <c r="H658" s="2">
        <f t="shared" si="11"/>
        <v>0.68999999997322448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34999.29</v>
      </c>
      <c r="D661" s="1">
        <f>'PR-RAS'!E668</f>
        <v>99028.23</v>
      </c>
      <c r="E661" s="1">
        <v>0</v>
      </c>
      <c r="F661" s="1">
        <v>0</v>
      </c>
      <c r="G661" s="2">
        <f t="shared" si="10"/>
        <v>153816.79500000001</v>
      </c>
      <c r="H661" s="2">
        <f t="shared" si="11"/>
        <v>0.51999999999679858</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2189894.0699999998</v>
      </c>
      <c r="D662" s="1">
        <f>'PR-RAS'!E669</f>
        <v>126311.01</v>
      </c>
      <c r="E662" s="1">
        <v>0</v>
      </c>
      <c r="F662" s="1">
        <v>0</v>
      </c>
      <c r="G662" s="2">
        <f t="shared" si="10"/>
        <v>1614503.13549</v>
      </c>
      <c r="H662" s="2">
        <f t="shared" si="11"/>
        <v>7.9999999827123247E-2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185.82</v>
      </c>
      <c r="D663" s="1">
        <f>'PR-RAS'!E670</f>
        <v>10085.120000000001</v>
      </c>
      <c r="E663" s="1">
        <v>0</v>
      </c>
      <c r="F663" s="1">
        <v>0</v>
      </c>
      <c r="G663" s="2">
        <f t="shared" si="10"/>
        <v>13475.711720000001</v>
      </c>
      <c r="H663" s="2">
        <f t="shared" si="11"/>
        <v>0.30000000000080718</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1280</v>
      </c>
      <c r="E665" s="1">
        <v>0</v>
      </c>
      <c r="F665" s="1">
        <v>0</v>
      </c>
      <c r="G665" s="2">
        <f t="shared" si="10"/>
        <v>1699.8400000000001</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33651252.32</v>
      </c>
      <c r="D668" s="1">
        <f>'PR-RAS'!E675</f>
        <v>37046998.520000003</v>
      </c>
      <c r="E668" s="1">
        <v>0</v>
      </c>
      <c r="F668" s="1">
        <v>0</v>
      </c>
      <c r="G668" s="2">
        <f t="shared" si="10"/>
        <v>71866081.323120013</v>
      </c>
      <c r="H668" s="2">
        <f t="shared" si="11"/>
        <v>0.79999999701976776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379434.96</v>
      </c>
      <c r="D669" s="1">
        <f>'PR-RAS'!E676</f>
        <v>250401.11</v>
      </c>
      <c r="E669" s="1">
        <v>0</v>
      </c>
      <c r="F669" s="1">
        <v>0</v>
      </c>
      <c r="G669" s="2">
        <f t="shared" si="10"/>
        <v>587998.43623999995</v>
      </c>
      <c r="H669" s="2">
        <f t="shared" si="11"/>
        <v>0.1499999999650754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653490.72</v>
      </c>
      <c r="D670" s="1">
        <f>'PR-RAS'!E677</f>
        <v>752499.31</v>
      </c>
      <c r="E670" s="1">
        <v>0</v>
      </c>
      <c r="F670" s="1">
        <v>0</v>
      </c>
      <c r="G670" s="2">
        <f t="shared" si="10"/>
        <v>1444029.36846</v>
      </c>
      <c r="H670" s="2">
        <f t="shared" si="11"/>
        <v>0.59000000008381903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214042.82</v>
      </c>
      <c r="D671" s="1">
        <f>'PR-RAS'!E678</f>
        <v>153347.54999999999</v>
      </c>
      <c r="E671" s="1">
        <v>0</v>
      </c>
      <c r="F671" s="1">
        <v>0</v>
      </c>
      <c r="G671" s="2">
        <f t="shared" si="10"/>
        <v>348894.40640000004</v>
      </c>
      <c r="H671" s="2">
        <f t="shared" si="11"/>
        <v>0.63000000000465661</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2706541.51</v>
      </c>
      <c r="D687" s="1">
        <f>'PR-RAS'!E694</f>
        <v>2273853.7400000002</v>
      </c>
      <c r="E687" s="1">
        <v>0</v>
      </c>
      <c r="F687" s="1">
        <v>0</v>
      </c>
      <c r="G687" s="2">
        <f t="shared" si="10"/>
        <v>4976414.8071400002</v>
      </c>
      <c r="H687" s="2">
        <f t="shared" si="11"/>
        <v>0.75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175315.61</v>
      </c>
      <c r="D689" s="1">
        <f>'PR-RAS'!E696</f>
        <v>78169.820000000007</v>
      </c>
      <c r="E689" s="1">
        <v>0</v>
      </c>
      <c r="F689" s="1">
        <v>0</v>
      </c>
      <c r="G689" s="2">
        <f t="shared" si="10"/>
        <v>228178.81199999998</v>
      </c>
      <c r="H689" s="2">
        <f t="shared" si="11"/>
        <v>0.57000000000698492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2833142.9</v>
      </c>
      <c r="D691" s="1">
        <f>'PR-RAS'!E698</f>
        <v>1951.4</v>
      </c>
      <c r="E691" s="1">
        <v>0</v>
      </c>
      <c r="F691" s="1">
        <v>0</v>
      </c>
      <c r="G691" s="2">
        <f t="shared" si="10"/>
        <v>1957561.5329999996</v>
      </c>
      <c r="H691" s="2">
        <f t="shared" si="11"/>
        <v>0.50000000009322321</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106178.25</v>
      </c>
      <c r="E693" s="1">
        <v>0</v>
      </c>
      <c r="F693" s="1">
        <v>0</v>
      </c>
      <c r="G693" s="2">
        <f t="shared" si="10"/>
        <v>146950.69799999997</v>
      </c>
      <c r="H693" s="2">
        <f t="shared" si="11"/>
        <v>0.25</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5263450.09</v>
      </c>
      <c r="D703" s="1">
        <f>'PR-RAS'!E710</f>
        <v>2561494.17</v>
      </c>
      <c r="E703" s="1">
        <v>0</v>
      </c>
      <c r="F703" s="1">
        <v>0</v>
      </c>
      <c r="G703" s="2">
        <f t="shared" si="10"/>
        <v>7291279.7778599998</v>
      </c>
      <c r="H703" s="2">
        <f t="shared" si="11"/>
        <v>0.25999999977648258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54274.01</v>
      </c>
      <c r="D705" s="1">
        <f>'PR-RAS'!E712</f>
        <v>60218.18</v>
      </c>
      <c r="E705" s="1">
        <v>0</v>
      </c>
      <c r="F705" s="1">
        <v>0</v>
      </c>
      <c r="G705" s="2">
        <f t="shared" si="10"/>
        <v>122996.10047999999</v>
      </c>
      <c r="H705" s="2">
        <f t="shared" si="11"/>
        <v>0.19000000000232831</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87354</v>
      </c>
      <c r="D709" s="1">
        <f>'PR-RAS'!E716</f>
        <v>74206.48</v>
      </c>
      <c r="E709" s="1">
        <v>0</v>
      </c>
      <c r="F709" s="1">
        <v>0</v>
      </c>
      <c r="G709" s="2">
        <f t="shared" si="10"/>
        <v>166923.00767999998</v>
      </c>
      <c r="H709" s="2">
        <f t="shared" si="11"/>
        <v>0.47999999999592546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107912.56</v>
      </c>
      <c r="D710" s="1">
        <f>'PR-RAS'!E717</f>
        <v>80873.600000000006</v>
      </c>
      <c r="E710" s="1">
        <v>0</v>
      </c>
      <c r="F710" s="1">
        <v>0</v>
      </c>
      <c r="G710" s="2">
        <f t="shared" si="10"/>
        <v>191188.76983999999</v>
      </c>
      <c r="H710" s="2">
        <f t="shared" si="11"/>
        <v>0.83999999999650754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1885577.94</v>
      </c>
      <c r="D711" s="1">
        <f>'PR-RAS'!E718</f>
        <v>1379574.08</v>
      </c>
      <c r="E711" s="1">
        <v>0</v>
      </c>
      <c r="F711" s="1">
        <v>0</v>
      </c>
      <c r="G711" s="2">
        <f t="shared" si="10"/>
        <v>3297755.5309999995</v>
      </c>
      <c r="H711" s="2">
        <f t="shared" si="11"/>
        <v>0.14000000013038516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2388.96</v>
      </c>
      <c r="D712" s="1">
        <f>'PR-RAS'!E719</f>
        <v>3297.24</v>
      </c>
      <c r="E712" s="1">
        <v>0</v>
      </c>
      <c r="F712" s="1">
        <v>0</v>
      </c>
      <c r="G712" s="2">
        <f t="shared" si="10"/>
        <v>6387.2258399999992</v>
      </c>
      <c r="H712" s="2">
        <f t="shared" si="11"/>
        <v>0.27999999999974534</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77218.55</v>
      </c>
      <c r="D713" s="1">
        <f>'PR-RAS'!E720</f>
        <v>66191.89</v>
      </c>
      <c r="E713" s="1">
        <v>0</v>
      </c>
      <c r="F713" s="1">
        <v>0</v>
      </c>
      <c r="G713" s="2">
        <f t="shared" si="10"/>
        <v>149236.85896000001</v>
      </c>
      <c r="H713" s="2">
        <f t="shared" si="11"/>
        <v>0.55999999999767169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4315.59</v>
      </c>
      <c r="D714" s="1">
        <f>'PR-RAS'!E721</f>
        <v>4701.88</v>
      </c>
      <c r="E714" s="1">
        <v>0</v>
      </c>
      <c r="F714" s="1">
        <v>0</v>
      </c>
      <c r="G714" s="2">
        <f t="shared" si="10"/>
        <v>9781.8965499999995</v>
      </c>
      <c r="H714" s="2">
        <f t="shared" si="11"/>
        <v>0.52999999999974534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372598.37</v>
      </c>
      <c r="D715" s="1">
        <f>'PR-RAS'!E722</f>
        <v>366843.4</v>
      </c>
      <c r="E715" s="1">
        <v>0</v>
      </c>
      <c r="F715" s="1">
        <v>0</v>
      </c>
      <c r="G715" s="2">
        <f t="shared" si="10"/>
        <v>789887.6113799999</v>
      </c>
      <c r="H715" s="2">
        <f t="shared" si="11"/>
        <v>0.77000000001862645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183</v>
      </c>
      <c r="E716" s="1">
        <v>0</v>
      </c>
      <c r="F716" s="1">
        <v>0</v>
      </c>
      <c r="G716" s="2">
        <f t="shared" si="10"/>
        <v>261.69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132127.15</v>
      </c>
      <c r="D718" s="1">
        <f>'PR-RAS'!E725</f>
        <v>105735.13</v>
      </c>
      <c r="E718" s="1">
        <v>0</v>
      </c>
      <c r="F718" s="1">
        <v>0</v>
      </c>
      <c r="G718" s="2">
        <f t="shared" si="10"/>
        <v>246359.34297000003</v>
      </c>
      <c r="H718" s="2">
        <f t="shared" si="11"/>
        <v>0.27999999999883585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175156.56</v>
      </c>
      <c r="D719" s="1">
        <f>'PR-RAS'!E726</f>
        <v>88724.81</v>
      </c>
      <c r="E719" s="1">
        <v>0</v>
      </c>
      <c r="F719" s="1">
        <v>0</v>
      </c>
      <c r="G719" s="2">
        <f t="shared" si="10"/>
        <v>253171.23723999999</v>
      </c>
      <c r="H719" s="2">
        <f t="shared" si="11"/>
        <v>0.63000000000465661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176410.78</v>
      </c>
      <c r="D735" s="1">
        <f>'PR-RAS'!E742</f>
        <v>36576.61</v>
      </c>
      <c r="E735" s="1">
        <v>0</v>
      </c>
      <c r="F735" s="1">
        <v>0</v>
      </c>
      <c r="G735" s="2">
        <f t="shared" si="10"/>
        <v>183179.976</v>
      </c>
      <c r="H735" s="2">
        <f t="shared" si="11"/>
        <v>0.61000000000058208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376371.49</v>
      </c>
      <c r="D752" s="1">
        <f>'PR-RAS'!E759</f>
        <v>385497.68</v>
      </c>
      <c r="E752" s="1">
        <v>0</v>
      </c>
      <c r="F752" s="1">
        <v>0</v>
      </c>
      <c r="G752" s="2">
        <f t="shared" si="10"/>
        <v>861672.50435000006</v>
      </c>
      <c r="H752" s="2">
        <f t="shared" si="11"/>
        <v>0.80999999999767169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185633.48</v>
      </c>
      <c r="D753" s="1">
        <f>'PR-RAS'!E760</f>
        <v>198567.86</v>
      </c>
      <c r="E753" s="1">
        <v>0</v>
      </c>
      <c r="F753" s="1">
        <v>0</v>
      </c>
      <c r="G753" s="2">
        <f t="shared" si="10"/>
        <v>438242.43839999998</v>
      </c>
      <c r="H753" s="2">
        <f t="shared" si="11"/>
        <v>0.62000000002444722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18272</v>
      </c>
      <c r="D754" s="1">
        <f>'PR-RAS'!E761</f>
        <v>28272</v>
      </c>
      <c r="E754" s="1">
        <v>0</v>
      </c>
      <c r="F754" s="1">
        <v>0</v>
      </c>
      <c r="G754" s="2">
        <f t="shared" si="10"/>
        <v>56336.447999999997</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92407.47</v>
      </c>
      <c r="D756" s="1">
        <f>'PR-RAS'!E763</f>
        <v>83351.210000000006</v>
      </c>
      <c r="E756" s="1">
        <v>0</v>
      </c>
      <c r="F756" s="1">
        <v>0</v>
      </c>
      <c r="G756" s="2">
        <f t="shared" si="10"/>
        <v>195627.96695</v>
      </c>
      <c r="H756" s="2">
        <f t="shared" si="11"/>
        <v>0.680000000007567</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19890.36</v>
      </c>
      <c r="D757" s="1">
        <f>'PR-RAS'!E764</f>
        <v>15931.33</v>
      </c>
      <c r="E757" s="1">
        <v>0</v>
      </c>
      <c r="F757" s="1">
        <v>0</v>
      </c>
      <c r="G757" s="2">
        <f t="shared" si="10"/>
        <v>39125.28312</v>
      </c>
      <c r="H757" s="2">
        <f t="shared" si="11"/>
        <v>0.69000000000050932</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17786</v>
      </c>
      <c r="D763" s="1">
        <f>'PR-RAS'!E770</f>
        <v>106800</v>
      </c>
      <c r="E763" s="1">
        <v>0</v>
      </c>
      <c r="F763" s="1">
        <v>0</v>
      </c>
      <c r="G763" s="2">
        <f t="shared" si="10"/>
        <v>176316.13200000001</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709789.96</v>
      </c>
      <c r="D764" s="1">
        <f>'PR-RAS'!E771</f>
        <v>769348.94</v>
      </c>
      <c r="E764" s="1">
        <v>0</v>
      </c>
      <c r="F764" s="1">
        <v>0</v>
      </c>
      <c r="G764" s="2">
        <f t="shared" si="10"/>
        <v>1715596.2219199999</v>
      </c>
      <c r="H764" s="2">
        <f t="shared" si="11"/>
        <v>0.10000000009313226</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100.73</v>
      </c>
      <c r="D783" s="1">
        <f>'PR-RAS'!E790</f>
        <v>0</v>
      </c>
      <c r="E783" s="1">
        <v>0</v>
      </c>
      <c r="F783" s="1">
        <v>0</v>
      </c>
      <c r="G783" s="2">
        <f t="shared" si="10"/>
        <v>78.770859999999999</v>
      </c>
      <c r="H783" s="2">
        <f t="shared" si="11"/>
        <v>0.26999999999999602</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254597.24</v>
      </c>
      <c r="D809" s="1">
        <f>'PR-RAS'!E816</f>
        <v>255193.06</v>
      </c>
      <c r="E809" s="1">
        <v>0</v>
      </c>
      <c r="F809" s="1">
        <v>0</v>
      </c>
      <c r="G809" s="2">
        <f t="shared" si="10"/>
        <v>618106.55488000007</v>
      </c>
      <c r="H809" s="2">
        <f t="shared" si="11"/>
        <v>0.29999999998835847</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49352.41</v>
      </c>
      <c r="D812" s="1">
        <f>'PR-RAS'!E819</f>
        <v>15972.3</v>
      </c>
      <c r="E812" s="1">
        <v>0</v>
      </c>
      <c r="F812" s="1">
        <v>0</v>
      </c>
      <c r="G812" s="2">
        <f t="shared" si="18"/>
        <v>65931.875110000008</v>
      </c>
      <c r="H812" s="2">
        <f t="shared" si="19"/>
        <v>0.71000000000276486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31370.3</v>
      </c>
      <c r="D816" s="1">
        <f>'PR-RAS'!E823</f>
        <v>23986.46</v>
      </c>
      <c r="E816" s="1">
        <v>0</v>
      </c>
      <c r="F816" s="1">
        <v>0</v>
      </c>
      <c r="G816" s="2">
        <f t="shared" si="18"/>
        <v>64664.724299999994</v>
      </c>
      <c r="H816" s="2">
        <f t="shared" si="19"/>
        <v>0.75999999999839929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145462.42000000001</v>
      </c>
      <c r="D817" s="1">
        <f>'PR-RAS'!E824</f>
        <v>634179.44999999995</v>
      </c>
      <c r="E817" s="1">
        <v>0</v>
      </c>
      <c r="F817" s="1">
        <v>0</v>
      </c>
      <c r="G817" s="2">
        <f t="shared" si="18"/>
        <v>1153678.1971199997</v>
      </c>
      <c r="H817" s="2">
        <f t="shared" si="19"/>
        <v>0.86999999996623956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223960.95</v>
      </c>
      <c r="D821" s="1">
        <f>'PR-RAS'!E828</f>
        <v>252489.17</v>
      </c>
      <c r="E821" s="1">
        <v>0</v>
      </c>
      <c r="F821" s="1">
        <v>0</v>
      </c>
      <c r="G821" s="2">
        <f t="shared" si="18"/>
        <v>597730.21779999998</v>
      </c>
      <c r="H821" s="2">
        <f t="shared" si="19"/>
        <v>0.22000000000116415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169430</v>
      </c>
      <c r="D822" s="1">
        <f>'PR-RAS'!E829</f>
        <v>214950</v>
      </c>
      <c r="E822" s="1">
        <v>0</v>
      </c>
      <c r="F822" s="1">
        <v>0</v>
      </c>
      <c r="G822" s="2">
        <f t="shared" si="18"/>
        <v>492049.93</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18774.39</v>
      </c>
      <c r="D839" s="1">
        <f>'PR-RAS'!E846</f>
        <v>13052.8</v>
      </c>
      <c r="E839" s="1">
        <v>0</v>
      </c>
      <c r="F839" s="1">
        <v>0</v>
      </c>
      <c r="G839" s="2">
        <f t="shared" si="18"/>
        <v>37609.431619999996</v>
      </c>
      <c r="H839" s="2">
        <f t="shared" si="19"/>
        <v>0.59000000000014552</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1056883.3700000001</v>
      </c>
      <c r="D947" s="1">
        <f>'PR-RAS'!E954</f>
        <v>433095.48</v>
      </c>
      <c r="E947" s="1">
        <v>0</v>
      </c>
      <c r="F947" s="1">
        <v>0</v>
      </c>
      <c r="G947" s="2">
        <f t="shared" si="18"/>
        <v>1819228.3161800001</v>
      </c>
      <c r="H947" s="2">
        <f t="shared" si="19"/>
        <v>0.85000000009313226</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117476524.51999998</v>
      </c>
      <c r="D984" s="6">
        <f>BILANCA!E6</f>
        <v>94558216.060000002</v>
      </c>
      <c r="E984" s="6">
        <v>0</v>
      </c>
      <c r="F984" s="6">
        <v>0</v>
      </c>
      <c r="G984" s="7">
        <f t="shared" ref="G984:G1241" si="22">B984/1000*C984+B984/500*D984</f>
        <v>306592.95663999999</v>
      </c>
      <c r="H984" s="7">
        <f t="shared" si="19"/>
        <v>0.54000002145767212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98979755.169999987</v>
      </c>
      <c r="D985" s="1">
        <f>BILANCA!E7</f>
        <v>75841462.620000005</v>
      </c>
      <c r="E985" s="1">
        <v>0</v>
      </c>
      <c r="F985" s="1">
        <v>0</v>
      </c>
      <c r="G985" s="2">
        <f t="shared" si="22"/>
        <v>501325.36082</v>
      </c>
      <c r="H985" s="2">
        <f t="shared" si="19"/>
        <v>0.54999998211860657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4217018.7600000007</v>
      </c>
      <c r="D986" s="1">
        <f>BILANCA!E8</f>
        <v>3549066.0199999996</v>
      </c>
      <c r="E986" s="1">
        <v>0</v>
      </c>
      <c r="F986" s="1">
        <v>0</v>
      </c>
      <c r="G986" s="2">
        <f t="shared" si="22"/>
        <v>33945.452400000002</v>
      </c>
      <c r="H986" s="2">
        <f t="shared" si="19"/>
        <v>0.25999999884516001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3137140.39</v>
      </c>
      <c r="D987" s="1">
        <f>BILANCA!E9</f>
        <v>2449128.69</v>
      </c>
      <c r="E987" s="1">
        <v>0</v>
      </c>
      <c r="F987" s="1">
        <v>0</v>
      </c>
      <c r="G987" s="2">
        <f t="shared" si="22"/>
        <v>32141.591079999998</v>
      </c>
      <c r="H987" s="2">
        <f t="shared" si="19"/>
        <v>0.70000000018626451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1445366</v>
      </c>
      <c r="D988" s="1">
        <f>BILANCA!E10</f>
        <v>1546873.41</v>
      </c>
      <c r="E988" s="1">
        <v>0</v>
      </c>
      <c r="F988" s="1">
        <v>0</v>
      </c>
      <c r="G988" s="2">
        <f t="shared" si="22"/>
        <v>22695.5641</v>
      </c>
      <c r="H988" s="2">
        <f t="shared" si="19"/>
        <v>0.40999999991618097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365487.63</v>
      </c>
      <c r="D989" s="1">
        <f>BILANCA!E11</f>
        <v>446936.08</v>
      </c>
      <c r="E989" s="1">
        <v>0</v>
      </c>
      <c r="F989" s="1">
        <v>0</v>
      </c>
      <c r="G989" s="2">
        <f t="shared" si="22"/>
        <v>7556.1587400000008</v>
      </c>
      <c r="H989" s="2">
        <f t="shared" si="19"/>
        <v>0.45000000001164153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91462523.859999985</v>
      </c>
      <c r="D990" s="1">
        <f>BILANCA!E12</f>
        <v>70213329.849999994</v>
      </c>
      <c r="E990" s="1">
        <v>0</v>
      </c>
      <c r="F990" s="1">
        <v>0</v>
      </c>
      <c r="G990" s="2">
        <f t="shared" si="22"/>
        <v>1623224.28492</v>
      </c>
      <c r="H990" s="2">
        <f t="shared" si="19"/>
        <v>0.29000002145767212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82179657.659999996</v>
      </c>
      <c r="D991" s="1">
        <f>BILANCA!E13</f>
        <v>63237842.5</v>
      </c>
      <c r="E991" s="1">
        <v>0</v>
      </c>
      <c r="F991" s="1">
        <v>0</v>
      </c>
      <c r="G991" s="2">
        <f t="shared" si="22"/>
        <v>1669242.74128</v>
      </c>
      <c r="H991" s="2">
        <f t="shared" si="19"/>
        <v>0.84000000357627869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372660.31</v>
      </c>
      <c r="D992" s="1">
        <f>BILANCA!E14</f>
        <v>316891.06</v>
      </c>
      <c r="E992" s="1">
        <v>0</v>
      </c>
      <c r="F992" s="1">
        <v>0</v>
      </c>
      <c r="G992" s="2">
        <f t="shared" si="22"/>
        <v>9057.9818699999996</v>
      </c>
      <c r="H992" s="2">
        <f t="shared" si="19"/>
        <v>0.36999999999534339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109057954.89</v>
      </c>
      <c r="D993" s="1">
        <f>BILANCA!E15</f>
        <v>85086088.75</v>
      </c>
      <c r="E993" s="1">
        <v>0</v>
      </c>
      <c r="F993" s="1">
        <v>0</v>
      </c>
      <c r="G993" s="2">
        <f t="shared" si="22"/>
        <v>2792301.3239000002</v>
      </c>
      <c r="H993" s="2">
        <f t="shared" si="19"/>
        <v>0.35999999940395355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884494.91</v>
      </c>
      <c r="D994" s="1">
        <f>BILANCA!E16</f>
        <v>493566.03</v>
      </c>
      <c r="E994" s="1">
        <v>0</v>
      </c>
      <c r="F994" s="1">
        <v>0</v>
      </c>
      <c r="G994" s="2">
        <f t="shared" si="22"/>
        <v>20587.896670000002</v>
      </c>
      <c r="H994" s="2">
        <f t="shared" si="19"/>
        <v>0.11999999999534339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1211212.92</v>
      </c>
      <c r="D995" s="1">
        <f>BILANCA!E17</f>
        <v>2730520.8</v>
      </c>
      <c r="E995" s="1">
        <v>0</v>
      </c>
      <c r="F995" s="1">
        <v>0</v>
      </c>
      <c r="G995" s="2">
        <f t="shared" si="22"/>
        <v>80067.054239999998</v>
      </c>
      <c r="H995" s="2">
        <f t="shared" si="19"/>
        <v>0.28000000026077032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29346665.370000001</v>
      </c>
      <c r="D996" s="1">
        <f>BILANCA!E18</f>
        <v>25389224.140000001</v>
      </c>
      <c r="E996" s="1">
        <v>0</v>
      </c>
      <c r="F996" s="1">
        <v>0</v>
      </c>
      <c r="G996" s="2">
        <f t="shared" si="22"/>
        <v>1041626.47745</v>
      </c>
      <c r="H996" s="2">
        <f t="shared" si="19"/>
        <v>0.51000000163912773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7306290.1899999976</v>
      </c>
      <c r="D997" s="1">
        <f>BILANCA!E19</f>
        <v>5465158.0199999977</v>
      </c>
      <c r="E997" s="1">
        <v>0</v>
      </c>
      <c r="F997" s="1">
        <v>0</v>
      </c>
      <c r="G997" s="2">
        <f t="shared" si="22"/>
        <v>255312.48721999989</v>
      </c>
      <c r="H997" s="2">
        <f t="shared" si="19"/>
        <v>0.20999999530613422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7847171.6100000003</v>
      </c>
      <c r="D998" s="1">
        <f>BILANCA!E20</f>
        <v>6845661.9699999997</v>
      </c>
      <c r="E998" s="1">
        <v>0</v>
      </c>
      <c r="F998" s="1">
        <v>0</v>
      </c>
      <c r="G998" s="2">
        <f t="shared" si="22"/>
        <v>323077.43325</v>
      </c>
      <c r="H998" s="2">
        <f t="shared" si="19"/>
        <v>0.41999999992549419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482295.14</v>
      </c>
      <c r="D999" s="1">
        <f>BILANCA!E21</f>
        <v>474351.19</v>
      </c>
      <c r="E999" s="1">
        <v>0</v>
      </c>
      <c r="F999" s="1">
        <v>0</v>
      </c>
      <c r="G999" s="2">
        <f t="shared" si="22"/>
        <v>22895.960320000002</v>
      </c>
      <c r="H999" s="2">
        <f t="shared" si="19"/>
        <v>0.33000000001629815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1679375.16</v>
      </c>
      <c r="D1000" s="1">
        <f>BILANCA!E22</f>
        <v>1652718.43</v>
      </c>
      <c r="E1000" s="1">
        <v>0</v>
      </c>
      <c r="F1000" s="1">
        <v>0</v>
      </c>
      <c r="G1000" s="2">
        <f t="shared" si="22"/>
        <v>84741.804340000002</v>
      </c>
      <c r="H1000" s="2">
        <f t="shared" si="19"/>
        <v>0.58999999985098839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20110730.219999999</v>
      </c>
      <c r="D1001" s="1">
        <f>BILANCA!E23</f>
        <v>5026683.2699999996</v>
      </c>
      <c r="E1001" s="1">
        <v>0</v>
      </c>
      <c r="F1001" s="1">
        <v>0</v>
      </c>
      <c r="G1001" s="2">
        <f t="shared" si="22"/>
        <v>542953.74167999998</v>
      </c>
      <c r="H1001" s="2">
        <f t="shared" si="19"/>
        <v>0.48999999836087227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597342.81999999995</v>
      </c>
      <c r="D1002" s="1">
        <f>BILANCA!E24</f>
        <v>553155.49</v>
      </c>
      <c r="E1002" s="1">
        <v>0</v>
      </c>
      <c r="F1002" s="1">
        <v>0</v>
      </c>
      <c r="G1002" s="2">
        <f t="shared" si="22"/>
        <v>32369.422199999997</v>
      </c>
      <c r="H1002" s="2">
        <f t="shared" si="19"/>
        <v>0.67000000004190952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820284.4</v>
      </c>
      <c r="D1003" s="1">
        <f>BILANCA!E25</f>
        <v>836492.93</v>
      </c>
      <c r="E1003" s="1">
        <v>0</v>
      </c>
      <c r="F1003" s="1">
        <v>0</v>
      </c>
      <c r="G1003" s="2">
        <f t="shared" si="22"/>
        <v>49865.405200000001</v>
      </c>
      <c r="H1003" s="2">
        <f t="shared" si="19"/>
        <v>0.46999999997206032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7119657.8799999999</v>
      </c>
      <c r="D1004" s="1">
        <f>BILANCA!E26</f>
        <v>5973857.5199999996</v>
      </c>
      <c r="E1004" s="1">
        <v>0</v>
      </c>
      <c r="F1004" s="1">
        <v>0</v>
      </c>
      <c r="G1004" s="2">
        <f t="shared" si="22"/>
        <v>400414.83132</v>
      </c>
      <c r="H1004" s="2">
        <f t="shared" si="19"/>
        <v>0.60000000055879354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31350567.039999999</v>
      </c>
      <c r="D1006" s="1">
        <f>BILANCA!E28</f>
        <v>15897762.779999999</v>
      </c>
      <c r="E1006" s="1">
        <v>0</v>
      </c>
      <c r="F1006" s="1">
        <v>0</v>
      </c>
      <c r="G1006" s="2">
        <f t="shared" si="22"/>
        <v>1452360.1298</v>
      </c>
      <c r="H1006" s="2">
        <f t="shared" si="19"/>
        <v>0.25999999977648258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683680.35000000009</v>
      </c>
      <c r="D1007" s="1">
        <f>BILANCA!E29</f>
        <v>861896.81</v>
      </c>
      <c r="E1007" s="1">
        <v>0</v>
      </c>
      <c r="F1007" s="1">
        <v>0</v>
      </c>
      <c r="G1007" s="2">
        <f t="shared" si="22"/>
        <v>57779.375280000007</v>
      </c>
      <c r="H1007" s="2">
        <f t="shared" si="19"/>
        <v>0.5400000000372529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3025550.98</v>
      </c>
      <c r="D1008" s="1">
        <f>BILANCA!E30</f>
        <v>3402367.51</v>
      </c>
      <c r="E1008" s="1">
        <v>0</v>
      </c>
      <c r="F1008" s="1">
        <v>0</v>
      </c>
      <c r="G1008" s="2">
        <f t="shared" si="22"/>
        <v>245757.15</v>
      </c>
      <c r="H1008" s="2">
        <f t="shared" si="19"/>
        <v>0.51000000024214387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1858.12</v>
      </c>
      <c r="D1010" s="1">
        <f>BILANCA!E32</f>
        <v>1858.12</v>
      </c>
      <c r="E1010" s="1">
        <v>0</v>
      </c>
      <c r="F1010" s="1">
        <v>0</v>
      </c>
      <c r="G1010" s="2">
        <f t="shared" si="22"/>
        <v>150.50771999999998</v>
      </c>
      <c r="H1010" s="2">
        <f t="shared" si="19"/>
        <v>0.23999999999978172</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2343728.75</v>
      </c>
      <c r="D1012" s="1">
        <f>BILANCA!E34</f>
        <v>2542328.8199999998</v>
      </c>
      <c r="E1012" s="1">
        <v>0</v>
      </c>
      <c r="F1012" s="1">
        <v>0</v>
      </c>
      <c r="G1012" s="2">
        <f t="shared" si="22"/>
        <v>215423.20531000002</v>
      </c>
      <c r="H1012" s="2">
        <f t="shared" si="19"/>
        <v>0.43000000016763806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543505.99999999988</v>
      </c>
      <c r="D1013" s="1">
        <f>BILANCA!E35</f>
        <v>495545.41000000003</v>
      </c>
      <c r="E1013" s="1">
        <v>0</v>
      </c>
      <c r="F1013" s="1">
        <v>0</v>
      </c>
      <c r="G1013" s="2">
        <f t="shared" si="22"/>
        <v>46037.904599999994</v>
      </c>
      <c r="H1013" s="2">
        <f t="shared" si="19"/>
        <v>0.41000000014901161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1217857.6299999999</v>
      </c>
      <c r="D1014" s="1">
        <f>BILANCA!E36</f>
        <v>1294504.06</v>
      </c>
      <c r="E1014" s="1">
        <v>0</v>
      </c>
      <c r="F1014" s="1">
        <v>0</v>
      </c>
      <c r="G1014" s="2">
        <f t="shared" si="22"/>
        <v>118012.83825</v>
      </c>
      <c r="H1014" s="2">
        <f t="shared" si="19"/>
        <v>0.43000000016763806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120355.74</v>
      </c>
      <c r="D1015" s="1">
        <f>BILANCA!E37</f>
        <v>77313.19</v>
      </c>
      <c r="E1015" s="1">
        <v>0</v>
      </c>
      <c r="F1015" s="1">
        <v>0</v>
      </c>
      <c r="G1015" s="2">
        <f t="shared" si="22"/>
        <v>8799.4278400000003</v>
      </c>
      <c r="H1015" s="2">
        <f t="shared" si="19"/>
        <v>0.44999999999708962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794707.37</v>
      </c>
      <c r="D1018" s="1">
        <f>BILANCA!E40</f>
        <v>876271.84</v>
      </c>
      <c r="E1018" s="1">
        <v>0</v>
      </c>
      <c r="F1018" s="1">
        <v>0</v>
      </c>
      <c r="G1018" s="2">
        <f t="shared" si="22"/>
        <v>89153.786749999999</v>
      </c>
      <c r="H1018" s="2">
        <f t="shared" si="19"/>
        <v>0.53000000002793968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18876.41</v>
      </c>
      <c r="D1019" s="1">
        <f>BILANCA!E41</f>
        <v>18168.820000000003</v>
      </c>
      <c r="E1019" s="1">
        <v>0</v>
      </c>
      <c r="F1019" s="1">
        <v>0</v>
      </c>
      <c r="G1019" s="2">
        <f t="shared" si="22"/>
        <v>1987.7058000000002</v>
      </c>
      <c r="H1019" s="2">
        <f t="shared" si="19"/>
        <v>0.58999999999650754</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21631.16</v>
      </c>
      <c r="D1020" s="1">
        <f>BILANCA!E42</f>
        <v>21631.16</v>
      </c>
      <c r="E1020" s="1">
        <v>0</v>
      </c>
      <c r="F1020" s="1">
        <v>0</v>
      </c>
      <c r="G1020" s="2">
        <f t="shared" si="22"/>
        <v>2401.0587599999999</v>
      </c>
      <c r="H1020" s="2">
        <f t="shared" si="19"/>
        <v>0.31999999999970896</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18758.689999999999</v>
      </c>
      <c r="D1021" s="1">
        <f>BILANCA!E43</f>
        <v>17927.75</v>
      </c>
      <c r="E1021" s="1">
        <v>0</v>
      </c>
      <c r="F1021" s="1">
        <v>0</v>
      </c>
      <c r="G1021" s="2">
        <f t="shared" si="22"/>
        <v>2075.3392199999998</v>
      </c>
      <c r="H1021" s="2">
        <f t="shared" si="19"/>
        <v>0.56000000000130967</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21513.439999999999</v>
      </c>
      <c r="D1022" s="1">
        <f>BILANCA!E44</f>
        <v>21390.09</v>
      </c>
      <c r="E1022" s="1">
        <v>0</v>
      </c>
      <c r="F1022" s="1">
        <v>0</v>
      </c>
      <c r="G1022" s="2">
        <f t="shared" si="22"/>
        <v>2507.45118</v>
      </c>
      <c r="H1022" s="2">
        <f t="shared" si="19"/>
        <v>0.52999999999883585</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730513.24999999988</v>
      </c>
      <c r="D1023" s="1">
        <f>BILANCA!E45</f>
        <v>134718.29</v>
      </c>
      <c r="E1023" s="1">
        <v>0</v>
      </c>
      <c r="F1023" s="1">
        <v>0</v>
      </c>
      <c r="G1023" s="2">
        <f t="shared" si="22"/>
        <v>39997.993199999997</v>
      </c>
      <c r="H1023" s="2">
        <f t="shared" si="19"/>
        <v>0.53999999989173375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818260.07</v>
      </c>
      <c r="D1025" s="1">
        <f>BILANCA!E47</f>
        <v>206276.7</v>
      </c>
      <c r="E1025" s="1">
        <v>0</v>
      </c>
      <c r="F1025" s="1">
        <v>0</v>
      </c>
      <c r="G1025" s="2">
        <f t="shared" si="22"/>
        <v>51694.165739999997</v>
      </c>
      <c r="H1025" s="2">
        <f t="shared" si="19"/>
        <v>0.36999999993713573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179.95</v>
      </c>
      <c r="D1026" s="1">
        <f>BILANCA!E48</f>
        <v>179.95</v>
      </c>
      <c r="E1026" s="1">
        <v>0</v>
      </c>
      <c r="F1026" s="1">
        <v>0</v>
      </c>
      <c r="G1026" s="2">
        <f t="shared" si="22"/>
        <v>23.213549999999998</v>
      </c>
      <c r="H1026" s="2">
        <f t="shared" si="19"/>
        <v>0.10000000000002274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161112.22</v>
      </c>
      <c r="D1027" s="1">
        <f>BILANCA!E49</f>
        <v>161112.22</v>
      </c>
      <c r="E1027" s="1">
        <v>0</v>
      </c>
      <c r="F1027" s="1">
        <v>0</v>
      </c>
      <c r="G1027" s="2">
        <f t="shared" si="22"/>
        <v>21266.813040000001</v>
      </c>
      <c r="H1027" s="2">
        <f t="shared" si="19"/>
        <v>0.44000000000232831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249038.99</v>
      </c>
      <c r="D1028" s="1">
        <f>BILANCA!E50</f>
        <v>232850.58</v>
      </c>
      <c r="E1028" s="1">
        <v>0</v>
      </c>
      <c r="F1028" s="1">
        <v>0</v>
      </c>
      <c r="G1028" s="2">
        <f t="shared" si="22"/>
        <v>32163.306749999996</v>
      </c>
      <c r="H1028" s="2">
        <f t="shared" si="19"/>
        <v>0.43000000002211891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45165.03</v>
      </c>
      <c r="D1029" s="1">
        <f>BILANCA!E51</f>
        <v>45165.03</v>
      </c>
      <c r="E1029" s="1">
        <v>0</v>
      </c>
      <c r="F1029" s="1">
        <v>0</v>
      </c>
      <c r="G1029" s="2">
        <f t="shared" si="22"/>
        <v>6232.7741399999995</v>
      </c>
      <c r="H1029" s="2">
        <f t="shared" si="19"/>
        <v>5.9999999997671694E-2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398.15999999968335</v>
      </c>
      <c r="D1030" s="1">
        <f>BILANCA!E52</f>
        <v>0</v>
      </c>
      <c r="E1030" s="1">
        <v>0</v>
      </c>
      <c r="F1030" s="1">
        <v>0</v>
      </c>
      <c r="G1030" s="2">
        <f t="shared" si="22"/>
        <v>18.713519999985117</v>
      </c>
      <c r="H1030" s="2">
        <f t="shared" si="19"/>
        <v>0.15999999968335032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2428281.2799999998</v>
      </c>
      <c r="D1032" s="1">
        <f>BILANCA!E54</f>
        <v>1859731.61</v>
      </c>
      <c r="E1032" s="1">
        <v>0</v>
      </c>
      <c r="F1032" s="1">
        <v>0</v>
      </c>
      <c r="G1032" s="2">
        <f t="shared" si="22"/>
        <v>301239.48050000001</v>
      </c>
      <c r="H1032" s="2">
        <f t="shared" si="19"/>
        <v>0.66999999969266355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2427883.12</v>
      </c>
      <c r="D1033" s="1">
        <f>BILANCA!E55</f>
        <v>1859731.61</v>
      </c>
      <c r="E1033" s="1">
        <v>0</v>
      </c>
      <c r="F1033" s="1">
        <v>0</v>
      </c>
      <c r="G1033" s="2">
        <f t="shared" si="22"/>
        <v>307367.31700000004</v>
      </c>
      <c r="H1033" s="2">
        <f t="shared" si="19"/>
        <v>0.51000000000931323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2153107.0299999998</v>
      </c>
      <c r="D1034" s="1">
        <f>BILANCA!E56</f>
        <v>1908791.68</v>
      </c>
      <c r="E1034" s="1">
        <v>0</v>
      </c>
      <c r="F1034" s="1">
        <v>0</v>
      </c>
      <c r="G1034" s="2">
        <f t="shared" si="22"/>
        <v>304505.20989</v>
      </c>
      <c r="H1034" s="2">
        <f t="shared" si="19"/>
        <v>0.34999999986030161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2147566.92</v>
      </c>
      <c r="D1035" s="1">
        <f>BILANCA!E57</f>
        <v>1904151.68</v>
      </c>
      <c r="E1035" s="1">
        <v>0</v>
      </c>
      <c r="F1035" s="1">
        <v>0</v>
      </c>
      <c r="G1035" s="2">
        <f t="shared" si="22"/>
        <v>309705.25455999997</v>
      </c>
      <c r="H1035" s="2">
        <f t="shared" si="19"/>
        <v>0.40000000013969839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5540.11</v>
      </c>
      <c r="D1038" s="1">
        <f>BILANCA!E60</f>
        <v>4640</v>
      </c>
      <c r="E1038" s="1">
        <v>0</v>
      </c>
      <c r="F1038" s="1">
        <v>0</v>
      </c>
      <c r="G1038" s="2">
        <f t="shared" si="22"/>
        <v>815.10604999999998</v>
      </c>
      <c r="H1038" s="2">
        <f t="shared" si="19"/>
        <v>0.10999999999967258</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1101542.3299999998</v>
      </c>
      <c r="D1041" s="1">
        <f>BILANCA!E63</f>
        <v>125110.04000000001</v>
      </c>
      <c r="E1041" s="1">
        <v>0</v>
      </c>
      <c r="F1041" s="1">
        <v>0</v>
      </c>
      <c r="G1041" s="2">
        <f t="shared" si="22"/>
        <v>78402.219779999985</v>
      </c>
      <c r="H1041" s="2">
        <f t="shared" si="19"/>
        <v>0.36999999984982423</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1094855.1499999999</v>
      </c>
      <c r="D1042" s="1">
        <f>BILANCA!E64</f>
        <v>117303.72</v>
      </c>
      <c r="E1042" s="1">
        <v>0</v>
      </c>
      <c r="F1042" s="1">
        <v>0</v>
      </c>
      <c r="G1042" s="2">
        <f t="shared" si="22"/>
        <v>78438.292809999984</v>
      </c>
      <c r="H1042" s="2">
        <f t="shared" si="19"/>
        <v>0.42999999990570359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6687.18</v>
      </c>
      <c r="D1043" s="1">
        <f>BILANCA!E65</f>
        <v>7806.32</v>
      </c>
      <c r="E1043" s="1">
        <v>0</v>
      </c>
      <c r="F1043" s="1">
        <v>0</v>
      </c>
      <c r="G1043" s="2">
        <f t="shared" si="22"/>
        <v>1337.9892</v>
      </c>
      <c r="H1043" s="2">
        <f t="shared" si="19"/>
        <v>0.5</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18496769.350000001</v>
      </c>
      <c r="D1046" s="1">
        <f>BILANCA!E68</f>
        <v>18716753.440000001</v>
      </c>
      <c r="E1046" s="1">
        <v>0</v>
      </c>
      <c r="F1046" s="1">
        <v>0</v>
      </c>
      <c r="G1046" s="2">
        <f t="shared" si="22"/>
        <v>3523607.4024900002</v>
      </c>
      <c r="H1046" s="2">
        <f t="shared" si="19"/>
        <v>0.79000000283122063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14559758.439999999</v>
      </c>
      <c r="D1047" s="1">
        <f>BILANCA!E69</f>
        <v>15523637.960000001</v>
      </c>
      <c r="E1047" s="1">
        <v>0</v>
      </c>
      <c r="F1047" s="1">
        <v>0</v>
      </c>
      <c r="G1047" s="2">
        <f t="shared" si="22"/>
        <v>2918850.1990400003</v>
      </c>
      <c r="H1047" s="2">
        <f t="shared" si="19"/>
        <v>0.47999999858438969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14559692.08</v>
      </c>
      <c r="D1048" s="1">
        <f>BILANCA!E70</f>
        <v>15523637.960000001</v>
      </c>
      <c r="E1048" s="1">
        <v>0</v>
      </c>
      <c r="F1048" s="1">
        <v>0</v>
      </c>
      <c r="G1048" s="2">
        <f t="shared" si="22"/>
        <v>2964452.92</v>
      </c>
      <c r="H1048" s="2">
        <f t="shared" si="19"/>
        <v>0.11999999918043613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14559692.08</v>
      </c>
      <c r="D1050" s="1">
        <f>BILANCA!E72</f>
        <v>15523637.960000001</v>
      </c>
      <c r="E1050" s="1">
        <v>0</v>
      </c>
      <c r="F1050" s="1">
        <v>0</v>
      </c>
      <c r="G1050" s="2">
        <f t="shared" si="22"/>
        <v>3055666.8560000001</v>
      </c>
      <c r="H1050" s="2">
        <f t="shared" si="19"/>
        <v>0.11999999918043613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66.36</v>
      </c>
      <c r="D1054" s="1">
        <f>BILANCA!E76</f>
        <v>0</v>
      </c>
      <c r="E1054" s="1">
        <v>0</v>
      </c>
      <c r="F1054" s="1">
        <v>0</v>
      </c>
      <c r="G1054" s="2">
        <f t="shared" si="22"/>
        <v>4.7115599999999995</v>
      </c>
      <c r="H1054" s="2">
        <f t="shared" si="19"/>
        <v>0.35999999999999943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531140.32000000007</v>
      </c>
      <c r="D1056" s="1">
        <f>BILANCA!E78</f>
        <v>518768.92</v>
      </c>
      <c r="E1056" s="1">
        <v>0</v>
      </c>
      <c r="F1056" s="1">
        <v>0</v>
      </c>
      <c r="G1056" s="2">
        <f t="shared" si="22"/>
        <v>114513.50568</v>
      </c>
      <c r="H1056" s="2">
        <f t="shared" si="19"/>
        <v>0.40000000008149073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19101.560000000001</v>
      </c>
      <c r="D1057" s="1">
        <f>BILANCA!E79</f>
        <v>0</v>
      </c>
      <c r="E1057" s="1">
        <v>0</v>
      </c>
      <c r="F1057" s="1">
        <v>0</v>
      </c>
      <c r="G1057" s="2">
        <f t="shared" si="22"/>
        <v>1413.5154400000001</v>
      </c>
      <c r="H1057" s="2">
        <f t="shared" si="19"/>
        <v>0.43999999999869033</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19101.560000000001</v>
      </c>
      <c r="D1058" s="1">
        <f>BILANCA!E80</f>
        <v>0</v>
      </c>
      <c r="E1058" s="1">
        <v>0</v>
      </c>
      <c r="F1058" s="1">
        <v>0</v>
      </c>
      <c r="G1058" s="2">
        <f t="shared" si="22"/>
        <v>1432.617</v>
      </c>
      <c r="H1058" s="2">
        <f t="shared" si="19"/>
        <v>0.43999999999869033</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1327.5</v>
      </c>
      <c r="D1061" s="1">
        <f>BILANCA!E83</f>
        <v>1300.0899999999999</v>
      </c>
      <c r="E1061" s="1">
        <v>0</v>
      </c>
      <c r="F1061" s="1">
        <v>0</v>
      </c>
      <c r="G1061" s="2">
        <f t="shared" si="22"/>
        <v>306.35903999999999</v>
      </c>
      <c r="H1061" s="2">
        <f t="shared" si="19"/>
        <v>0.58999999999991815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71707.89</v>
      </c>
      <c r="D1062" s="1">
        <f>BILANCA!E84</f>
        <v>66561.279999999999</v>
      </c>
      <c r="E1062" s="1">
        <v>0</v>
      </c>
      <c r="F1062" s="1">
        <v>0</v>
      </c>
      <c r="G1062" s="2">
        <f t="shared" si="22"/>
        <v>16181.60555</v>
      </c>
      <c r="H1062" s="2">
        <f t="shared" si="19"/>
        <v>0.38999999999941792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34.01</v>
      </c>
      <c r="D1063" s="1">
        <f>BILANCA!E85</f>
        <v>0</v>
      </c>
      <c r="E1063" s="1">
        <v>0</v>
      </c>
      <c r="F1063" s="1">
        <v>0</v>
      </c>
      <c r="G1063" s="2">
        <f t="shared" si="22"/>
        <v>2.7208000000000001</v>
      </c>
      <c r="H1063" s="2">
        <f t="shared" si="19"/>
        <v>9.9999999999980105E-3</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439037.38</v>
      </c>
      <c r="D1064" s="1">
        <f>BILANCA!E86</f>
        <v>450907.55</v>
      </c>
      <c r="E1064" s="1">
        <v>0</v>
      </c>
      <c r="F1064" s="1">
        <v>0</v>
      </c>
      <c r="G1064" s="2">
        <f t="shared" si="22"/>
        <v>108609.05088000001</v>
      </c>
      <c r="H1064" s="2">
        <f t="shared" si="19"/>
        <v>0.83000000001629815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22494.07</v>
      </c>
      <c r="D1065" s="1">
        <f>BILANCA!E87</f>
        <v>2420.9699999999993</v>
      </c>
      <c r="E1065" s="1">
        <v>0</v>
      </c>
      <c r="F1065" s="1">
        <v>0</v>
      </c>
      <c r="G1065" s="2">
        <f t="shared" si="22"/>
        <v>2241.5528199999999</v>
      </c>
      <c r="H1065" s="2">
        <f t="shared" si="19"/>
        <v>0.1000000000003638</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26965.82</v>
      </c>
      <c r="D1066" s="1">
        <f>BILANCA!E88</f>
        <v>14017.859999999999</v>
      </c>
      <c r="E1066" s="1">
        <v>0</v>
      </c>
      <c r="F1066" s="1">
        <v>0</v>
      </c>
      <c r="G1066" s="2">
        <f t="shared" si="22"/>
        <v>4565.1278199999997</v>
      </c>
      <c r="H1066" s="2">
        <f t="shared" si="19"/>
        <v>0.32000000000152795</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15368.93</v>
      </c>
      <c r="D1067" s="1">
        <f>BILANCA!E89</f>
        <v>2420.9699999999998</v>
      </c>
      <c r="E1067" s="1">
        <v>0</v>
      </c>
      <c r="F1067" s="1">
        <v>0</v>
      </c>
      <c r="G1067" s="2">
        <f t="shared" si="22"/>
        <v>1697.7130800000002</v>
      </c>
      <c r="H1067" s="2">
        <f t="shared" si="19"/>
        <v>9.9999999999909051E-2</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11596.89</v>
      </c>
      <c r="D1076" s="1">
        <f>BILANCA!E98</f>
        <v>11596.89</v>
      </c>
      <c r="E1076" s="1">
        <v>0</v>
      </c>
      <c r="F1076" s="1">
        <v>0</v>
      </c>
      <c r="G1076" s="2">
        <f t="shared" si="22"/>
        <v>3235.5323099999996</v>
      </c>
      <c r="H1076" s="2">
        <f t="shared" si="23"/>
        <v>0.22000000000116415</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4471.75</v>
      </c>
      <c r="D1095" s="1">
        <f>BILANCA!E117</f>
        <v>11596.89</v>
      </c>
      <c r="E1095" s="1">
        <v>0</v>
      </c>
      <c r="F1095" s="1">
        <v>0</v>
      </c>
      <c r="G1095" s="2">
        <f t="shared" si="22"/>
        <v>3098.5393599999998</v>
      </c>
      <c r="H1095" s="2">
        <f t="shared" si="23"/>
        <v>0.36000000000058208</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618322.31000000006</v>
      </c>
      <c r="D1112" s="1">
        <f>BILANCA!E134</f>
        <v>575598.8600000001</v>
      </c>
      <c r="E1112" s="1">
        <v>0</v>
      </c>
      <c r="F1112" s="1">
        <v>0</v>
      </c>
      <c r="G1112" s="2">
        <f t="shared" si="22"/>
        <v>228268.08387000003</v>
      </c>
      <c r="H1112" s="2">
        <f t="shared" si="23"/>
        <v>0.44999999995343387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618322.31000000006</v>
      </c>
      <c r="D1113" s="1">
        <f>BILANCA!E135</f>
        <v>575598.8600000001</v>
      </c>
      <c r="E1113" s="1">
        <v>0</v>
      </c>
      <c r="F1113" s="1">
        <v>0</v>
      </c>
      <c r="G1113" s="2">
        <f t="shared" si="22"/>
        <v>230037.60390000005</v>
      </c>
      <c r="H1113" s="2">
        <f t="shared" si="23"/>
        <v>0.44999999995343387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237825</v>
      </c>
      <c r="D1114" s="1">
        <f>BILANCA!E136</f>
        <v>194940</v>
      </c>
      <c r="E1114" s="1">
        <v>0</v>
      </c>
      <c r="F1114" s="1">
        <v>0</v>
      </c>
      <c r="G1114" s="2">
        <f t="shared" si="22"/>
        <v>82229.354999999996</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371252.24</v>
      </c>
      <c r="D1117" s="1">
        <f>BILANCA!E139</f>
        <v>371252.24</v>
      </c>
      <c r="E1117" s="1">
        <v>0</v>
      </c>
      <c r="F1117" s="1">
        <v>0</v>
      </c>
      <c r="G1117" s="2">
        <f t="shared" si="22"/>
        <v>149243.40048000001</v>
      </c>
      <c r="H1117" s="2">
        <f t="shared" si="23"/>
        <v>0.47999999998137355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9104.7900000000009</v>
      </c>
      <c r="D1118" s="1">
        <f>BILANCA!E140</f>
        <v>9399.06</v>
      </c>
      <c r="E1118" s="1">
        <v>0</v>
      </c>
      <c r="F1118" s="1">
        <v>0</v>
      </c>
      <c r="G1118" s="2">
        <f t="shared" si="22"/>
        <v>3766.8928500000002</v>
      </c>
      <c r="H1118" s="2">
        <f t="shared" si="23"/>
        <v>0.26999999999861757</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140.28</v>
      </c>
      <c r="D1119" s="1">
        <f>BILANCA!E141</f>
        <v>7.56</v>
      </c>
      <c r="E1119" s="1">
        <v>0</v>
      </c>
      <c r="F1119" s="1">
        <v>0</v>
      </c>
      <c r="G1119" s="2">
        <f t="shared" si="22"/>
        <v>21.134399999999999</v>
      </c>
      <c r="H1119" s="2">
        <f t="shared" si="23"/>
        <v>0.72000000000000153</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2718966.89</v>
      </c>
      <c r="D1124" s="1">
        <f>BILANCA!E146</f>
        <v>2094543.64</v>
      </c>
      <c r="E1124" s="1">
        <v>0</v>
      </c>
      <c r="F1124" s="1">
        <v>0</v>
      </c>
      <c r="G1124" s="2">
        <f t="shared" si="22"/>
        <v>974035.63796999981</v>
      </c>
      <c r="H1124" s="2">
        <f t="shared" si="23"/>
        <v>0.46999999997206032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4295.03</v>
      </c>
      <c r="D1125" s="1">
        <f>BILANCA!E147</f>
        <v>2295.71</v>
      </c>
      <c r="E1125" s="1">
        <v>0</v>
      </c>
      <c r="F1125" s="1">
        <v>0</v>
      </c>
      <c r="G1125" s="2">
        <f t="shared" si="22"/>
        <v>1261.8759</v>
      </c>
      <c r="H1125" s="2">
        <f t="shared" si="23"/>
        <v>0.31999999999970896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183285.63</v>
      </c>
      <c r="D1127" s="1">
        <f>BILANCA!E149</f>
        <v>403666.06</v>
      </c>
      <c r="E1127" s="1">
        <v>0</v>
      </c>
      <c r="F1127" s="1">
        <v>0</v>
      </c>
      <c r="G1127" s="2">
        <f t="shared" si="22"/>
        <v>142648.95599999998</v>
      </c>
      <c r="H1127" s="2">
        <f t="shared" si="23"/>
        <v>0.42999999999301508</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183285.63</v>
      </c>
      <c r="D1130" s="1">
        <f>BILANCA!E152</f>
        <v>367908.6</v>
      </c>
      <c r="E1130" s="1">
        <v>0</v>
      </c>
      <c r="F1130" s="1">
        <v>0</v>
      </c>
      <c r="G1130" s="2">
        <f t="shared" si="22"/>
        <v>135108.11601</v>
      </c>
      <c r="H1130" s="2">
        <f t="shared" si="23"/>
        <v>0.77000000001862645</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7689.38</v>
      </c>
      <c r="E1132" s="1">
        <v>0</v>
      </c>
      <c r="F1132" s="1">
        <v>0</v>
      </c>
      <c r="G1132" s="2">
        <f t="shared" si="22"/>
        <v>2291.4352399999998</v>
      </c>
      <c r="H1132" s="2">
        <f t="shared" si="23"/>
        <v>0.38000000000010914</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28068.080000000002</v>
      </c>
      <c r="E1135" s="1">
        <v>0</v>
      </c>
      <c r="F1135" s="1">
        <v>0</v>
      </c>
      <c r="G1135" s="2">
        <f t="shared" si="22"/>
        <v>8532.6963200000009</v>
      </c>
      <c r="H1135" s="2">
        <f t="shared" si="23"/>
        <v>8.000000000174623E-2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19090.3</v>
      </c>
      <c r="D1136" s="1">
        <f>BILANCA!E158</f>
        <v>19134.990000000002</v>
      </c>
      <c r="E1136" s="1">
        <v>0</v>
      </c>
      <c r="F1136" s="1">
        <v>0</v>
      </c>
      <c r="G1136" s="2">
        <f t="shared" si="22"/>
        <v>8776.12284</v>
      </c>
      <c r="H1136" s="2">
        <f t="shared" si="23"/>
        <v>0.30999999999767169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557419.77</v>
      </c>
      <c r="D1137" s="1">
        <f>BILANCA!E159</f>
        <v>109555.14</v>
      </c>
      <c r="E1137" s="1">
        <v>0</v>
      </c>
      <c r="F1137" s="1">
        <v>0</v>
      </c>
      <c r="G1137" s="2">
        <f t="shared" si="22"/>
        <v>119585.62770000001</v>
      </c>
      <c r="H1137" s="2">
        <f t="shared" si="23"/>
        <v>0.36999999998079147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409237.15</v>
      </c>
      <c r="D1138" s="1">
        <f>BILANCA!E160</f>
        <v>276403.8</v>
      </c>
      <c r="E1138" s="1">
        <v>0</v>
      </c>
      <c r="F1138" s="1">
        <v>0</v>
      </c>
      <c r="G1138" s="2">
        <f t="shared" si="22"/>
        <v>149116.93625</v>
      </c>
      <c r="H1138" s="2">
        <f t="shared" si="23"/>
        <v>0.3500000000349246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1762430.84</v>
      </c>
      <c r="D1139" s="1">
        <f>BILANCA!E161</f>
        <v>1353997.98</v>
      </c>
      <c r="E1139" s="1">
        <v>0</v>
      </c>
      <c r="F1139" s="1">
        <v>0</v>
      </c>
      <c r="G1139" s="2">
        <f t="shared" si="22"/>
        <v>697386.5808</v>
      </c>
      <c r="H1139" s="2">
        <f t="shared" si="23"/>
        <v>0.17999999993480742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3960.14</v>
      </c>
      <c r="E1140" s="1">
        <v>0</v>
      </c>
      <c r="F1140" s="1">
        <v>0</v>
      </c>
      <c r="G1140" s="2">
        <f t="shared" si="22"/>
        <v>1243.48396</v>
      </c>
      <c r="H1140" s="2">
        <f t="shared" si="23"/>
        <v>0.13999999999987267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216791.83</v>
      </c>
      <c r="D1141" s="1">
        <f>BILANCA!E163</f>
        <v>74470.179999999993</v>
      </c>
      <c r="E1141" s="1">
        <v>0</v>
      </c>
      <c r="F1141" s="1">
        <v>0</v>
      </c>
      <c r="G1141" s="2">
        <f t="shared" si="22"/>
        <v>57785.686019999994</v>
      </c>
      <c r="H1141" s="2">
        <f t="shared" si="23"/>
        <v>0.35000000000582077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46087.32</v>
      </c>
      <c r="D1142" s="1">
        <f>BILANCA!E164</f>
        <v>1783.09</v>
      </c>
      <c r="E1142" s="1">
        <v>0</v>
      </c>
      <c r="F1142" s="1">
        <v>0</v>
      </c>
      <c r="G1142" s="2">
        <f t="shared" si="22"/>
        <v>7894.9065000000001</v>
      </c>
      <c r="H1142" s="2">
        <f t="shared" si="23"/>
        <v>0.40999999999962711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46087.32</v>
      </c>
      <c r="D1144" s="1">
        <f>BILANCA!E166</f>
        <v>1783.09</v>
      </c>
      <c r="E1144" s="1">
        <v>0</v>
      </c>
      <c r="F1144" s="1">
        <v>0</v>
      </c>
      <c r="G1144" s="2">
        <f t="shared" si="22"/>
        <v>7994.2135000000007</v>
      </c>
      <c r="H1144" s="2">
        <f t="shared" si="23"/>
        <v>0.40999999999962711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117476524.52</v>
      </c>
      <c r="D1152" s="1">
        <f>BILANCA!E175</f>
        <v>94558216.060000002</v>
      </c>
      <c r="E1152" s="1">
        <v>0</v>
      </c>
      <c r="F1152" s="1">
        <v>0</v>
      </c>
      <c r="G1152" s="2">
        <f t="shared" si="22"/>
        <v>51814209.67216</v>
      </c>
      <c r="H1152" s="2">
        <f t="shared" si="23"/>
        <v>0.54000000655651093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22901204.75</v>
      </c>
      <c r="D1153" s="1">
        <f>BILANCA!E176</f>
        <v>6497991.7899999991</v>
      </c>
      <c r="E1153" s="1">
        <v>0</v>
      </c>
      <c r="F1153" s="1">
        <v>0</v>
      </c>
      <c r="G1153" s="2">
        <f t="shared" si="22"/>
        <v>6102522.0161000006</v>
      </c>
      <c r="H1153" s="2">
        <f t="shared" si="23"/>
        <v>0.46000000089406967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15986993.91</v>
      </c>
      <c r="D1154" s="1">
        <f>BILANCA!E177</f>
        <v>2454005.65</v>
      </c>
      <c r="E1154" s="1">
        <v>0</v>
      </c>
      <c r="F1154" s="1">
        <v>0</v>
      </c>
      <c r="G1154" s="2">
        <f t="shared" si="22"/>
        <v>3573045.8909100001</v>
      </c>
      <c r="H1154" s="2">
        <f t="shared" si="23"/>
        <v>0.43999999994412065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3006301.28</v>
      </c>
      <c r="D1155" s="1">
        <f>BILANCA!E178</f>
        <v>838996.92</v>
      </c>
      <c r="E1155" s="1">
        <v>0</v>
      </c>
      <c r="F1155" s="1">
        <v>0</v>
      </c>
      <c r="G1155" s="2">
        <f t="shared" si="22"/>
        <v>805698.76063999999</v>
      </c>
      <c r="H1155" s="2">
        <f t="shared" si="23"/>
        <v>0.35999999975319952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2970835.8</v>
      </c>
      <c r="D1156" s="1">
        <f>BILANCA!E179</f>
        <v>699902.69</v>
      </c>
      <c r="E1156" s="1">
        <v>0</v>
      </c>
      <c r="F1156" s="1">
        <v>0</v>
      </c>
      <c r="G1156" s="2">
        <f t="shared" si="22"/>
        <v>756120.9241399999</v>
      </c>
      <c r="H1156" s="2">
        <f t="shared" si="23"/>
        <v>0.51000000024214387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83249.88</v>
      </c>
      <c r="D1157" s="1">
        <f>BILANCA!E180</f>
        <v>4137.3900000000003</v>
      </c>
      <c r="E1157" s="1">
        <v>0</v>
      </c>
      <c r="F1157" s="1">
        <v>0</v>
      </c>
      <c r="G1157" s="2">
        <f t="shared" si="22"/>
        <v>15925.29084</v>
      </c>
      <c r="H1157" s="2">
        <f t="shared" si="23"/>
        <v>0.50999999999567081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324.72000000000003</v>
      </c>
      <c r="D1159" s="1">
        <f>BILANCA!E182</f>
        <v>0</v>
      </c>
      <c r="E1159" s="1">
        <v>0</v>
      </c>
      <c r="F1159" s="1">
        <v>0</v>
      </c>
      <c r="G1159" s="2">
        <f t="shared" si="22"/>
        <v>57.15072</v>
      </c>
      <c r="H1159" s="2">
        <f t="shared" si="23"/>
        <v>0.27999999999997272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82925.16</v>
      </c>
      <c r="D1160" s="1">
        <f>BILANCA!E183</f>
        <v>4137.3900000000003</v>
      </c>
      <c r="E1160" s="1">
        <v>0</v>
      </c>
      <c r="F1160" s="1">
        <v>0</v>
      </c>
      <c r="G1160" s="2">
        <f t="shared" si="22"/>
        <v>16142.389380000001</v>
      </c>
      <c r="H1160" s="2">
        <f t="shared" si="23"/>
        <v>0.55000000000381988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238790.95</v>
      </c>
      <c r="D1161" s="1">
        <f>BILANCA!E184</f>
        <v>280671</v>
      </c>
      <c r="E1161" s="1">
        <v>0</v>
      </c>
      <c r="F1161" s="1">
        <v>0</v>
      </c>
      <c r="G1161" s="2">
        <f t="shared" si="22"/>
        <v>142423.66509999998</v>
      </c>
      <c r="H1161" s="2">
        <f t="shared" si="23"/>
        <v>4.9999999988358468E-2</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32934.949999999997</v>
      </c>
      <c r="D1163" s="1">
        <f>BILANCA!E186</f>
        <v>1985.03</v>
      </c>
      <c r="E1163" s="1">
        <v>0</v>
      </c>
      <c r="F1163" s="1">
        <v>0</v>
      </c>
      <c r="G1163" s="2">
        <f t="shared" si="22"/>
        <v>6642.9017999999996</v>
      </c>
      <c r="H1163" s="2">
        <f t="shared" si="23"/>
        <v>8.0000000002883098E-2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9654881.0500000007</v>
      </c>
      <c r="D1165" s="1">
        <f>BILANCA!E188</f>
        <v>628312.62000000011</v>
      </c>
      <c r="E1165" s="1">
        <v>0</v>
      </c>
      <c r="F1165" s="1">
        <v>0</v>
      </c>
      <c r="G1165" s="2">
        <f t="shared" si="22"/>
        <v>1985894.1447800002</v>
      </c>
      <c r="H1165" s="2">
        <f t="shared" si="23"/>
        <v>0.43000000063329935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694274.19</v>
      </c>
      <c r="D1166" s="1">
        <f>BILANCA!E189</f>
        <v>997389.11</v>
      </c>
      <c r="E1166" s="1">
        <v>0</v>
      </c>
      <c r="F1166" s="1">
        <v>0</v>
      </c>
      <c r="G1166" s="2">
        <f t="shared" si="22"/>
        <v>492096.59103000001</v>
      </c>
      <c r="H1166" s="2">
        <f t="shared" si="23"/>
        <v>0.29999999993015081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6191679.7800000003</v>
      </c>
      <c r="D1183" s="1">
        <f>BILANCA!E206</f>
        <v>3031668.36</v>
      </c>
      <c r="E1183" s="1">
        <v>0</v>
      </c>
      <c r="F1183" s="1">
        <v>0</v>
      </c>
      <c r="G1183" s="2">
        <f t="shared" si="22"/>
        <v>2451003.2999999998</v>
      </c>
      <c r="H1183" s="2">
        <f t="shared" si="23"/>
        <v>0.57999999960884452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6191679.7800000003</v>
      </c>
      <c r="D1184" s="1">
        <f>BILANCA!E207</f>
        <v>3031668.36</v>
      </c>
      <c r="E1184" s="1">
        <v>0</v>
      </c>
      <c r="F1184" s="1">
        <v>0</v>
      </c>
      <c r="G1184" s="2">
        <f t="shared" si="22"/>
        <v>2463258.3165000002</v>
      </c>
      <c r="H1184" s="2">
        <f t="shared" si="23"/>
        <v>0.57999999960884452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6120436.6699999999</v>
      </c>
      <c r="D1189" s="1">
        <f>BILANCA!E212</f>
        <v>3031668.36</v>
      </c>
      <c r="E1189" s="1">
        <v>0</v>
      </c>
      <c r="F1189" s="1">
        <v>0</v>
      </c>
      <c r="G1189" s="2">
        <f t="shared" si="22"/>
        <v>2509857.3183399998</v>
      </c>
      <c r="H1189" s="2">
        <f t="shared" si="23"/>
        <v>0.68999999994412065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71243.11</v>
      </c>
      <c r="D1194" s="1">
        <f>BILANCA!E217</f>
        <v>0</v>
      </c>
      <c r="E1194" s="1">
        <v>0</v>
      </c>
      <c r="F1194" s="1">
        <v>0</v>
      </c>
      <c r="G1194" s="2">
        <f t="shared" si="22"/>
        <v>15032.29621</v>
      </c>
      <c r="H1194" s="2">
        <f t="shared" si="23"/>
        <v>0.11000000000058208</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28256.87</v>
      </c>
      <c r="D1211" s="1">
        <f>BILANCA!E234</f>
        <v>14928.67</v>
      </c>
      <c r="E1211" s="1">
        <v>0</v>
      </c>
      <c r="F1211" s="1">
        <v>0</v>
      </c>
      <c r="G1211" s="2">
        <f t="shared" si="22"/>
        <v>13250.03988</v>
      </c>
      <c r="H1211" s="2">
        <f t="shared" si="23"/>
        <v>0.46000000000094587</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3312.16</v>
      </c>
      <c r="E1212" s="1">
        <v>0</v>
      </c>
      <c r="F1212" s="1">
        <v>0</v>
      </c>
      <c r="G1212" s="2">
        <f t="shared" si="22"/>
        <v>1516.96928</v>
      </c>
      <c r="H1212" s="2">
        <f t="shared" si="23"/>
        <v>0.15999999999985448</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28256.87</v>
      </c>
      <c r="D1213" s="1">
        <f>BILANCA!E236</f>
        <v>11616.51</v>
      </c>
      <c r="E1213" s="1">
        <v>0</v>
      </c>
      <c r="F1213" s="1">
        <v>0</v>
      </c>
      <c r="G1213" s="2">
        <f t="shared" si="22"/>
        <v>11842.6747</v>
      </c>
      <c r="H1213" s="2">
        <f t="shared" si="23"/>
        <v>0.62000000000080036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94575319.769999996</v>
      </c>
      <c r="D1214" s="1">
        <f>BILANCA!E237</f>
        <v>88060224.270000011</v>
      </c>
      <c r="E1214" s="1">
        <v>0</v>
      </c>
      <c r="F1214" s="1">
        <v>0</v>
      </c>
      <c r="G1214" s="2">
        <f t="shared" si="22"/>
        <v>62530722.479610011</v>
      </c>
      <c r="H1214" s="2">
        <f t="shared" si="23"/>
        <v>0.50000001490116119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92571089.079999998</v>
      </c>
      <c r="D1215" s="1">
        <f>BILANCA!E238</f>
        <v>73442944.859999999</v>
      </c>
      <c r="E1215" s="1">
        <v>0</v>
      </c>
      <c r="F1215" s="1">
        <v>0</v>
      </c>
      <c r="G1215" s="2">
        <f t="shared" si="22"/>
        <v>55554019.081600003</v>
      </c>
      <c r="H1215" s="2">
        <f t="shared" si="23"/>
        <v>0.2199999988079071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98691525.75</v>
      </c>
      <c r="D1216" s="1">
        <f>BILANCA!E239</f>
        <v>76474613.219999999</v>
      </c>
      <c r="E1216" s="1">
        <v>0</v>
      </c>
      <c r="F1216" s="1">
        <v>0</v>
      </c>
      <c r="G1216" s="2">
        <f t="shared" si="22"/>
        <v>58632295.26027</v>
      </c>
      <c r="H1216" s="2">
        <f t="shared" si="23"/>
        <v>0.4699999988079071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71876400.049999997</v>
      </c>
      <c r="D1217" s="1">
        <f>BILANCA!E240</f>
        <v>75288312.459999993</v>
      </c>
      <c r="E1217" s="1">
        <v>0</v>
      </c>
      <c r="F1217" s="1">
        <v>0</v>
      </c>
      <c r="G1217" s="2">
        <f t="shared" si="22"/>
        <v>52054007.842979997</v>
      </c>
      <c r="H1217" s="2">
        <f t="shared" si="23"/>
        <v>0.50999999046325684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26815125.699999999</v>
      </c>
      <c r="D1218" s="1">
        <f>BILANCA!E241</f>
        <v>1186300.76</v>
      </c>
      <c r="E1218" s="1">
        <v>0</v>
      </c>
      <c r="F1218" s="1">
        <v>0</v>
      </c>
      <c r="G1218" s="2">
        <f t="shared" si="22"/>
        <v>6859115.8966999985</v>
      </c>
      <c r="H1218" s="2">
        <f t="shared" si="23"/>
        <v>0.54000000073574483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6120436.6699999999</v>
      </c>
      <c r="D1219" s="1">
        <f>BILANCA!E242</f>
        <v>3031668.36</v>
      </c>
      <c r="E1219" s="1">
        <v>0</v>
      </c>
      <c r="F1219" s="1">
        <v>0</v>
      </c>
      <c r="G1219" s="2">
        <f t="shared" si="22"/>
        <v>2875370.5200399999</v>
      </c>
      <c r="H1219" s="2">
        <f t="shared" si="23"/>
        <v>0.68999999994412065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2655672.83</v>
      </c>
      <c r="D1220" s="1">
        <f>BILANCA!E243</f>
        <v>0</v>
      </c>
      <c r="E1220" s="1">
        <v>0</v>
      </c>
      <c r="F1220" s="1">
        <v>0</v>
      </c>
      <c r="G1220" s="2">
        <f t="shared" si="22"/>
        <v>629394.46071000001</v>
      </c>
      <c r="H1220" s="2">
        <f t="shared" si="23"/>
        <v>0.16999999992549419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3464763.84</v>
      </c>
      <c r="D1221" s="1">
        <f>BILANCA!E244</f>
        <v>3031668.36</v>
      </c>
      <c r="E1221" s="1">
        <v>0</v>
      </c>
      <c r="F1221" s="1">
        <v>0</v>
      </c>
      <c r="G1221" s="2">
        <f t="shared" si="22"/>
        <v>2267687.93328</v>
      </c>
      <c r="H1221" s="2">
        <f t="shared" si="23"/>
        <v>0.52000000001862645</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-978403.73000000045</v>
      </c>
      <c r="D1222" s="1">
        <f>BILANCA!E245</f>
        <v>12358336.850000001</v>
      </c>
      <c r="E1222" s="1">
        <v>0</v>
      </c>
      <c r="F1222" s="1">
        <v>0</v>
      </c>
      <c r="G1222" s="2">
        <f t="shared" si="22"/>
        <v>5673446.5228300011</v>
      </c>
      <c r="H1222" s="2">
        <f t="shared" si="23"/>
        <v>0.41999999806284904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17569080.719999999</v>
      </c>
      <c r="D1223" s="1">
        <f>BILANCA!E246</f>
        <v>13550304.810000001</v>
      </c>
      <c r="E1223" s="1">
        <v>0</v>
      </c>
      <c r="F1223" s="1">
        <v>0</v>
      </c>
      <c r="G1223" s="2">
        <f t="shared" si="22"/>
        <v>10720725.681600001</v>
      </c>
      <c r="H1223" s="2">
        <f t="shared" si="23"/>
        <v>0.47000000067055225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14875462.25</v>
      </c>
      <c r="D1224" s="1">
        <f>BILANCA!E247</f>
        <v>13550304.810000001</v>
      </c>
      <c r="E1224" s="1">
        <v>0</v>
      </c>
      <c r="F1224" s="1">
        <v>0</v>
      </c>
      <c r="G1224" s="2">
        <f t="shared" si="22"/>
        <v>10116233.320669999</v>
      </c>
      <c r="H1224" s="2">
        <f t="shared" si="23"/>
        <v>0.43999999947845936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2693618.47</v>
      </c>
      <c r="D1226" s="1">
        <f>BILANCA!E249</f>
        <v>0</v>
      </c>
      <c r="E1226" s="1">
        <v>0</v>
      </c>
      <c r="F1226" s="1">
        <v>0</v>
      </c>
      <c r="G1226" s="2">
        <f t="shared" si="22"/>
        <v>654549.28821000003</v>
      </c>
      <c r="H1226" s="2">
        <f t="shared" si="23"/>
        <v>0.47000000020489097</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18547484.449999999</v>
      </c>
      <c r="D1227" s="1">
        <f>BILANCA!E250</f>
        <v>1191967.96</v>
      </c>
      <c r="E1227" s="1">
        <v>0</v>
      </c>
      <c r="F1227" s="1">
        <v>0</v>
      </c>
      <c r="G1227" s="2">
        <f t="shared" si="22"/>
        <v>5107266.5702799996</v>
      </c>
      <c r="H1227" s="2">
        <f t="shared" si="23"/>
        <v>0.48999999929219484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18547484.449999999</v>
      </c>
      <c r="D1229" s="1">
        <f>BILANCA!E252</f>
        <v>782107.5</v>
      </c>
      <c r="E1229" s="1">
        <v>0</v>
      </c>
      <c r="F1229" s="1">
        <v>0</v>
      </c>
      <c r="G1229" s="2">
        <f t="shared" si="22"/>
        <v>4947478.0646999991</v>
      </c>
      <c r="H1229" s="2">
        <f t="shared" si="23"/>
        <v>0.94999999925494194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409860.46</v>
      </c>
      <c r="E1230" s="1">
        <v>0</v>
      </c>
      <c r="F1230" s="1">
        <v>0</v>
      </c>
      <c r="G1230" s="2">
        <f t="shared" si="22"/>
        <v>202471.06724</v>
      </c>
      <c r="H1230" s="2">
        <f t="shared" si="23"/>
        <v>0.46000000002095476</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2876011.68</v>
      </c>
      <c r="D1232" s="1">
        <f>BILANCA!E255</f>
        <v>2256952.5699999998</v>
      </c>
      <c r="E1232" s="1">
        <v>0</v>
      </c>
      <c r="F1232" s="1">
        <v>0</v>
      </c>
      <c r="G1232" s="2">
        <f t="shared" si="22"/>
        <v>1840089.2881800001</v>
      </c>
      <c r="H1232" s="2">
        <f t="shared" si="23"/>
        <v>0.75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106622.74</v>
      </c>
      <c r="D1233" s="1">
        <f>BILANCA!E256</f>
        <v>1989.99</v>
      </c>
      <c r="E1233" s="1">
        <v>0</v>
      </c>
      <c r="F1233" s="1">
        <v>0</v>
      </c>
      <c r="G1233" s="2">
        <f t="shared" si="22"/>
        <v>27650.68</v>
      </c>
      <c r="H1233" s="2">
        <f t="shared" si="23"/>
        <v>0.26999999999475222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25362107.210000001</v>
      </c>
      <c r="D1236" s="1">
        <f>BILANCA!E259</f>
        <v>14109275.73</v>
      </c>
      <c r="E1236" s="1">
        <v>0</v>
      </c>
      <c r="F1236" s="1">
        <v>0</v>
      </c>
      <c r="G1236" s="2">
        <f t="shared" si="22"/>
        <v>13555906.643510001</v>
      </c>
      <c r="H1236" s="2">
        <f t="shared" si="23"/>
        <v>0.48000000044703484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25362107.210000001</v>
      </c>
      <c r="D1237" s="1">
        <f>BILANCA!E260</f>
        <v>14109275.73</v>
      </c>
      <c r="E1237" s="1">
        <v>0</v>
      </c>
      <c r="F1237" s="1">
        <v>0</v>
      </c>
      <c r="G1237" s="2">
        <f t="shared" si="22"/>
        <v>13609487.30218</v>
      </c>
      <c r="H1237" s="2">
        <f t="shared" si="23"/>
        <v>0.48000000044703484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11596.89</v>
      </c>
      <c r="D1238" s="1">
        <f>BILANCA!E262</f>
        <v>11596.89</v>
      </c>
      <c r="E1238" s="1">
        <v>0</v>
      </c>
      <c r="F1238" s="1">
        <v>0</v>
      </c>
      <c r="G1238" s="2">
        <f t="shared" si="22"/>
        <v>8871.6208499999993</v>
      </c>
      <c r="H1238" s="2">
        <f t="shared" si="23"/>
        <v>0.22000000000116415</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15368.93</v>
      </c>
      <c r="D1239" s="1">
        <f>BILANCA!E263</f>
        <v>2420.9699999999998</v>
      </c>
      <c r="E1239" s="1">
        <v>0</v>
      </c>
      <c r="F1239" s="1">
        <v>0</v>
      </c>
      <c r="G1239" s="2">
        <f t="shared" si="22"/>
        <v>5173.98272</v>
      </c>
      <c r="H1239" s="2">
        <f t="shared" si="23"/>
        <v>9.9999999999909051E-2</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838558.13</v>
      </c>
      <c r="D1240" s="1">
        <f>BILANCA!E264</f>
        <v>475732.42</v>
      </c>
      <c r="E1240" s="1">
        <v>0</v>
      </c>
      <c r="F1240" s="1">
        <v>0</v>
      </c>
      <c r="G1240" s="2">
        <f t="shared" si="22"/>
        <v>460035.90329000005</v>
      </c>
      <c r="H1240" s="2">
        <f t="shared" si="23"/>
        <v>0.54999999998835847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2097200.59</v>
      </c>
      <c r="D1241" s="1">
        <f>BILANCA!E265</f>
        <v>1693281.4</v>
      </c>
      <c r="E1241" s="1">
        <v>0</v>
      </c>
      <c r="F1241" s="1">
        <v>0</v>
      </c>
      <c r="G1241" s="2">
        <f t="shared" si="22"/>
        <v>1414810.95462</v>
      </c>
      <c r="H1241" s="2">
        <f t="shared" si="23"/>
        <v>0.81000000005587935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41660.01</v>
      </c>
      <c r="D1242" s="1">
        <f>BILANCA!E266</f>
        <v>0</v>
      </c>
      <c r="E1242" s="1">
        <v>0</v>
      </c>
      <c r="F1242" s="1">
        <v>0</v>
      </c>
      <c r="G1242" s="2">
        <f t="shared" ref="G1242:G1479" si="24">B1242/1000*C1242+B1242/500*D1242</f>
        <v>10789.942590000001</v>
      </c>
      <c r="H1242" s="2">
        <f t="shared" si="23"/>
        <v>1.0000000002037268E-2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4427.3100000000004</v>
      </c>
      <c r="D1243" s="1">
        <f>BILANCA!E267</f>
        <v>1783.09</v>
      </c>
      <c r="E1243" s="1">
        <v>0</v>
      </c>
      <c r="F1243" s="1">
        <v>0</v>
      </c>
      <c r="G1243" s="2">
        <f t="shared" si="24"/>
        <v>2078.3074000000001</v>
      </c>
      <c r="H1243" s="2">
        <f t="shared" si="23"/>
        <v>0.40000000000031832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252600.61</v>
      </c>
      <c r="D1244" s="1">
        <f>BILANCA!E268</f>
        <v>134077.84</v>
      </c>
      <c r="E1244" s="1">
        <v>0</v>
      </c>
      <c r="F1244" s="1">
        <v>0</v>
      </c>
      <c r="G1244" s="2">
        <f t="shared" si="24"/>
        <v>135917.39169000002</v>
      </c>
      <c r="H1244" s="2">
        <f t="shared" si="23"/>
        <v>0.5500000000174623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1840.2</v>
      </c>
      <c r="D1245" s="1">
        <f>BILANCA!E269</f>
        <v>123536.66</v>
      </c>
      <c r="E1245" s="1">
        <v>0</v>
      </c>
      <c r="F1245" s="1">
        <v>0</v>
      </c>
      <c r="G1245" s="2">
        <f t="shared" si="24"/>
        <v>65215.342240000005</v>
      </c>
      <c r="H1245" s="2">
        <f t="shared" si="23"/>
        <v>0.53999999999655302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168240.67</v>
      </c>
      <c r="D1247" s="1">
        <f>BILANCA!E271</f>
        <v>181197.67</v>
      </c>
      <c r="E1247" s="1">
        <v>0</v>
      </c>
      <c r="F1247" s="1">
        <v>0</v>
      </c>
      <c r="G1247" s="2">
        <f t="shared" si="24"/>
        <v>140087.90664000003</v>
      </c>
      <c r="H1247" s="2">
        <f t="shared" si="23"/>
        <v>0.65999999997438863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16355.9</v>
      </c>
      <c r="D1249" s="1">
        <f>BILANCA!E273</f>
        <v>12095.38</v>
      </c>
      <c r="E1249" s="1">
        <v>0</v>
      </c>
      <c r="F1249" s="1">
        <v>0</v>
      </c>
      <c r="G1249" s="2">
        <f t="shared" si="24"/>
        <v>10785.41156</v>
      </c>
      <c r="H1249" s="2">
        <f t="shared" si="23"/>
        <v>0.47999999999956344</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103803.48</v>
      </c>
      <c r="D1263" s="1">
        <f>BILANCA!E287</f>
        <v>30536.7</v>
      </c>
      <c r="E1263" s="1">
        <v>0</v>
      </c>
      <c r="F1263" s="1">
        <v>0</v>
      </c>
      <c r="G1263" s="2">
        <f t="shared" si="24"/>
        <v>46165.526400000002</v>
      </c>
      <c r="H1263" s="2">
        <f t="shared" si="23"/>
        <v>0.77999999999519787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15883190.43</v>
      </c>
      <c r="D1264" s="1">
        <f>BILANCA!E288</f>
        <v>2423468.9500000002</v>
      </c>
      <c r="E1264" s="1">
        <v>0</v>
      </c>
      <c r="F1264" s="1">
        <v>0</v>
      </c>
      <c r="G1264" s="2">
        <f t="shared" si="24"/>
        <v>5825166.06073</v>
      </c>
      <c r="H1264" s="2">
        <f t="shared" si="23"/>
        <v>0.47999999951571226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23641.01</v>
      </c>
      <c r="D1265" s="1">
        <f>BILANCA!E289</f>
        <v>60221.42</v>
      </c>
      <c r="E1265" s="1">
        <v>0</v>
      </c>
      <c r="F1265" s="1">
        <v>0</v>
      </c>
      <c r="G1265" s="2">
        <f t="shared" si="24"/>
        <v>40631.645699999994</v>
      </c>
      <c r="H1265" s="2">
        <f t="shared" si="23"/>
        <v>0.42999999999665306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670633.18000000005</v>
      </c>
      <c r="D1266" s="1">
        <f>BILANCA!E290</f>
        <v>937167.69</v>
      </c>
      <c r="E1266" s="1">
        <v>0</v>
      </c>
      <c r="F1266" s="1">
        <v>0</v>
      </c>
      <c r="G1266" s="2">
        <f t="shared" si="24"/>
        <v>720226.10247999988</v>
      </c>
      <c r="H1266" s="2">
        <f t="shared" si="23"/>
        <v>0.4900000001071021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6191679.7800000003</v>
      </c>
      <c r="D1270" s="1">
        <f>BILANCA!E294</f>
        <v>3031668.36</v>
      </c>
      <c r="E1270" s="1">
        <v>0</v>
      </c>
      <c r="F1270" s="1">
        <v>0</v>
      </c>
      <c r="G1270" s="2">
        <f t="shared" si="24"/>
        <v>3517189.7354999995</v>
      </c>
      <c r="H1270" s="2">
        <f t="shared" si="23"/>
        <v>0.57999999960884452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9005239.9600000009</v>
      </c>
      <c r="D1271" s="1">
        <f>BILANCA!E295</f>
        <v>44150.1</v>
      </c>
      <c r="E1271" s="1">
        <v>0</v>
      </c>
      <c r="F1271" s="1">
        <v>0</v>
      </c>
      <c r="G1271" s="2">
        <f t="shared" si="24"/>
        <v>2618939.5660799998</v>
      </c>
      <c r="H1271" s="2">
        <f t="shared" si="23"/>
        <v>0.13999999910447514</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48152.9</v>
      </c>
      <c r="D1273" s="1">
        <f>BILANCA!E297</f>
        <v>92887.39</v>
      </c>
      <c r="E1273" s="1">
        <v>0</v>
      </c>
      <c r="F1273" s="1">
        <v>0</v>
      </c>
      <c r="G1273" s="2">
        <f t="shared" si="24"/>
        <v>67839.027199999997</v>
      </c>
      <c r="H1273" s="2">
        <f t="shared" si="23"/>
        <v>0.48999999999796273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226124.83</v>
      </c>
      <c r="D1274" s="1">
        <f>BILANCA!E298</f>
        <v>303883.55</v>
      </c>
      <c r="E1274" s="1">
        <v>0</v>
      </c>
      <c r="F1274" s="1">
        <v>0</v>
      </c>
      <c r="G1274" s="2">
        <f t="shared" si="24"/>
        <v>242662.55162999994</v>
      </c>
      <c r="H1274" s="2">
        <f t="shared" si="23"/>
        <v>0.62000000002444722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22911.33</v>
      </c>
      <c r="D1278" s="1">
        <f>BILANCA!E302</f>
        <v>0</v>
      </c>
      <c r="E1278" s="1">
        <v>0</v>
      </c>
      <c r="F1278" s="1">
        <v>0</v>
      </c>
      <c r="G1278" s="2">
        <f t="shared" si="24"/>
        <v>6758.8423499999999</v>
      </c>
      <c r="H1278" s="2">
        <f t="shared" si="23"/>
        <v>0.33000000000174623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4768911.1099999994</v>
      </c>
      <c r="D1299" s="6">
        <f>'RAS-funkcijski'!E5</f>
        <v>5509278.2599999998</v>
      </c>
      <c r="E1299" s="6">
        <v>0</v>
      </c>
      <c r="F1299" s="6">
        <v>0</v>
      </c>
      <c r="G1299" s="7">
        <f t="shared" si="24"/>
        <v>15787.467629999999</v>
      </c>
      <c r="H1299" s="7">
        <f t="shared" si="23"/>
        <v>0.36999999918043613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3458333.96</v>
      </c>
      <c r="D1300" s="1">
        <f>'RAS-funkcijski'!E6</f>
        <v>4100348.08</v>
      </c>
      <c r="E1300" s="1">
        <v>0</v>
      </c>
      <c r="F1300" s="1">
        <v>0</v>
      </c>
      <c r="G1300" s="2">
        <f t="shared" si="24"/>
        <v>23318.060239999999</v>
      </c>
      <c r="H1300" s="2">
        <f t="shared" si="23"/>
        <v>0.12000000011175871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515265.09</v>
      </c>
      <c r="D1301" s="1">
        <f>'RAS-funkcijski'!E7</f>
        <v>442796.15</v>
      </c>
      <c r="E1301" s="1">
        <v>0</v>
      </c>
      <c r="F1301" s="1">
        <v>0</v>
      </c>
      <c r="G1301" s="2">
        <f t="shared" si="24"/>
        <v>4202.5721700000004</v>
      </c>
      <c r="H1301" s="2">
        <f t="shared" si="23"/>
        <v>0.24000000004889444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2943068.87</v>
      </c>
      <c r="D1302" s="1">
        <f>'RAS-funkcijski'!E8</f>
        <v>3657551.93</v>
      </c>
      <c r="E1302" s="1">
        <v>0</v>
      </c>
      <c r="F1302" s="1">
        <v>0</v>
      </c>
      <c r="G1302" s="2">
        <f t="shared" si="24"/>
        <v>41032.690920000001</v>
      </c>
      <c r="H1302" s="2">
        <f t="shared" si="23"/>
        <v>0.19999999972060323</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1247471.5900000001</v>
      </c>
      <c r="D1307" s="1">
        <f>'RAS-funkcijski'!E13</f>
        <v>1318479.92</v>
      </c>
      <c r="E1307" s="1">
        <v>0</v>
      </c>
      <c r="F1307" s="1">
        <v>0</v>
      </c>
      <c r="G1307" s="2">
        <f t="shared" si="24"/>
        <v>34959.882869999994</v>
      </c>
      <c r="H1307" s="2">
        <f t="shared" si="23"/>
        <v>0.48999999999068677</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1247471.5900000001</v>
      </c>
      <c r="D1310" s="1">
        <f>'RAS-funkcijski'!E16</f>
        <v>1318479.92</v>
      </c>
      <c r="E1310" s="1">
        <v>0</v>
      </c>
      <c r="F1310" s="1">
        <v>0</v>
      </c>
      <c r="G1310" s="2">
        <f t="shared" si="24"/>
        <v>46613.177159999999</v>
      </c>
      <c r="H1310" s="2">
        <f t="shared" si="23"/>
        <v>0.48999999999068677</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63105.56</v>
      </c>
      <c r="D1313" s="1">
        <f>'RAS-funkcijski'!E19</f>
        <v>90450.26</v>
      </c>
      <c r="E1313" s="1">
        <v>0</v>
      </c>
      <c r="F1313" s="1">
        <v>0</v>
      </c>
      <c r="G1313" s="2">
        <f t="shared" si="24"/>
        <v>3660.0911999999998</v>
      </c>
      <c r="H1313" s="2">
        <f t="shared" si="23"/>
        <v>0.69999999999708962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217099.55</v>
      </c>
      <c r="D1322" s="1">
        <f>'RAS-funkcijski'!E28</f>
        <v>303012.05</v>
      </c>
      <c r="E1322" s="1">
        <v>0</v>
      </c>
      <c r="F1322" s="1">
        <v>0</v>
      </c>
      <c r="G1322" s="2">
        <f t="shared" si="24"/>
        <v>19754.9676</v>
      </c>
      <c r="H1322" s="2">
        <f t="shared" si="23"/>
        <v>0.5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146277.69</v>
      </c>
      <c r="D1324" s="1">
        <f>'RAS-funkcijski'!E30</f>
        <v>178354.62</v>
      </c>
      <c r="E1324" s="1">
        <v>0</v>
      </c>
      <c r="F1324" s="1">
        <v>0</v>
      </c>
      <c r="G1324" s="2">
        <f t="shared" si="24"/>
        <v>13077.660179999999</v>
      </c>
      <c r="H1324" s="2">
        <f t="shared" si="23"/>
        <v>0.69000000000232831</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70821.86</v>
      </c>
      <c r="D1328" s="1">
        <f>'RAS-funkcijski'!E34</f>
        <v>124657.43</v>
      </c>
      <c r="E1328" s="1">
        <v>0</v>
      </c>
      <c r="F1328" s="1">
        <v>0</v>
      </c>
      <c r="G1328" s="2">
        <f t="shared" si="24"/>
        <v>9604.1016</v>
      </c>
      <c r="H1328" s="2">
        <f t="shared" si="23"/>
        <v>0.569999999992433</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5097409.0599999996</v>
      </c>
      <c r="D1329" s="1">
        <f>'RAS-funkcijski'!E35</f>
        <v>5343936.6399999997</v>
      </c>
      <c r="E1329" s="1">
        <v>0</v>
      </c>
      <c r="F1329" s="1">
        <v>0</v>
      </c>
      <c r="G1329" s="2">
        <f t="shared" si="24"/>
        <v>489343.75254000002</v>
      </c>
      <c r="H1329" s="2">
        <f t="shared" si="23"/>
        <v>0.41999999992549419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761880.36</v>
      </c>
      <c r="D1330" s="1">
        <f>'RAS-funkcijski'!E36</f>
        <v>791052.21</v>
      </c>
      <c r="E1330" s="1">
        <v>0</v>
      </c>
      <c r="F1330" s="1">
        <v>0</v>
      </c>
      <c r="G1330" s="2">
        <f t="shared" si="24"/>
        <v>75007.512959999993</v>
      </c>
      <c r="H1330" s="2">
        <f t="shared" si="23"/>
        <v>0.56999999994877726</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761880.36</v>
      </c>
      <c r="D1331" s="1">
        <f>'RAS-funkcijski'!E37</f>
        <v>791052.21</v>
      </c>
      <c r="E1331" s="1">
        <v>0</v>
      </c>
      <c r="F1331" s="1">
        <v>0</v>
      </c>
      <c r="G1331" s="2">
        <f t="shared" si="24"/>
        <v>77351.497739999992</v>
      </c>
      <c r="H1331" s="2">
        <f t="shared" si="23"/>
        <v>0.56999999994877726</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20384.5</v>
      </c>
      <c r="D1333" s="1">
        <f>'RAS-funkcijski'!E39</f>
        <v>29853.010000000002</v>
      </c>
      <c r="E1333" s="1">
        <v>0</v>
      </c>
      <c r="F1333" s="1">
        <v>0</v>
      </c>
      <c r="G1333" s="2">
        <f t="shared" si="24"/>
        <v>2803.1682000000005</v>
      </c>
      <c r="H1333" s="2">
        <f t="shared" si="23"/>
        <v>0.51000000000203727</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3512.07</v>
      </c>
      <c r="E1334" s="1">
        <v>0</v>
      </c>
      <c r="F1334" s="1">
        <v>0</v>
      </c>
      <c r="G1334" s="2">
        <f t="shared" si="24"/>
        <v>252.86903999999998</v>
      </c>
      <c r="H1334" s="2">
        <f t="shared" si="23"/>
        <v>7.0000000000163709E-2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2654.46</v>
      </c>
      <c r="D1335" s="1">
        <f>'RAS-funkcijski'!E41</f>
        <v>2654.46</v>
      </c>
      <c r="E1335" s="1">
        <v>0</v>
      </c>
      <c r="F1335" s="1">
        <v>0</v>
      </c>
      <c r="G1335" s="2">
        <f t="shared" si="24"/>
        <v>294.64506</v>
      </c>
      <c r="H1335" s="2">
        <f t="shared" si="23"/>
        <v>0.92000000000007276</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17730.04</v>
      </c>
      <c r="D1336" s="1">
        <f>'RAS-funkcijski'!E42</f>
        <v>23686.48</v>
      </c>
      <c r="E1336" s="1">
        <v>0</v>
      </c>
      <c r="F1336" s="1">
        <v>0</v>
      </c>
      <c r="G1336" s="2">
        <f t="shared" si="24"/>
        <v>2473.9139999999998</v>
      </c>
      <c r="H1336" s="2">
        <f t="shared" si="23"/>
        <v>0.52000000000043656</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206075.53</v>
      </c>
      <c r="D1355" s="1">
        <f>'RAS-funkcijski'!E61</f>
        <v>268156.42</v>
      </c>
      <c r="E1355" s="1">
        <v>0</v>
      </c>
      <c r="F1355" s="1">
        <v>0</v>
      </c>
      <c r="G1355" s="2">
        <f t="shared" si="24"/>
        <v>42316.137089999997</v>
      </c>
      <c r="H1355" s="2">
        <f t="shared" si="27"/>
        <v>0.88999999998486601</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206075.53</v>
      </c>
      <c r="D1358" s="1">
        <f>'RAS-funkcijski'!E64</f>
        <v>268156.42</v>
      </c>
      <c r="E1358" s="1">
        <v>0</v>
      </c>
      <c r="F1358" s="1">
        <v>0</v>
      </c>
      <c r="G1358" s="2">
        <f t="shared" si="24"/>
        <v>44543.302199999998</v>
      </c>
      <c r="H1358" s="2">
        <f t="shared" si="27"/>
        <v>0.88999999998486601</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4109068.67</v>
      </c>
      <c r="D1368" s="1">
        <f>'RAS-funkcijski'!E74</f>
        <v>4254875</v>
      </c>
      <c r="E1368" s="1">
        <v>0</v>
      </c>
      <c r="F1368" s="1">
        <v>0</v>
      </c>
      <c r="G1368" s="2">
        <f t="shared" si="24"/>
        <v>883317.30689999997</v>
      </c>
      <c r="H1368" s="2">
        <f t="shared" si="27"/>
        <v>0.33000000007450581</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444533.12</v>
      </c>
      <c r="D1369" s="1">
        <f>'RAS-funkcijski'!E75</f>
        <v>394721.05</v>
      </c>
      <c r="E1369" s="1">
        <v>0</v>
      </c>
      <c r="F1369" s="1">
        <v>0</v>
      </c>
      <c r="G1369" s="2">
        <f t="shared" si="24"/>
        <v>87612.240619999997</v>
      </c>
      <c r="H1369" s="2">
        <f t="shared" si="27"/>
        <v>0.16999999998370185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309139.87</v>
      </c>
      <c r="D1371" s="1">
        <f>'RAS-funkcijski'!E77</f>
        <v>207594.59</v>
      </c>
      <c r="E1371" s="1">
        <v>0</v>
      </c>
      <c r="F1371" s="1">
        <v>0</v>
      </c>
      <c r="G1371" s="2">
        <f t="shared" si="24"/>
        <v>52876.020649999991</v>
      </c>
      <c r="H1371" s="2">
        <f t="shared" si="27"/>
        <v>0.54000000000814907</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135393.25</v>
      </c>
      <c r="D1375" s="1">
        <f>'RAS-funkcijski'!E81</f>
        <v>187126.46</v>
      </c>
      <c r="E1375" s="1">
        <v>0</v>
      </c>
      <c r="F1375" s="1">
        <v>0</v>
      </c>
      <c r="G1375" s="2">
        <f t="shared" si="24"/>
        <v>39242.755089999999</v>
      </c>
      <c r="H1375" s="2">
        <f t="shared" si="27"/>
        <v>0.70999999999185093</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637911.07999999996</v>
      </c>
      <c r="D1376" s="1">
        <f>'RAS-funkcijski'!E82</f>
        <v>890181.18</v>
      </c>
      <c r="E1376" s="1">
        <v>0</v>
      </c>
      <c r="F1376" s="1">
        <v>0</v>
      </c>
      <c r="G1376" s="2">
        <f t="shared" si="24"/>
        <v>188625.32832</v>
      </c>
      <c r="H1376" s="2">
        <f t="shared" si="27"/>
        <v>0.26000000000931323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637911.07999999996</v>
      </c>
      <c r="D1382" s="1">
        <f>'RAS-funkcijski'!E88</f>
        <v>890181.18</v>
      </c>
      <c r="E1382" s="1">
        <v>0</v>
      </c>
      <c r="F1382" s="1">
        <v>0</v>
      </c>
      <c r="G1382" s="2">
        <f t="shared" si="24"/>
        <v>203134.96896000003</v>
      </c>
      <c r="H1382" s="2">
        <f t="shared" si="27"/>
        <v>0.26000000000931323</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57543113.649999999</v>
      </c>
      <c r="D1383" s="1">
        <f>'RAS-funkcijski'!E89</f>
        <v>18853625.379999999</v>
      </c>
      <c r="E1383" s="1">
        <v>0</v>
      </c>
      <c r="F1383" s="1">
        <v>0</v>
      </c>
      <c r="G1383" s="2">
        <f t="shared" si="24"/>
        <v>8096280.9748500008</v>
      </c>
      <c r="H1383" s="2">
        <f t="shared" si="27"/>
        <v>0.73000000044703484</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12399970.65</v>
      </c>
      <c r="D1388" s="1">
        <f>'RAS-funkcijski'!E94</f>
        <v>15489876.49</v>
      </c>
      <c r="E1388" s="1">
        <v>0</v>
      </c>
      <c r="F1388" s="1">
        <v>0</v>
      </c>
      <c r="G1388" s="2">
        <f t="shared" si="24"/>
        <v>3904175.1266999999</v>
      </c>
      <c r="H1388" s="2">
        <f t="shared" si="27"/>
        <v>0.83999999985098839</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12399970.65</v>
      </c>
      <c r="D1389" s="1">
        <f>'RAS-funkcijski'!E95</f>
        <v>15489876.49</v>
      </c>
      <c r="E1389" s="1">
        <v>0</v>
      </c>
      <c r="F1389" s="1">
        <v>0</v>
      </c>
      <c r="G1389" s="2">
        <f t="shared" si="24"/>
        <v>3947554.8503299998</v>
      </c>
      <c r="H1389" s="2">
        <f t="shared" si="27"/>
        <v>0.83999999985098839</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42317724.32</v>
      </c>
      <c r="D1393" s="1">
        <f>'RAS-funkcijski'!E99</f>
        <v>0</v>
      </c>
      <c r="E1393" s="1">
        <v>0</v>
      </c>
      <c r="F1393" s="1">
        <v>0</v>
      </c>
      <c r="G1393" s="2">
        <f t="shared" si="24"/>
        <v>4020183.8104000003</v>
      </c>
      <c r="H1393" s="2">
        <f t="shared" si="27"/>
        <v>0.32000000029802322</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42317724.32</v>
      </c>
      <c r="D1394" s="1">
        <f>'RAS-funkcijski'!E100</f>
        <v>0</v>
      </c>
      <c r="E1394" s="1">
        <v>0</v>
      </c>
      <c r="F1394" s="1">
        <v>0</v>
      </c>
      <c r="G1394" s="2">
        <f t="shared" si="24"/>
        <v>4062501.5347200003</v>
      </c>
      <c r="H1394" s="2">
        <f t="shared" si="27"/>
        <v>0.32000000029802322</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2484951.77</v>
      </c>
      <c r="D1398" s="1">
        <f>'RAS-funkcijski'!E104</f>
        <v>2945969.53</v>
      </c>
      <c r="E1398" s="1">
        <v>0</v>
      </c>
      <c r="F1398" s="1">
        <v>0</v>
      </c>
      <c r="G1398" s="2">
        <f t="shared" si="24"/>
        <v>837689.08299999998</v>
      </c>
      <c r="H1398" s="2">
        <f t="shared" si="27"/>
        <v>0.70000000018626451</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340466.91</v>
      </c>
      <c r="D1400" s="1">
        <f>'RAS-funkcijski'!E106</f>
        <v>417779.36</v>
      </c>
      <c r="E1400" s="1">
        <v>0</v>
      </c>
      <c r="F1400" s="1">
        <v>0</v>
      </c>
      <c r="G1400" s="2">
        <f t="shared" si="24"/>
        <v>119954.61425999999</v>
      </c>
      <c r="H1400" s="2">
        <f t="shared" si="27"/>
        <v>0.45000000001164153</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641811.06999999995</v>
      </c>
      <c r="D1401" s="1">
        <f>'RAS-funkcijski'!E107</f>
        <v>818322.64</v>
      </c>
      <c r="E1401" s="1">
        <v>0</v>
      </c>
      <c r="F1401" s="1">
        <v>0</v>
      </c>
      <c r="G1401" s="2">
        <f t="shared" si="24"/>
        <v>234681.00404999999</v>
      </c>
      <c r="H1401" s="2">
        <f t="shared" si="27"/>
        <v>0.42999999993480742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641811.06999999995</v>
      </c>
      <c r="D1407" s="1">
        <f>'RAS-funkcijski'!E113</f>
        <v>818322.64</v>
      </c>
      <c r="E1407" s="1">
        <v>0</v>
      </c>
      <c r="F1407" s="1">
        <v>0</v>
      </c>
      <c r="G1407" s="2">
        <f t="shared" si="24"/>
        <v>248351.74215000001</v>
      </c>
      <c r="H1407" s="2">
        <f t="shared" si="27"/>
        <v>0.42999999993480742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40093359.849999994</v>
      </c>
      <c r="D1408" s="1">
        <f>'RAS-funkcijski'!E114</f>
        <v>48322164.74000001</v>
      </c>
      <c r="E1408" s="1">
        <v>0</v>
      </c>
      <c r="F1408" s="1">
        <v>0</v>
      </c>
      <c r="G1408" s="2">
        <f t="shared" si="24"/>
        <v>15041145.826300003</v>
      </c>
      <c r="H1408" s="2">
        <f t="shared" si="27"/>
        <v>0.40999999642372131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19534406.670000002</v>
      </c>
      <c r="D1409" s="1">
        <f>'RAS-funkcijski'!E115</f>
        <v>24733899.670000002</v>
      </c>
      <c r="E1409" s="1">
        <v>0</v>
      </c>
      <c r="F1409" s="1">
        <v>0</v>
      </c>
      <c r="G1409" s="2">
        <f t="shared" si="24"/>
        <v>7659244.8671100009</v>
      </c>
      <c r="H1409" s="2">
        <f t="shared" si="27"/>
        <v>0.65999999642372131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19534406.670000002</v>
      </c>
      <c r="D1411" s="1">
        <f>'RAS-funkcijski'!E117</f>
        <v>24733899.670000002</v>
      </c>
      <c r="E1411" s="1">
        <v>0</v>
      </c>
      <c r="F1411" s="1">
        <v>0</v>
      </c>
      <c r="G1411" s="2">
        <f t="shared" si="24"/>
        <v>7797249.2791300006</v>
      </c>
      <c r="H1411" s="2">
        <f t="shared" si="27"/>
        <v>0.65999999642372131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18506921.289999999</v>
      </c>
      <c r="D1412" s="1">
        <f>'RAS-funkcijski'!E118</f>
        <v>21240521.449999999</v>
      </c>
      <c r="E1412" s="1">
        <v>0</v>
      </c>
      <c r="F1412" s="1">
        <v>0</v>
      </c>
      <c r="G1412" s="2">
        <f t="shared" si="24"/>
        <v>6952627.9176599998</v>
      </c>
      <c r="H1412" s="2">
        <f t="shared" si="27"/>
        <v>0.73999999836087227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18506921.289999999</v>
      </c>
      <c r="D1414" s="1">
        <f>'RAS-funkcijski'!E120</f>
        <v>21240521.449999999</v>
      </c>
      <c r="E1414" s="1">
        <v>0</v>
      </c>
      <c r="F1414" s="1">
        <v>0</v>
      </c>
      <c r="G1414" s="2">
        <f t="shared" si="24"/>
        <v>7074603.8460400002</v>
      </c>
      <c r="H1414" s="2">
        <f t="shared" si="27"/>
        <v>0.73999999836087227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215496.23</v>
      </c>
      <c r="D1416" s="1">
        <f>'RAS-funkcijski'!E122</f>
        <v>240167.95</v>
      </c>
      <c r="E1416" s="1">
        <v>0</v>
      </c>
      <c r="F1416" s="1">
        <v>0</v>
      </c>
      <c r="G1416" s="2">
        <f t="shared" si="24"/>
        <v>82108.191340000005</v>
      </c>
      <c r="H1416" s="2">
        <f t="shared" si="27"/>
        <v>0.27999999999883585</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215496.23</v>
      </c>
      <c r="D1417" s="1">
        <f>'RAS-funkcijski'!E123</f>
        <v>240167.95</v>
      </c>
      <c r="E1417" s="1">
        <v>0</v>
      </c>
      <c r="F1417" s="1">
        <v>0</v>
      </c>
      <c r="G1417" s="2">
        <f t="shared" si="24"/>
        <v>82804.02347</v>
      </c>
      <c r="H1417" s="2">
        <f t="shared" si="27"/>
        <v>0.27999999999883585</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1296954.83</v>
      </c>
      <c r="D1420" s="1">
        <f>'RAS-funkcijski'!E126</f>
        <v>1609645.61</v>
      </c>
      <c r="E1420" s="1">
        <v>0</v>
      </c>
      <c r="F1420" s="1">
        <v>0</v>
      </c>
      <c r="G1420" s="2">
        <f t="shared" si="24"/>
        <v>550982.01809999999</v>
      </c>
      <c r="H1420" s="2">
        <f t="shared" si="27"/>
        <v>0.55999999982304871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539580.82999999996</v>
      </c>
      <c r="D1422" s="1">
        <f>'RAS-funkcijski'!E128</f>
        <v>497930.06</v>
      </c>
      <c r="E1422" s="1">
        <v>0</v>
      </c>
      <c r="F1422" s="1">
        <v>0</v>
      </c>
      <c r="G1422" s="2">
        <f t="shared" si="24"/>
        <v>190394.6778</v>
      </c>
      <c r="H1422" s="2">
        <f t="shared" si="27"/>
        <v>0.23000000003958121</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3174647.83</v>
      </c>
      <c r="D1423" s="1">
        <f>'RAS-funkcijski'!E129</f>
        <v>3682180</v>
      </c>
      <c r="E1423" s="1">
        <v>0</v>
      </c>
      <c r="F1423" s="1">
        <v>0</v>
      </c>
      <c r="G1423" s="2">
        <f t="shared" si="24"/>
        <v>1317375.97875</v>
      </c>
      <c r="H1423" s="2">
        <f t="shared" si="27"/>
        <v>0.16999999992549419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2611096.69</v>
      </c>
      <c r="D1427" s="1">
        <f>'RAS-funkcijski'!E133</f>
        <v>3165426.87</v>
      </c>
      <c r="E1427" s="1">
        <v>0</v>
      </c>
      <c r="F1427" s="1">
        <v>0</v>
      </c>
      <c r="G1427" s="2">
        <f t="shared" si="24"/>
        <v>1153511.6054700001</v>
      </c>
      <c r="H1427" s="2">
        <f t="shared" si="27"/>
        <v>0.43999999994412065</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440307.47</v>
      </c>
      <c r="D1432" s="1">
        <f>'RAS-funkcijski'!E138</f>
        <v>501461.96</v>
      </c>
      <c r="E1432" s="1">
        <v>0</v>
      </c>
      <c r="F1432" s="1">
        <v>0</v>
      </c>
      <c r="G1432" s="2">
        <f t="shared" si="24"/>
        <v>193393.00625999999</v>
      </c>
      <c r="H1432" s="2">
        <f t="shared" si="27"/>
        <v>0.50999999995110556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12</v>
      </c>
      <c r="E1433" s="1">
        <v>0</v>
      </c>
      <c r="F1433" s="1">
        <v>0</v>
      </c>
      <c r="G1433" s="2">
        <f t="shared" si="24"/>
        <v>3.24</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123243.67</v>
      </c>
      <c r="D1434" s="1">
        <f>'RAS-funkcijski'!E140</f>
        <v>15279.17</v>
      </c>
      <c r="E1434" s="1">
        <v>0</v>
      </c>
      <c r="F1434" s="1">
        <v>0</v>
      </c>
      <c r="G1434" s="2">
        <f t="shared" si="24"/>
        <v>20917.073360000002</v>
      </c>
      <c r="H1434" s="2">
        <f t="shared" si="27"/>
        <v>0.50000000000181899</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112618796.31999998</v>
      </c>
      <c r="D1435" s="13">
        <f>'RAS-funkcijski'!E141</f>
        <v>84117421.940000013</v>
      </c>
      <c r="E1435" s="13">
        <v>0</v>
      </c>
      <c r="F1435" s="13">
        <v>0</v>
      </c>
      <c r="G1435" s="14">
        <f t="shared" si="24"/>
        <v>38476948.707400002</v>
      </c>
      <c r="H1435" s="14">
        <f t="shared" si="27"/>
        <v>0.37999996542930603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4103813.3600000003</v>
      </c>
      <c r="D1436" s="6">
        <f>'P-VRIO'!E5</f>
        <v>199583.05000000022</v>
      </c>
      <c r="E1436" s="6">
        <v>0</v>
      </c>
      <c r="F1436" s="6">
        <v>0</v>
      </c>
      <c r="G1436" s="7">
        <f t="shared" si="24"/>
        <v>4502.9794600000005</v>
      </c>
      <c r="H1436" s="7">
        <f t="shared" si="27"/>
        <v>0.41000000055646524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231968.02</v>
      </c>
      <c r="D1437" s="1">
        <f>'P-VRIO'!E6</f>
        <v>0</v>
      </c>
      <c r="E1437" s="1">
        <v>0</v>
      </c>
      <c r="F1437" s="1">
        <v>0</v>
      </c>
      <c r="G1437" s="2">
        <f t="shared" si="24"/>
        <v>463.93603999999999</v>
      </c>
      <c r="H1437" s="2">
        <f t="shared" si="27"/>
        <v>1.9999999989522621E-2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231968.02</v>
      </c>
      <c r="D1438" s="1">
        <f>'P-VRIO'!E7</f>
        <v>0</v>
      </c>
      <c r="E1438" s="1">
        <v>0</v>
      </c>
      <c r="F1438" s="1">
        <v>0</v>
      </c>
      <c r="G1438" s="2">
        <f t="shared" si="24"/>
        <v>695.90405999999996</v>
      </c>
      <c r="H1438" s="2">
        <f t="shared" si="27"/>
        <v>1.9999999989522621E-2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228329.97</v>
      </c>
      <c r="D1439" s="1">
        <f>'P-VRIO'!E8</f>
        <v>0</v>
      </c>
      <c r="E1439" s="1">
        <v>0</v>
      </c>
      <c r="F1439" s="1">
        <v>0</v>
      </c>
      <c r="G1439" s="2">
        <f t="shared" si="24"/>
        <v>913.31988000000001</v>
      </c>
      <c r="H1439" s="2">
        <f t="shared" si="27"/>
        <v>2.9999999998835847E-2</v>
      </c>
      <c r="I1439" s="10">
        <f t="shared" ref="I1439:I1444" si="28">G1439*H1439</f>
        <v>27.399596398936755</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3638.05</v>
      </c>
      <c r="D1443" s="1">
        <f>'P-VRIO'!E12</f>
        <v>0</v>
      </c>
      <c r="E1443" s="1">
        <v>0</v>
      </c>
      <c r="F1443" s="1">
        <v>0</v>
      </c>
      <c r="G1443" s="2">
        <f t="shared" si="24"/>
        <v>29.104400000000002</v>
      </c>
      <c r="H1443" s="2">
        <f t="shared" si="27"/>
        <v>5.0000000000181899E-2</v>
      </c>
      <c r="I1443" s="10">
        <f t="shared" si="28"/>
        <v>1.4552200000052942</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3871845.3400000003</v>
      </c>
      <c r="D1453" s="1">
        <f>'P-VRIO'!E22</f>
        <v>199583.05000000022</v>
      </c>
      <c r="E1453" s="1">
        <v>0</v>
      </c>
      <c r="F1453" s="1">
        <v>0</v>
      </c>
      <c r="G1453" s="2">
        <f t="shared" si="24"/>
        <v>76878.205920000008</v>
      </c>
      <c r="H1453" s="2">
        <f t="shared" si="27"/>
        <v>0.39000000053783879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3783989.5100000002</v>
      </c>
      <c r="D1454" s="1">
        <f>'P-VRIO'!E23</f>
        <v>179083.11000000022</v>
      </c>
      <c r="E1454" s="1">
        <v>0</v>
      </c>
      <c r="F1454" s="1">
        <v>0</v>
      </c>
      <c r="G1454" s="2">
        <f t="shared" si="24"/>
        <v>78700.958870000017</v>
      </c>
      <c r="H1454" s="2">
        <f t="shared" si="27"/>
        <v>0.59999999997671694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202670.7</v>
      </c>
      <c r="D1455" s="1">
        <f>'P-VRIO'!E24</f>
        <v>167886.46</v>
      </c>
      <c r="E1455" s="1">
        <v>0</v>
      </c>
      <c r="F1455" s="1">
        <v>0</v>
      </c>
      <c r="G1455" s="2">
        <f t="shared" si="24"/>
        <v>10768.8724</v>
      </c>
      <c r="H1455" s="2">
        <f t="shared" si="27"/>
        <v>0.7599999999802094</v>
      </c>
      <c r="I1455" s="10">
        <f t="shared" ref="I1455:I1460" si="30">G1455*H1455</f>
        <v>8184.3430237868779</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3562493.96</v>
      </c>
      <c r="D1456" s="1">
        <f>'P-VRIO'!E25</f>
        <v>9257.4900000002235</v>
      </c>
      <c r="E1456" s="1">
        <v>0</v>
      </c>
      <c r="F1456" s="1">
        <v>0</v>
      </c>
      <c r="G1456" s="2">
        <f t="shared" si="24"/>
        <v>75201.187740000008</v>
      </c>
      <c r="H1456" s="2">
        <f t="shared" si="27"/>
        <v>0.53000000026077032</v>
      </c>
      <c r="I1456" s="10">
        <f t="shared" si="30"/>
        <v>39856.629521810246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18824.849999999999</v>
      </c>
      <c r="D1459" s="1">
        <f>'P-VRIO'!E28</f>
        <v>658.16</v>
      </c>
      <c r="E1459" s="1">
        <v>0</v>
      </c>
      <c r="F1459" s="1">
        <v>0</v>
      </c>
      <c r="G1459" s="2">
        <f t="shared" si="24"/>
        <v>483.38807999999995</v>
      </c>
      <c r="H1459" s="2">
        <f t="shared" si="27"/>
        <v>0.31000000000142336</v>
      </c>
      <c r="I1459" s="10">
        <f t="shared" si="30"/>
        <v>149.85030480068801</v>
      </c>
      <c r="J1459" s="2">
        <f>IF(AND(Skriveni!C1459&lt;&gt;0,Skriveni!D1459&lt;&gt;0),1,0)</f>
        <v>1</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1281</v>
      </c>
      <c r="E1460" s="1">
        <v>0</v>
      </c>
      <c r="F1460" s="1">
        <v>0</v>
      </c>
      <c r="G1460" s="2">
        <f t="shared" si="24"/>
        <v>64.05</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87855.83</v>
      </c>
      <c r="D1461" s="1">
        <f>'P-VRIO'!E30</f>
        <v>20499.940000000002</v>
      </c>
      <c r="E1461" s="1">
        <v>0</v>
      </c>
      <c r="F1461" s="1">
        <v>0</v>
      </c>
      <c r="G1461" s="2">
        <f t="shared" si="24"/>
        <v>3350.2484600000003</v>
      </c>
      <c r="H1461" s="2">
        <f t="shared" si="27"/>
        <v>0.22999999999592546</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19101.560000000001</v>
      </c>
      <c r="E1463" s="1">
        <v>0</v>
      </c>
      <c r="F1463" s="1">
        <v>0</v>
      </c>
      <c r="G1463" s="2">
        <f t="shared" si="24"/>
        <v>1069.6873600000001</v>
      </c>
      <c r="H1463" s="2">
        <f t="shared" si="27"/>
        <v>0.43999999999869033</v>
      </c>
      <c r="I1463" s="10">
        <f t="shared" si="31"/>
        <v>470.66243839859914</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182.55</v>
      </c>
      <c r="E1464" s="1">
        <v>0</v>
      </c>
      <c r="F1464" s="1">
        <v>0</v>
      </c>
      <c r="G1464" s="2">
        <f t="shared" si="24"/>
        <v>10.587900000000001</v>
      </c>
      <c r="H1464" s="2">
        <f t="shared" si="27"/>
        <v>0.44999999999998863</v>
      </c>
      <c r="I1464" s="10">
        <f t="shared" si="31"/>
        <v>4.7645549999998797</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86640</v>
      </c>
      <c r="D1466" s="1">
        <f>'P-VRIO'!E35</f>
        <v>0</v>
      </c>
      <c r="E1466" s="1">
        <v>0</v>
      </c>
      <c r="F1466" s="1">
        <v>0</v>
      </c>
      <c r="G1466" s="2">
        <f t="shared" si="24"/>
        <v>2685.84</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1215.83</v>
      </c>
      <c r="D1467" s="1">
        <f>'P-VRIO'!E36</f>
        <v>1215.83</v>
      </c>
      <c r="E1467" s="1">
        <v>0</v>
      </c>
      <c r="F1467" s="1">
        <v>0</v>
      </c>
      <c r="G1467" s="2">
        <f t="shared" si="24"/>
        <v>116.71968</v>
      </c>
      <c r="H1467" s="2">
        <f t="shared" si="27"/>
        <v>0.34000000000014552</v>
      </c>
      <c r="I1467" s="10">
        <f t="shared" si="31"/>
        <v>39.684691200016985</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463.86</v>
      </c>
      <c r="D1469" s="1">
        <f>'P-VRIO'!E38</f>
        <v>463.86</v>
      </c>
      <c r="E1469" s="1">
        <v>0</v>
      </c>
      <c r="F1469" s="1">
        <v>0</v>
      </c>
      <c r="G1469" s="2">
        <f t="shared" si="24"/>
        <v>47.313720000000004</v>
      </c>
      <c r="H1469" s="2">
        <f t="shared" si="27"/>
        <v>0.27999999999997272</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463.86</v>
      </c>
      <c r="D1470" s="1">
        <f>'P-VRIO'!E39</f>
        <v>463.86</v>
      </c>
      <c r="E1470" s="1">
        <v>0</v>
      </c>
      <c r="F1470" s="1">
        <v>0</v>
      </c>
      <c r="G1470" s="2">
        <f t="shared" si="24"/>
        <v>48.705300000000008</v>
      </c>
      <c r="H1470" s="2">
        <f t="shared" si="27"/>
        <v>0.27999999999997272</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463.86</v>
      </c>
      <c r="D1471" s="1">
        <f>'P-VRIO'!E40</f>
        <v>463.86</v>
      </c>
      <c r="E1471" s="1">
        <v>0</v>
      </c>
      <c r="F1471" s="1">
        <v>0</v>
      </c>
      <c r="G1471" s="2">
        <f t="shared" si="24"/>
        <v>50.096879999999999</v>
      </c>
      <c r="H1471" s="2">
        <f t="shared" si="27"/>
        <v>0.27999999999997272</v>
      </c>
      <c r="I1471" s="10">
        <f t="shared" ref="I1471:I1474" si="32">G1471*H1471</f>
        <v>14.027126399998632</v>
      </c>
      <c r="J1471" s="2">
        <f>IF(AND(Skriveni!C1471&lt;&gt;0,Skriveni!D1471&lt;&gt;0),1,0)</f>
        <v>1</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7534947.5399999991</v>
      </c>
      <c r="D1480" s="6"/>
      <c r="E1480" s="6">
        <v>0</v>
      </c>
      <c r="F1480" s="6">
        <v>0</v>
      </c>
      <c r="G1480" s="7">
        <f t="shared" ref="G1480:G1580" si="34">B1480/1000*C1480</f>
        <v>7534.9475399999992</v>
      </c>
      <c r="H1480" s="7">
        <f t="shared" ref="H1480:H1580" si="35">ABS(C1480-ROUND(C1480,0))</f>
        <v>0.46000000089406967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84564842.430000007</v>
      </c>
      <c r="D1481" s="1">
        <v>0</v>
      </c>
      <c r="E1481" s="1">
        <v>0</v>
      </c>
      <c r="F1481" s="1">
        <v>0</v>
      </c>
      <c r="G1481" s="2">
        <f t="shared" si="34"/>
        <v>169129.68486000001</v>
      </c>
      <c r="H1481" s="2">
        <f t="shared" si="35"/>
        <v>0.43000000715255737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42852.729999998672</v>
      </c>
      <c r="D1482" s="1">
        <v>0</v>
      </c>
      <c r="E1482" s="1">
        <v>0</v>
      </c>
      <c r="F1482" s="1">
        <v>0</v>
      </c>
      <c r="G1482" s="2">
        <f t="shared" si="34"/>
        <v>128.55818999999602</v>
      </c>
      <c r="H1482" s="2">
        <f t="shared" si="35"/>
        <v>0.27000000132829882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79005793.550000012</v>
      </c>
      <c r="D1483" s="1">
        <v>0</v>
      </c>
      <c r="E1483" s="1">
        <v>0</v>
      </c>
      <c r="F1483" s="1">
        <v>0</v>
      </c>
      <c r="G1483" s="2">
        <f t="shared" si="34"/>
        <v>316023.17420000007</v>
      </c>
      <c r="H1483" s="2">
        <f t="shared" si="35"/>
        <v>0.44999998807907104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56132588.609999999</v>
      </c>
      <c r="D1484" s="1">
        <v>0</v>
      </c>
      <c r="E1484" s="1">
        <v>0</v>
      </c>
      <c r="F1484" s="1">
        <v>0</v>
      </c>
      <c r="G1484" s="2">
        <f t="shared" si="34"/>
        <v>280662.94305</v>
      </c>
      <c r="H1484" s="2">
        <f t="shared" si="35"/>
        <v>0.39000000059604645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14771720.34</v>
      </c>
      <c r="D1485" s="1">
        <v>0</v>
      </c>
      <c r="E1485" s="1">
        <v>0</v>
      </c>
      <c r="F1485" s="1">
        <v>0</v>
      </c>
      <c r="G1485" s="2">
        <f t="shared" si="34"/>
        <v>88630.322039999999</v>
      </c>
      <c r="H1485" s="2">
        <f t="shared" si="35"/>
        <v>0.33999999985098839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160389.93</v>
      </c>
      <c r="D1486" s="1">
        <v>0</v>
      </c>
      <c r="E1486" s="1">
        <v>0</v>
      </c>
      <c r="F1486" s="1">
        <v>0</v>
      </c>
      <c r="G1486" s="2">
        <f t="shared" si="34"/>
        <v>1122.7295099999999</v>
      </c>
      <c r="H1486" s="2">
        <f t="shared" si="35"/>
        <v>7.0000000006984919E-2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3664127.26</v>
      </c>
      <c r="D1487" s="1">
        <v>0</v>
      </c>
      <c r="E1487" s="1">
        <v>0</v>
      </c>
      <c r="F1487" s="1">
        <v>0</v>
      </c>
      <c r="G1487" s="2">
        <f t="shared" si="34"/>
        <v>29313.018079999998</v>
      </c>
      <c r="H1487" s="2">
        <f t="shared" si="35"/>
        <v>0.25999999977648258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1162020.8799999999</v>
      </c>
      <c r="D1489" s="1">
        <v>0</v>
      </c>
      <c r="E1489" s="1">
        <v>0</v>
      </c>
      <c r="F1489" s="1">
        <v>0</v>
      </c>
      <c r="G1489" s="2">
        <f t="shared" si="34"/>
        <v>11620.208799999999</v>
      </c>
      <c r="H1489" s="2">
        <f t="shared" si="35"/>
        <v>0.12000000011175871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371291.9</v>
      </c>
      <c r="D1490" s="1">
        <v>0</v>
      </c>
      <c r="E1490" s="1">
        <v>0</v>
      </c>
      <c r="F1490" s="1">
        <v>0</v>
      </c>
      <c r="G1490" s="2">
        <f t="shared" si="34"/>
        <v>4084.2109</v>
      </c>
      <c r="H1490" s="2">
        <f t="shared" si="35"/>
        <v>9.9999999976716936E-2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2743654.63</v>
      </c>
      <c r="D1491" s="1">
        <v>0</v>
      </c>
      <c r="E1491" s="1">
        <v>0</v>
      </c>
      <c r="F1491" s="1">
        <v>0</v>
      </c>
      <c r="G1491" s="2">
        <f t="shared" si="34"/>
        <v>32923.855559999996</v>
      </c>
      <c r="H1491" s="2">
        <f t="shared" si="35"/>
        <v>0.37000000011175871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5516196.0999999996</v>
      </c>
      <c r="D1492" s="1">
        <v>0</v>
      </c>
      <c r="E1492" s="1">
        <v>0</v>
      </c>
      <c r="F1492" s="1">
        <v>0</v>
      </c>
      <c r="G1492" s="2">
        <f t="shared" si="34"/>
        <v>71710.549299999999</v>
      </c>
      <c r="H1492" s="2">
        <f t="shared" si="35"/>
        <v>9.999999962747097E-2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0.05</v>
      </c>
      <c r="D1493" s="1">
        <v>0</v>
      </c>
      <c r="E1493" s="1">
        <v>0</v>
      </c>
      <c r="F1493" s="1">
        <v>0</v>
      </c>
      <c r="G1493" s="2">
        <f t="shared" si="34"/>
        <v>7.000000000000001E-4</v>
      </c>
      <c r="H1493" s="2">
        <f t="shared" si="35"/>
        <v>0.05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0.05</v>
      </c>
      <c r="D1497" s="1">
        <v>0</v>
      </c>
      <c r="E1497" s="1">
        <v>0</v>
      </c>
      <c r="F1497" s="1">
        <v>0</v>
      </c>
      <c r="G1497" s="2">
        <f t="shared" si="34"/>
        <v>8.9999999999999998E-4</v>
      </c>
      <c r="H1497" s="2">
        <f t="shared" si="35"/>
        <v>0.05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85616726.849999994</v>
      </c>
      <c r="D1499" s="1">
        <v>0</v>
      </c>
      <c r="E1499" s="1">
        <v>0</v>
      </c>
      <c r="F1499" s="1">
        <v>0</v>
      </c>
      <c r="G1499" s="2">
        <f t="shared" si="34"/>
        <v>1712334.537</v>
      </c>
      <c r="H1499" s="2">
        <f t="shared" si="35"/>
        <v>0.15000000596046448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66247.389999999839</v>
      </c>
      <c r="D1500" s="1">
        <v>0</v>
      </c>
      <c r="E1500" s="1">
        <v>0</v>
      </c>
      <c r="F1500" s="1">
        <v>0</v>
      </c>
      <c r="G1500" s="2">
        <f t="shared" si="34"/>
        <v>1391.1951899999967</v>
      </c>
      <c r="H1500" s="2">
        <f t="shared" si="35"/>
        <v>0.38999999983934686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79845763.549999997</v>
      </c>
      <c r="D1501" s="1">
        <v>0</v>
      </c>
      <c r="E1501" s="1">
        <v>0</v>
      </c>
      <c r="F1501" s="1">
        <v>0</v>
      </c>
      <c r="G1501" s="2">
        <f t="shared" si="34"/>
        <v>1756606.7980999998</v>
      </c>
      <c r="H1501" s="2">
        <f t="shared" si="35"/>
        <v>0.45000000298023224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55947501.640000001</v>
      </c>
      <c r="D1502" s="1">
        <v>0</v>
      </c>
      <c r="E1502" s="1">
        <v>0</v>
      </c>
      <c r="F1502" s="1">
        <v>0</v>
      </c>
      <c r="G1502" s="2">
        <f t="shared" si="34"/>
        <v>1286792.5377199999</v>
      </c>
      <c r="H1502" s="2">
        <f t="shared" si="35"/>
        <v>0.35999999940395355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15134678.48</v>
      </c>
      <c r="D1503" s="1">
        <v>0</v>
      </c>
      <c r="E1503" s="1">
        <v>0</v>
      </c>
      <c r="F1503" s="1">
        <v>0</v>
      </c>
      <c r="G1503" s="2">
        <f t="shared" si="34"/>
        <v>363232.28352</v>
      </c>
      <c r="H1503" s="2">
        <f t="shared" si="35"/>
        <v>0.48000000044703484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160478.6</v>
      </c>
      <c r="D1504" s="1">
        <v>0</v>
      </c>
      <c r="E1504" s="1">
        <v>0</v>
      </c>
      <c r="F1504" s="1">
        <v>0</v>
      </c>
      <c r="G1504" s="2">
        <f t="shared" si="34"/>
        <v>4011.9650000000001</v>
      </c>
      <c r="H1504" s="2">
        <f t="shared" si="35"/>
        <v>0.39999999999417923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3622842.21</v>
      </c>
      <c r="D1505" s="1">
        <v>0</v>
      </c>
      <c r="E1505" s="1">
        <v>0</v>
      </c>
      <c r="F1505" s="1">
        <v>0</v>
      </c>
      <c r="G1505" s="2">
        <f t="shared" si="34"/>
        <v>94193.897459999993</v>
      </c>
      <c r="H1505" s="2">
        <f t="shared" si="35"/>
        <v>0.2099999999627471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1190260.8</v>
      </c>
      <c r="D1507" s="1">
        <v>0</v>
      </c>
      <c r="E1507" s="1">
        <v>0</v>
      </c>
      <c r="F1507" s="1">
        <v>0</v>
      </c>
      <c r="G1507" s="2">
        <f t="shared" si="34"/>
        <v>33327.3024</v>
      </c>
      <c r="H1507" s="2">
        <f t="shared" si="35"/>
        <v>0.19999999995343387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373406.9</v>
      </c>
      <c r="D1508" s="1">
        <v>0</v>
      </c>
      <c r="E1508" s="1">
        <v>0</v>
      </c>
      <c r="F1508" s="1">
        <v>0</v>
      </c>
      <c r="G1508" s="2">
        <f t="shared" si="34"/>
        <v>10828.8001</v>
      </c>
      <c r="H1508" s="2">
        <f t="shared" si="35"/>
        <v>9.9999999976716936E-2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3416594.92</v>
      </c>
      <c r="D1509" s="1">
        <v>0</v>
      </c>
      <c r="E1509" s="1">
        <v>0</v>
      </c>
      <c r="F1509" s="1">
        <v>0</v>
      </c>
      <c r="G1509" s="2">
        <f t="shared" si="34"/>
        <v>102497.84759999999</v>
      </c>
      <c r="H1509" s="2">
        <f t="shared" si="35"/>
        <v>8.0000000074505806E-2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5200377.2699999996</v>
      </c>
      <c r="D1510" s="1">
        <v>0</v>
      </c>
      <c r="E1510" s="1">
        <v>0</v>
      </c>
      <c r="F1510" s="1">
        <v>0</v>
      </c>
      <c r="G1510" s="2">
        <f t="shared" si="34"/>
        <v>161211.69536999997</v>
      </c>
      <c r="H1510" s="2">
        <f t="shared" si="35"/>
        <v>0.26999999955296516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504338.64</v>
      </c>
      <c r="D1511" s="1">
        <v>0</v>
      </c>
      <c r="E1511" s="1">
        <v>0</v>
      </c>
      <c r="F1511" s="1">
        <v>0</v>
      </c>
      <c r="G1511" s="2">
        <f t="shared" si="34"/>
        <v>16138.83648</v>
      </c>
      <c r="H1511" s="2">
        <f t="shared" si="35"/>
        <v>0.35999999998603016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504338.64</v>
      </c>
      <c r="D1515" s="1">
        <v>0</v>
      </c>
      <c r="E1515" s="1">
        <v>0</v>
      </c>
      <c r="F1515" s="1">
        <v>0</v>
      </c>
      <c r="G1515" s="2">
        <f t="shared" si="34"/>
        <v>18156.191039999998</v>
      </c>
      <c r="H1515" s="2">
        <f t="shared" si="35"/>
        <v>0.35999999998603016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6483063.1200000048</v>
      </c>
      <c r="D1517" s="1">
        <v>0</v>
      </c>
      <c r="E1517" s="1">
        <v>0</v>
      </c>
      <c r="F1517" s="1">
        <v>0</v>
      </c>
      <c r="G1517" s="2">
        <f t="shared" si="34"/>
        <v>246356.39856000018</v>
      </c>
      <c r="H1517" s="2">
        <f t="shared" si="35"/>
        <v>0.12000000476837158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56258.97</v>
      </c>
      <c r="D1518" s="1">
        <v>0</v>
      </c>
      <c r="E1518" s="1">
        <v>0</v>
      </c>
      <c r="F1518" s="1">
        <v>0</v>
      </c>
      <c r="G1518" s="2">
        <f t="shared" si="34"/>
        <v>2194.0998300000001</v>
      </c>
      <c r="H1518" s="2">
        <f t="shared" si="35"/>
        <v>2.9999999998835847E-2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3060.25</v>
      </c>
      <c r="D1519" s="1">
        <v>0</v>
      </c>
      <c r="E1519" s="1">
        <v>0</v>
      </c>
      <c r="F1519" s="1">
        <v>0</v>
      </c>
      <c r="G1519" s="2">
        <f t="shared" si="34"/>
        <v>122.41</v>
      </c>
      <c r="H1519" s="2">
        <f t="shared" si="35"/>
        <v>0.25</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2070.14</v>
      </c>
      <c r="D1520" s="1">
        <v>0</v>
      </c>
      <c r="E1520" s="1">
        <v>0</v>
      </c>
      <c r="F1520" s="1">
        <v>0</v>
      </c>
      <c r="G1520" s="2">
        <f t="shared" si="34"/>
        <v>84.875739999999993</v>
      </c>
      <c r="H1520" s="2">
        <f t="shared" si="35"/>
        <v>0.13999999999987267</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990.11</v>
      </c>
      <c r="D1523" s="1">
        <v>0</v>
      </c>
      <c r="E1523" s="1">
        <v>0</v>
      </c>
      <c r="F1523" s="1">
        <v>0</v>
      </c>
      <c r="G1523" s="2">
        <f t="shared" si="34"/>
        <v>43.564839999999997</v>
      </c>
      <c r="H1523" s="2">
        <f t="shared" si="35"/>
        <v>0.11000000000001364</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11803.5</v>
      </c>
      <c r="D1524" s="1">
        <v>0</v>
      </c>
      <c r="E1524" s="1">
        <v>0</v>
      </c>
      <c r="F1524" s="1">
        <v>0</v>
      </c>
      <c r="G1524" s="2">
        <f t="shared" si="34"/>
        <v>531.15750000000003</v>
      </c>
      <c r="H1524" s="2">
        <f t="shared" si="35"/>
        <v>0.5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11803.5</v>
      </c>
      <c r="D1530" s="1">
        <v>0</v>
      </c>
      <c r="E1530" s="1">
        <v>0</v>
      </c>
      <c r="F1530" s="1">
        <v>0</v>
      </c>
      <c r="G1530" s="2">
        <f t="shared" si="34"/>
        <v>601.97849999999994</v>
      </c>
      <c r="H1530" s="2">
        <f t="shared" si="35"/>
        <v>0.5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11792.83</v>
      </c>
      <c r="D1531" s="1">
        <v>0</v>
      </c>
      <c r="E1531" s="1">
        <v>0</v>
      </c>
      <c r="F1531" s="1">
        <v>0</v>
      </c>
      <c r="G1531" s="2">
        <f t="shared" si="34"/>
        <v>613.22715999999991</v>
      </c>
      <c r="H1531" s="2">
        <f t="shared" si="35"/>
        <v>0.17000000000007276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10.67</v>
      </c>
      <c r="D1534" s="1">
        <v>0</v>
      </c>
      <c r="E1534" s="1">
        <v>0</v>
      </c>
      <c r="F1534" s="1">
        <v>0</v>
      </c>
      <c r="G1534" s="2">
        <f t="shared" si="34"/>
        <v>0.58684999999999998</v>
      </c>
      <c r="H1534" s="2">
        <f t="shared" si="35"/>
        <v>0.33000000000000007</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41395.22</v>
      </c>
      <c r="D1565" s="1">
        <v>0</v>
      </c>
      <c r="E1565" s="1">
        <v>0</v>
      </c>
      <c r="F1565" s="1">
        <v>0</v>
      </c>
      <c r="G1565" s="2">
        <f t="shared" si="34"/>
        <v>3559.9889199999998</v>
      </c>
      <c r="H1565" s="2">
        <f t="shared" si="35"/>
        <v>0.22000000000116415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33074.370000000003</v>
      </c>
      <c r="D1566" s="1">
        <v>0</v>
      </c>
      <c r="E1566" s="1">
        <v>0</v>
      </c>
      <c r="F1566" s="1">
        <v>0</v>
      </c>
      <c r="G1566" s="2">
        <f t="shared" si="34"/>
        <v>2877.47019</v>
      </c>
      <c r="H1566" s="2">
        <f t="shared" si="35"/>
        <v>0.37000000000261934</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8320.85</v>
      </c>
      <c r="D1569" s="1">
        <v>0</v>
      </c>
      <c r="E1569" s="1">
        <v>0</v>
      </c>
      <c r="F1569" s="1">
        <v>0</v>
      </c>
      <c r="G1569" s="2">
        <f t="shared" si="34"/>
        <v>748.87649999999996</v>
      </c>
      <c r="H1569" s="2">
        <f t="shared" si="35"/>
        <v>0.1499999999996362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6426804.1500000004</v>
      </c>
      <c r="D1576" s="1">
        <v>0</v>
      </c>
      <c r="E1576" s="1">
        <v>0</v>
      </c>
      <c r="F1576" s="1">
        <v>0</v>
      </c>
      <c r="G1576" s="2">
        <f t="shared" si="34"/>
        <v>623400.00255000009</v>
      </c>
      <c r="H1576" s="2">
        <f t="shared" si="35"/>
        <v>0.15000000037252903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156539.32000000018</v>
      </c>
      <c r="D1577" s="1">
        <v>0</v>
      </c>
      <c r="E1577" s="1">
        <v>0</v>
      </c>
      <c r="F1577" s="1">
        <v>0</v>
      </c>
      <c r="G1577" s="2">
        <f t="shared" si="34"/>
        <v>15340.853360000019</v>
      </c>
      <c r="H1577" s="2">
        <f t="shared" si="35"/>
        <v>0.3200000001816079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2278487.79</v>
      </c>
      <c r="D1578" s="1">
        <v>0</v>
      </c>
      <c r="E1578" s="1">
        <v>0</v>
      </c>
      <c r="F1578" s="1">
        <v>0</v>
      </c>
      <c r="G1578" s="2">
        <f t="shared" si="34"/>
        <v>225570.29121000002</v>
      </c>
      <c r="H1578" s="2">
        <f t="shared" si="35"/>
        <v>0.2099999999627471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960108.68</v>
      </c>
      <c r="D1579" s="1">
        <v>0</v>
      </c>
      <c r="E1579" s="1">
        <v>0</v>
      </c>
      <c r="F1579" s="1">
        <v>0</v>
      </c>
      <c r="G1579" s="2">
        <f t="shared" si="34"/>
        <v>96010.868000000017</v>
      </c>
      <c r="H1579" s="2">
        <f t="shared" si="35"/>
        <v>0.31999999994877726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3031668.36</v>
      </c>
      <c r="D1580" s="13">
        <v>0</v>
      </c>
      <c r="E1580" s="13">
        <v>0</v>
      </c>
      <c r="F1580" s="13">
        <v>0</v>
      </c>
      <c r="G1580" s="14">
        <f t="shared" si="34"/>
        <v>306198.50436000002</v>
      </c>
      <c r="H1580" s="14">
        <f t="shared" si="35"/>
        <v>0.35999999986961484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27669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115968552.96000001</v>
      </c>
      <c r="I16" s="170">
        <f>'PR-RAS'!E6</f>
        <v>86466165.100000009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104587628.19999999</v>
      </c>
      <c r="I17" s="170">
        <f>'PR-RAS'!E151</f>
        <v>78442683.100000009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12358336.84999999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978403.72999998042</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98979755.169999987</v>
      </c>
      <c r="I20" s="173">
        <f>BILANCA!E7</f>
        <v>75841462.620000005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18496769.350000001</v>
      </c>
      <c r="I21" s="175">
        <f>BILANCA!E68</f>
        <v>18716753.440000001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22901204.75</v>
      </c>
      <c r="I22" s="175">
        <f>BILANCA!E176</f>
        <v>6497991.7899999991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94575319.769999996</v>
      </c>
      <c r="I23" s="177">
        <f>BILANCA!E237</f>
        <v>88060224.270000011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4768911.1099999994</v>
      </c>
      <c r="I24" s="173">
        <f>'RAS-funkcijski'!E5</f>
        <v>5509278.2599999998</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5097409.0599999996</v>
      </c>
      <c r="I25" s="175">
        <f>'RAS-funkcijski'!E35</f>
        <v>5343936.6399999997</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637911.07999999996</v>
      </c>
      <c r="I26" s="175">
        <f>'RAS-funkcijski'!E88</f>
        <v>890181.18</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40093359.849999994</v>
      </c>
      <c r="I27" s="175">
        <f>'RAS-funkcijski'!E114</f>
        <v>48322164.74000001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112618796.31999998</v>
      </c>
      <c r="I28" s="179">
        <f>'RAS-funkcijski'!E141</f>
        <v>84117421.940000013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4103813.3600000003</v>
      </c>
      <c r="I29" s="173">
        <f>'P-VRIO'!E5</f>
        <v>199583.05000000022</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3871845.3400000003</v>
      </c>
      <c r="I30" s="175">
        <f>'P-VRIO'!E22</f>
        <v>199583.05000000022</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463.86</v>
      </c>
      <c r="I31" s="175">
        <f>'P-VRIO'!E38</f>
        <v>463.86</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7534947.5399999991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6483063.1200000048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56258.97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6426804.1500000004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1" zoomScaleNormal="100" workbookViewId="0">
      <selection activeCell="A413" sqref="A413:XFD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115968552.96000001</v>
      </c>
      <c r="E6" s="51">
        <f>E7+E44+E50+E82+E106+E124+E133+E139</f>
        <v>86466165.100000009</v>
      </c>
      <c r="F6" s="52">
        <f t="shared" ref="F6:F131" si="0">IF(D6&lt;&gt;0,IF(E6/D6&gt;=100,"&gt;&gt;100",E6/D6*100),"-")</f>
        <v>74.560010358863423</v>
      </c>
    </row>
    <row r="7" spans="1:25" ht="12.75" customHeight="1" x14ac:dyDescent="0.2">
      <c r="A7" s="53">
        <v>61</v>
      </c>
      <c r="B7" s="294" t="s">
        <v>60</v>
      </c>
      <c r="C7" s="50" t="s">
        <v>61</v>
      </c>
      <c r="D7" s="51">
        <f t="shared" ref="D7:E7" si="1">D8+D17+D23+D29+D37+D40</f>
        <v>11093315.389999999</v>
      </c>
      <c r="E7" s="51">
        <f t="shared" si="1"/>
        <v>14625839.24</v>
      </c>
      <c r="F7" s="52">
        <f t="shared" si="0"/>
        <v>131.8437160200491</v>
      </c>
    </row>
    <row r="8" spans="1:25" ht="12.75" customHeight="1" x14ac:dyDescent="0.2">
      <c r="A8" s="53">
        <v>611</v>
      </c>
      <c r="B8" s="85" t="s">
        <v>62</v>
      </c>
      <c r="C8" s="50" t="s">
        <v>63</v>
      </c>
      <c r="D8" s="51">
        <f t="shared" ref="D8:E8" si="2">SUM(D9:D14)-D15-D16</f>
        <v>10360398.92</v>
      </c>
      <c r="E8" s="51">
        <f t="shared" si="2"/>
        <v>13849756.4</v>
      </c>
      <c r="F8" s="52">
        <f t="shared" si="0"/>
        <v>133.67975989094444</v>
      </c>
    </row>
    <row r="9" spans="1:25" ht="12.75" customHeight="1" x14ac:dyDescent="0.2">
      <c r="A9" s="53">
        <v>6111</v>
      </c>
      <c r="B9" s="85" t="s">
        <v>64</v>
      </c>
      <c r="C9" s="50" t="s">
        <v>65</v>
      </c>
      <c r="D9" s="242">
        <v>9251995.7300000004</v>
      </c>
      <c r="E9" s="242">
        <v>12581186.380000001</v>
      </c>
      <c r="F9" s="52">
        <f t="shared" si="0"/>
        <v>135.98348666769218</v>
      </c>
    </row>
    <row r="10" spans="1:25" ht="12.75" customHeight="1" x14ac:dyDescent="0.2">
      <c r="A10" s="53">
        <v>6112</v>
      </c>
      <c r="B10" s="85" t="s">
        <v>66</v>
      </c>
      <c r="C10" s="50" t="s">
        <v>67</v>
      </c>
      <c r="D10" s="242">
        <v>1012255.2</v>
      </c>
      <c r="E10" s="242">
        <v>1160041.6000000001</v>
      </c>
      <c r="F10" s="52">
        <f t="shared" si="0"/>
        <v>114.5997175415844</v>
      </c>
    </row>
    <row r="11" spans="1:25" ht="12.75" customHeight="1" x14ac:dyDescent="0.2">
      <c r="A11" s="53">
        <v>6113</v>
      </c>
      <c r="B11" s="85" t="s">
        <v>68</v>
      </c>
      <c r="C11" s="50" t="s">
        <v>69</v>
      </c>
      <c r="D11" s="242">
        <v>287867.59000000003</v>
      </c>
      <c r="E11" s="242">
        <v>434455.14</v>
      </c>
      <c r="F11" s="52">
        <f t="shared" si="0"/>
        <v>150.92186654287826</v>
      </c>
    </row>
    <row r="12" spans="1:25" ht="12.75" customHeight="1" x14ac:dyDescent="0.2">
      <c r="A12" s="53">
        <v>6114</v>
      </c>
      <c r="B12" s="85" t="s">
        <v>70</v>
      </c>
      <c r="C12" s="50" t="s">
        <v>71</v>
      </c>
      <c r="D12" s="242">
        <v>725746.89</v>
      </c>
      <c r="E12" s="242">
        <v>826874.77</v>
      </c>
      <c r="F12" s="52">
        <f t="shared" si="0"/>
        <v>113.93431806507638</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917466.49</v>
      </c>
      <c r="E15" s="242">
        <v>1152801.49</v>
      </c>
      <c r="F15" s="52">
        <f t="shared" si="0"/>
        <v>125.65052811901609</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38647.35</v>
      </c>
      <c r="E23" s="51">
        <f t="shared" si="4"/>
        <v>21290.68</v>
      </c>
      <c r="F23" s="52">
        <f t="shared" si="0"/>
        <v>55.089624515005568</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38647.35</v>
      </c>
      <c r="E25" s="242">
        <v>21290.68</v>
      </c>
      <c r="F25" s="52">
        <f t="shared" si="0"/>
        <v>55.089624515005568</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694269.12</v>
      </c>
      <c r="E29" s="51">
        <f t="shared" si="5"/>
        <v>754792.16</v>
      </c>
      <c r="F29" s="52">
        <f t="shared" si="0"/>
        <v>108.7175186475239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688097.43</v>
      </c>
      <c r="E33" s="242">
        <v>748355.39</v>
      </c>
      <c r="F33" s="52">
        <f t="shared" si="0"/>
        <v>108.75718428420811</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6171.69</v>
      </c>
      <c r="E35" s="242">
        <v>6436.77</v>
      </c>
      <c r="F35" s="52">
        <f t="shared" si="0"/>
        <v>104.29509583274599</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52804774.75</v>
      </c>
      <c r="E50" s="51">
        <f>E51+E54+E59+E62+E65+E68+E71+E74+E77</f>
        <v>50071022.25</v>
      </c>
      <c r="F50" s="52">
        <f t="shared" si="0"/>
        <v>94.822906616034757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195857.54</v>
      </c>
      <c r="E54" s="51">
        <f t="shared" si="11"/>
        <v>213209.22999999998</v>
      </c>
      <c r="F54" s="52">
        <f t="shared" si="0"/>
        <v>108.85934235669454</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195857.54</v>
      </c>
      <c r="E57" s="242">
        <v>209659.74</v>
      </c>
      <c r="F57" s="52">
        <f t="shared" si="0"/>
        <v>107.04706083819902</v>
      </c>
    </row>
    <row r="58" spans="1:6" ht="12.75" customHeight="1" x14ac:dyDescent="0.2">
      <c r="A58" s="53">
        <v>6324</v>
      </c>
      <c r="B58" s="86" t="s">
        <v>162</v>
      </c>
      <c r="C58" s="50" t="s">
        <v>163</v>
      </c>
      <c r="D58" s="242">
        <v>0</v>
      </c>
      <c r="E58" s="242">
        <v>3549.49</v>
      </c>
      <c r="F58" s="52" t="str">
        <f t="shared" si="0"/>
        <v>-</v>
      </c>
    </row>
    <row r="59" spans="1:6" ht="24" x14ac:dyDescent="0.2">
      <c r="A59" s="53">
        <v>633</v>
      </c>
      <c r="B59" s="86" t="s">
        <v>164</v>
      </c>
      <c r="C59" s="50" t="s">
        <v>165</v>
      </c>
      <c r="D59" s="51">
        <f t="shared" ref="D59:E59" si="12">SUM(D60:D61)</f>
        <v>5207356.3900000006</v>
      </c>
      <c r="E59" s="51">
        <f t="shared" si="12"/>
        <v>5641502.4799999995</v>
      </c>
      <c r="F59" s="52">
        <f t="shared" si="0"/>
        <v>108.33716875675566</v>
      </c>
    </row>
    <row r="60" spans="1:6" ht="24" x14ac:dyDescent="0.2">
      <c r="A60" s="53">
        <v>6331</v>
      </c>
      <c r="B60" s="86" t="s">
        <v>166</v>
      </c>
      <c r="C60" s="50" t="s">
        <v>167</v>
      </c>
      <c r="D60" s="242">
        <v>4812138.6900000004</v>
      </c>
      <c r="E60" s="242">
        <v>5290503.97</v>
      </c>
      <c r="F60" s="52">
        <f t="shared" si="0"/>
        <v>109.94080409598502</v>
      </c>
    </row>
    <row r="61" spans="1:6" ht="24" x14ac:dyDescent="0.2">
      <c r="A61" s="53">
        <v>6332</v>
      </c>
      <c r="B61" s="86" t="s">
        <v>168</v>
      </c>
      <c r="C61" s="50" t="s">
        <v>169</v>
      </c>
      <c r="D61" s="242">
        <v>395217.7</v>
      </c>
      <c r="E61" s="242">
        <v>350998.51</v>
      </c>
      <c r="F61" s="52">
        <f t="shared" si="0"/>
        <v>88.811434811750587</v>
      </c>
    </row>
    <row r="62" spans="1:6" ht="12.75" customHeight="1" x14ac:dyDescent="0.2">
      <c r="A62" s="53">
        <v>634</v>
      </c>
      <c r="B62" s="85" t="s">
        <v>170</v>
      </c>
      <c r="C62" s="50" t="s">
        <v>171</v>
      </c>
      <c r="D62" s="51">
        <f t="shared" ref="D62:E62" si="13">SUM(D63:D64)</f>
        <v>2190079.89</v>
      </c>
      <c r="E62" s="51">
        <f t="shared" si="13"/>
        <v>137676.13</v>
      </c>
      <c r="F62" s="52">
        <f t="shared" si="0"/>
        <v>6.2863519558640393</v>
      </c>
    </row>
    <row r="63" spans="1:6" ht="12.75" customHeight="1" x14ac:dyDescent="0.2">
      <c r="A63" s="53">
        <v>6341</v>
      </c>
      <c r="B63" s="85" t="s">
        <v>172</v>
      </c>
      <c r="C63" s="50" t="s">
        <v>173</v>
      </c>
      <c r="D63" s="242">
        <v>2190079.89</v>
      </c>
      <c r="E63" s="242">
        <v>136396.13</v>
      </c>
      <c r="F63" s="52">
        <f t="shared" si="0"/>
        <v>6.2279065993341458</v>
      </c>
    </row>
    <row r="64" spans="1:6" ht="12.75" customHeight="1" x14ac:dyDescent="0.2">
      <c r="A64" s="53">
        <v>6342</v>
      </c>
      <c r="B64" s="85" t="s">
        <v>174</v>
      </c>
      <c r="C64" s="50" t="s">
        <v>175</v>
      </c>
      <c r="D64" s="242">
        <v>0</v>
      </c>
      <c r="E64" s="242">
        <v>1280</v>
      </c>
      <c r="F64" s="52" t="str">
        <f t="shared" si="0"/>
        <v>-</v>
      </c>
    </row>
    <row r="65" spans="1:6" ht="12.75" customHeight="1" x14ac:dyDescent="0.2">
      <c r="A65" s="53">
        <v>635</v>
      </c>
      <c r="B65" s="85" t="s">
        <v>176</v>
      </c>
      <c r="C65" s="50" t="s">
        <v>177</v>
      </c>
      <c r="D65" s="51">
        <f t="shared" ref="D65:E65" si="14">SUM(D66:D67)</f>
        <v>4598260.09</v>
      </c>
      <c r="E65" s="51">
        <f t="shared" si="14"/>
        <v>3415234.71</v>
      </c>
      <c r="F65" s="52">
        <f t="shared" si="0"/>
        <v>74.272325687431916</v>
      </c>
    </row>
    <row r="66" spans="1:6" ht="12.75" customHeight="1" x14ac:dyDescent="0.2">
      <c r="A66" s="53">
        <v>6351</v>
      </c>
      <c r="B66" s="85" t="s">
        <v>178</v>
      </c>
      <c r="C66" s="50" t="s">
        <v>179</v>
      </c>
      <c r="D66" s="242">
        <v>3239812.34</v>
      </c>
      <c r="E66" s="242">
        <v>2406615.0299999998</v>
      </c>
      <c r="F66" s="52">
        <f t="shared" si="0"/>
        <v>74.282544093279185</v>
      </c>
    </row>
    <row r="67" spans="1:6" ht="12.75" customHeight="1" x14ac:dyDescent="0.2">
      <c r="A67" s="53">
        <v>6352</v>
      </c>
      <c r="B67" s="85" t="s">
        <v>180</v>
      </c>
      <c r="C67" s="50" t="s">
        <v>181</v>
      </c>
      <c r="D67" s="242">
        <v>1358447.75</v>
      </c>
      <c r="E67" s="242">
        <v>1008619.68</v>
      </c>
      <c r="F67" s="52">
        <f t="shared" si="0"/>
        <v>74.247955432956473</v>
      </c>
    </row>
    <row r="68" spans="1:6" ht="24" x14ac:dyDescent="0.2">
      <c r="A68" s="53" t="s">
        <v>182</v>
      </c>
      <c r="B68" s="232" t="s">
        <v>183</v>
      </c>
      <c r="C68" s="50" t="s">
        <v>182</v>
      </c>
      <c r="D68" s="51">
        <f t="shared" ref="D68:E68" si="15">SUM(D69:D70)</f>
        <v>34898220.82</v>
      </c>
      <c r="E68" s="51">
        <f t="shared" si="15"/>
        <v>38203246.490000002</v>
      </c>
      <c r="F68" s="52">
        <f t="shared" si="0"/>
        <v>109.47047039173385</v>
      </c>
    </row>
    <row r="69" spans="1:6" ht="12.75" customHeight="1" x14ac:dyDescent="0.2">
      <c r="A69" s="53" t="s">
        <v>184</v>
      </c>
      <c r="B69" s="85" t="s">
        <v>185</v>
      </c>
      <c r="C69" s="50" t="s">
        <v>184</v>
      </c>
      <c r="D69" s="242">
        <v>34030687.280000001</v>
      </c>
      <c r="E69" s="242">
        <v>37297399.630000003</v>
      </c>
      <c r="F69" s="52">
        <f t="shared" si="0"/>
        <v>109.59931347586935</v>
      </c>
    </row>
    <row r="70" spans="1:6" ht="24" x14ac:dyDescent="0.2">
      <c r="A70" s="53" t="s">
        <v>186</v>
      </c>
      <c r="B70" s="85" t="s">
        <v>187</v>
      </c>
      <c r="C70" s="50" t="s">
        <v>186</v>
      </c>
      <c r="D70" s="242">
        <v>867533.54</v>
      </c>
      <c r="E70" s="242">
        <v>905846.86</v>
      </c>
      <c r="F70" s="52">
        <f t="shared" si="0"/>
        <v>104.41635028888912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5715000.0199999996</v>
      </c>
      <c r="E74" s="51">
        <f t="shared" si="17"/>
        <v>2460153.21</v>
      </c>
      <c r="F74" s="52">
        <f t="shared" si="0"/>
        <v>43.047300111820476</v>
      </c>
    </row>
    <row r="75" spans="1:6" ht="12.75" customHeight="1" x14ac:dyDescent="0.2">
      <c r="A75" s="53" t="s">
        <v>196</v>
      </c>
      <c r="B75" s="85" t="s">
        <v>197</v>
      </c>
      <c r="C75" s="50" t="s">
        <v>196</v>
      </c>
      <c r="D75" s="242">
        <v>2881857.12</v>
      </c>
      <c r="E75" s="242">
        <v>2352023.56</v>
      </c>
      <c r="F75" s="52">
        <f t="shared" si="0"/>
        <v>81.61485674209969</v>
      </c>
    </row>
    <row r="76" spans="1:6" ht="12.75" customHeight="1" x14ac:dyDescent="0.2">
      <c r="A76" s="53" t="s">
        <v>198</v>
      </c>
      <c r="B76" s="85" t="s">
        <v>199</v>
      </c>
      <c r="C76" s="50" t="s">
        <v>198</v>
      </c>
      <c r="D76" s="242">
        <v>2833142.9</v>
      </c>
      <c r="E76" s="242">
        <v>108129.65</v>
      </c>
      <c r="F76" s="52">
        <f t="shared" si="0"/>
        <v>3.8165971084621253</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3062015.1700000004</v>
      </c>
      <c r="E82" s="51">
        <f t="shared" si="19"/>
        <v>2722517.6099999994</v>
      </c>
      <c r="F82" s="52">
        <f t="shared" si="0"/>
        <v>88.912610122698993</v>
      </c>
    </row>
    <row r="83" spans="1:6" ht="12.75" customHeight="1" x14ac:dyDescent="0.2">
      <c r="A83" s="53">
        <v>641</v>
      </c>
      <c r="B83" s="85" t="s">
        <v>212</v>
      </c>
      <c r="C83" s="50" t="s">
        <v>213</v>
      </c>
      <c r="D83" s="51">
        <f t="shared" ref="D83:E83" si="20">SUM(D84:D90)</f>
        <v>39800.670000000006</v>
      </c>
      <c r="E83" s="51">
        <f t="shared" si="20"/>
        <v>41729.550000000003</v>
      </c>
      <c r="F83" s="52">
        <f t="shared" si="0"/>
        <v>104.84635057651039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1507.25</v>
      </c>
      <c r="E85" s="242">
        <v>1498.55</v>
      </c>
      <c r="F85" s="52">
        <f t="shared" si="0"/>
        <v>99.422789849062866</v>
      </c>
    </row>
    <row r="86" spans="1:6" ht="12.75" customHeight="1" x14ac:dyDescent="0.2">
      <c r="A86" s="53">
        <v>6414</v>
      </c>
      <c r="B86" s="85" t="s">
        <v>218</v>
      </c>
      <c r="C86" s="50" t="s">
        <v>219</v>
      </c>
      <c r="D86" s="242">
        <v>585.62</v>
      </c>
      <c r="E86" s="242">
        <v>0</v>
      </c>
      <c r="F86" s="52">
        <f t="shared" si="0"/>
        <v>0</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37707.800000000003</v>
      </c>
      <c r="E88" s="242">
        <v>40231</v>
      </c>
      <c r="F88" s="52">
        <f t="shared" si="0"/>
        <v>106.691453757578</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3022104.6700000004</v>
      </c>
      <c r="E91" s="51">
        <f t="shared" si="21"/>
        <v>2680788.0599999996</v>
      </c>
      <c r="F91" s="52">
        <f t="shared" si="0"/>
        <v>88.705996407463914</v>
      </c>
    </row>
    <row r="92" spans="1:6" ht="12.75" customHeight="1" x14ac:dyDescent="0.2">
      <c r="A92" s="53">
        <v>6421</v>
      </c>
      <c r="B92" s="85" t="s">
        <v>230</v>
      </c>
      <c r="C92" s="50" t="s">
        <v>231</v>
      </c>
      <c r="D92" s="242">
        <v>98092.44</v>
      </c>
      <c r="E92" s="242">
        <v>162994.23999999999</v>
      </c>
      <c r="F92" s="52">
        <f t="shared" si="0"/>
        <v>166.16391640375139</v>
      </c>
    </row>
    <row r="93" spans="1:6" ht="12.75" customHeight="1" x14ac:dyDescent="0.2">
      <c r="A93" s="53">
        <v>6422</v>
      </c>
      <c r="B93" s="85" t="s">
        <v>232</v>
      </c>
      <c r="C93" s="50" t="s">
        <v>233</v>
      </c>
      <c r="D93" s="242">
        <v>53217.279999999999</v>
      </c>
      <c r="E93" s="242">
        <v>63876.03</v>
      </c>
      <c r="F93" s="52">
        <f t="shared" si="0"/>
        <v>120.02873878559745</v>
      </c>
    </row>
    <row r="94" spans="1:6" ht="12.75" customHeight="1" x14ac:dyDescent="0.2">
      <c r="A94" s="53">
        <v>6423</v>
      </c>
      <c r="B94" s="85" t="s">
        <v>234</v>
      </c>
      <c r="C94" s="50" t="s">
        <v>235</v>
      </c>
      <c r="D94" s="242">
        <v>2860351.7</v>
      </c>
      <c r="E94" s="242">
        <v>2443845.0299999998</v>
      </c>
      <c r="F94" s="52">
        <f t="shared" si="0"/>
        <v>85.438620362663784</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10443.25</v>
      </c>
      <c r="E97" s="242">
        <v>10072.76</v>
      </c>
      <c r="F97" s="52">
        <f t="shared" si="0"/>
        <v>96.452349603811072</v>
      </c>
    </row>
    <row r="98" spans="1:6" ht="12.75" customHeight="1" x14ac:dyDescent="0.2">
      <c r="A98" s="53">
        <v>643</v>
      </c>
      <c r="B98" s="85" t="s">
        <v>242</v>
      </c>
      <c r="C98" s="50" t="s">
        <v>243</v>
      </c>
      <c r="D98" s="51">
        <f t="shared" ref="D98:E98" si="22">SUM(D99:D105)</f>
        <v>109.83</v>
      </c>
      <c r="E98" s="51">
        <f t="shared" si="22"/>
        <v>0</v>
      </c>
      <c r="F98" s="52">
        <f t="shared" si="0"/>
        <v>0</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109.83</v>
      </c>
      <c r="E100" s="242">
        <v>0</v>
      </c>
      <c r="F100" s="52">
        <f t="shared" si="0"/>
        <v>0</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6169798.0600000005</v>
      </c>
      <c r="E106" s="51">
        <f t="shared" si="23"/>
        <v>3316689.36</v>
      </c>
      <c r="F106" s="52">
        <f t="shared" si="0"/>
        <v>53.756854401811651</v>
      </c>
    </row>
    <row r="107" spans="1:6" ht="12.75" customHeight="1" x14ac:dyDescent="0.2">
      <c r="A107" s="53">
        <v>651</v>
      </c>
      <c r="B107" s="85" t="s">
        <v>260</v>
      </c>
      <c r="C107" s="50" t="s">
        <v>261</v>
      </c>
      <c r="D107" s="51">
        <f t="shared" ref="D107:E107" si="24">SUM(D108:D111)</f>
        <v>140287.86000000002</v>
      </c>
      <c r="E107" s="51">
        <f t="shared" si="24"/>
        <v>142777.94</v>
      </c>
      <c r="F107" s="52">
        <f t="shared" si="0"/>
        <v>101.77497896111609</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122894.91</v>
      </c>
      <c r="E109" s="242">
        <v>119934.19</v>
      </c>
      <c r="F109" s="52">
        <f t="shared" si="0"/>
        <v>97.590852216743556</v>
      </c>
    </row>
    <row r="110" spans="1:6" ht="12.75" customHeight="1" x14ac:dyDescent="0.2">
      <c r="A110" s="53">
        <v>6513</v>
      </c>
      <c r="B110" s="85" t="s">
        <v>266</v>
      </c>
      <c r="C110" s="50" t="s">
        <v>267</v>
      </c>
      <c r="D110" s="242">
        <v>17392.95</v>
      </c>
      <c r="E110" s="242">
        <v>22843.75</v>
      </c>
      <c r="F110" s="52">
        <f t="shared" si="0"/>
        <v>131.33913453439467</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6029510.2000000002</v>
      </c>
      <c r="E112" s="51">
        <f t="shared" si="25"/>
        <v>3173911.42</v>
      </c>
      <c r="F112" s="52">
        <f t="shared" si="0"/>
        <v>52.639622701028024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6029510.2000000002</v>
      </c>
      <c r="E117" s="242">
        <v>3173911.42</v>
      </c>
      <c r="F117" s="52">
        <f t="shared" si="0"/>
        <v>52.639622701028024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2339881.6999999997</v>
      </c>
      <c r="E124" s="51">
        <f t="shared" si="27"/>
        <v>2020892.3399999999</v>
      </c>
      <c r="F124" s="52">
        <f t="shared" si="0"/>
        <v>86.367286858989502</v>
      </c>
    </row>
    <row r="125" spans="1:6" ht="12.75" customHeight="1" x14ac:dyDescent="0.2">
      <c r="A125" s="53">
        <v>661</v>
      </c>
      <c r="B125" s="86" t="s">
        <v>296</v>
      </c>
      <c r="C125" s="50" t="s">
        <v>297</v>
      </c>
      <c r="D125" s="51">
        <f t="shared" ref="D125:E125" si="28">SUM(D126:D127)</f>
        <v>2174979.88</v>
      </c>
      <c r="E125" s="51">
        <f t="shared" si="28"/>
        <v>1912397.41</v>
      </c>
      <c r="F125" s="52">
        <f t="shared" si="0"/>
        <v>87.927131077644731</v>
      </c>
    </row>
    <row r="126" spans="1:6" ht="12.75" customHeight="1" x14ac:dyDescent="0.2">
      <c r="A126" s="53">
        <v>6614</v>
      </c>
      <c r="B126" s="86" t="s">
        <v>298</v>
      </c>
      <c r="C126" s="50" t="s">
        <v>299</v>
      </c>
      <c r="D126" s="242">
        <v>257578.1</v>
      </c>
      <c r="E126" s="242">
        <v>147170.72</v>
      </c>
      <c r="F126" s="52">
        <f t="shared" si="0"/>
        <v>57.136348160033791</v>
      </c>
    </row>
    <row r="127" spans="1:6" ht="12.75" customHeight="1" x14ac:dyDescent="0.2">
      <c r="A127" s="53">
        <v>6615</v>
      </c>
      <c r="B127" s="86" t="s">
        <v>300</v>
      </c>
      <c r="C127" s="50" t="s">
        <v>301</v>
      </c>
      <c r="D127" s="242">
        <v>1917401.78</v>
      </c>
      <c r="E127" s="242">
        <v>1765226.69</v>
      </c>
      <c r="F127" s="52">
        <f t="shared" si="0"/>
        <v>92.063474041418687</v>
      </c>
    </row>
    <row r="128" spans="1:6" ht="24" x14ac:dyDescent="0.2">
      <c r="A128" s="53">
        <v>663</v>
      </c>
      <c r="B128" s="231" t="s">
        <v>302</v>
      </c>
      <c r="C128" s="50" t="s">
        <v>303</v>
      </c>
      <c r="D128" s="51">
        <f t="shared" ref="D128:E128" si="29">SUM(D129:D132)</f>
        <v>164901.82</v>
      </c>
      <c r="E128" s="51">
        <f t="shared" si="29"/>
        <v>108494.93</v>
      </c>
      <c r="F128" s="52">
        <f t="shared" si="0"/>
        <v>65.793652247137103</v>
      </c>
    </row>
    <row r="129" spans="1:6" ht="12.75" customHeight="1" x14ac:dyDescent="0.2">
      <c r="A129" s="53">
        <v>6631</v>
      </c>
      <c r="B129" s="86" t="s">
        <v>304</v>
      </c>
      <c r="C129" s="50" t="s">
        <v>305</v>
      </c>
      <c r="D129" s="242">
        <v>103033.15</v>
      </c>
      <c r="E129" s="242">
        <v>79758.12</v>
      </c>
      <c r="F129" s="52">
        <f t="shared" si="0"/>
        <v>77.410153916482216</v>
      </c>
    </row>
    <row r="130" spans="1:6" ht="12.75" customHeight="1" x14ac:dyDescent="0.2">
      <c r="A130" s="53">
        <v>6632</v>
      </c>
      <c r="B130" s="232" t="s">
        <v>306</v>
      </c>
      <c r="C130" s="50" t="s">
        <v>307</v>
      </c>
      <c r="D130" s="242">
        <v>61868.67</v>
      </c>
      <c r="E130" s="242">
        <v>28736.81</v>
      </c>
      <c r="F130" s="52">
        <f t="shared" si="0"/>
        <v>46.448081072374755</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40489345.090000004</v>
      </c>
      <c r="E133" s="51">
        <f t="shared" si="30"/>
        <v>13707336.119999999</v>
      </c>
      <c r="F133" s="52">
        <f t="shared" ref="F133:F223" si="31">IF(D133&lt;&gt;0,IF(E133/D133&gt;=100,"&gt;&gt;100",E133/D133*100),"-")</f>
        <v>33.854180870377718</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40489345.090000004</v>
      </c>
      <c r="E138" s="242">
        <v>13707336.119999999</v>
      </c>
      <c r="F138" s="52">
        <f t="shared" si="31"/>
        <v>33.854180870377718</v>
      </c>
    </row>
    <row r="139" spans="1:6" ht="12.75" customHeight="1" x14ac:dyDescent="0.2">
      <c r="A139" s="53">
        <v>68</v>
      </c>
      <c r="B139" s="85" t="s">
        <v>324</v>
      </c>
      <c r="C139" s="50" t="s">
        <v>325</v>
      </c>
      <c r="D139" s="51">
        <f t="shared" ref="D139:E139" si="33">D140+D150</f>
        <v>9422.7999999999993</v>
      </c>
      <c r="E139" s="51">
        <f t="shared" si="33"/>
        <v>1868.18</v>
      </c>
      <c r="F139" s="52">
        <f t="shared" si="31"/>
        <v>19.826166319989813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9422.7999999999993</v>
      </c>
      <c r="E150" s="242">
        <v>1868.18</v>
      </c>
      <c r="F150" s="52">
        <f t="shared" si="31"/>
        <v>19.826166319989813</v>
      </c>
    </row>
    <row r="151" spans="1:6" ht="12.75" customHeight="1" x14ac:dyDescent="0.2">
      <c r="A151" s="53">
        <v>3</v>
      </c>
      <c r="B151" s="85" t="s">
        <v>348</v>
      </c>
      <c r="C151" s="50" t="s">
        <v>56</v>
      </c>
      <c r="D151" s="51">
        <f t="shared" ref="D151:E151" si="35">D152+D163+D196+D215+D224+D252+D263</f>
        <v>104587628.19999999</v>
      </c>
      <c r="E151" s="51">
        <f t="shared" si="35"/>
        <v>78442683.100000009</v>
      </c>
      <c r="F151" s="52">
        <f t="shared" si="31"/>
        <v>75.001875891091302</v>
      </c>
    </row>
    <row r="152" spans="1:6" ht="12.75" customHeight="1" x14ac:dyDescent="0.2">
      <c r="A152" s="53">
        <v>31</v>
      </c>
      <c r="B152" s="85" t="s">
        <v>349</v>
      </c>
      <c r="C152" s="50" t="s">
        <v>350</v>
      </c>
      <c r="D152" s="51">
        <f t="shared" ref="D152:E152" si="36">D153+D158+D159</f>
        <v>69512024.890000001</v>
      </c>
      <c r="E152" s="51">
        <f t="shared" si="36"/>
        <v>55904720.829999998</v>
      </c>
      <c r="F152" s="52">
        <f t="shared" si="31"/>
        <v>80.424532184851444</v>
      </c>
    </row>
    <row r="153" spans="1:6" ht="12.75" customHeight="1" x14ac:dyDescent="0.2">
      <c r="A153" s="53">
        <v>311</v>
      </c>
      <c r="B153" s="85" t="s">
        <v>351</v>
      </c>
      <c r="C153" s="50" t="s">
        <v>352</v>
      </c>
      <c r="D153" s="51">
        <f t="shared" ref="D153:E153" si="37">SUM(D154:D157)</f>
        <v>58273670.460000008</v>
      </c>
      <c r="E153" s="51">
        <f t="shared" si="37"/>
        <v>46469752.609999999</v>
      </c>
      <c r="F153" s="52">
        <f t="shared" si="31"/>
        <v>79.743994574526738</v>
      </c>
    </row>
    <row r="154" spans="1:6" ht="12.75" customHeight="1" x14ac:dyDescent="0.2">
      <c r="A154" s="53">
        <v>3111</v>
      </c>
      <c r="B154" s="85" t="s">
        <v>353</v>
      </c>
      <c r="C154" s="50" t="s">
        <v>354</v>
      </c>
      <c r="D154" s="242">
        <v>51607855.840000004</v>
      </c>
      <c r="E154" s="242">
        <v>44718578.380000003</v>
      </c>
      <c r="F154" s="52">
        <f t="shared" si="31"/>
        <v>86.650719453722616</v>
      </c>
    </row>
    <row r="155" spans="1:6" ht="12.75" customHeight="1" x14ac:dyDescent="0.2">
      <c r="A155" s="53">
        <v>3112</v>
      </c>
      <c r="B155" s="85" t="s">
        <v>355</v>
      </c>
      <c r="C155" s="50" t="s">
        <v>356</v>
      </c>
      <c r="D155" s="242">
        <v>121.02</v>
      </c>
      <c r="E155" s="242">
        <v>112.44</v>
      </c>
      <c r="F155" s="52">
        <f t="shared" si="31"/>
        <v>92.910262766484877</v>
      </c>
    </row>
    <row r="156" spans="1:6" ht="12.75" customHeight="1" x14ac:dyDescent="0.2">
      <c r="A156" s="53">
        <v>3113</v>
      </c>
      <c r="B156" s="85" t="s">
        <v>357</v>
      </c>
      <c r="C156" s="50" t="s">
        <v>358</v>
      </c>
      <c r="D156" s="242">
        <v>3214049.53</v>
      </c>
      <c r="E156" s="242">
        <v>960051.47</v>
      </c>
      <c r="F156" s="52">
        <f t="shared" si="31"/>
        <v>29.870462823888094</v>
      </c>
    </row>
    <row r="157" spans="1:6" ht="12.75" customHeight="1" x14ac:dyDescent="0.2">
      <c r="A157" s="53">
        <v>3114</v>
      </c>
      <c r="B157" s="85" t="s">
        <v>359</v>
      </c>
      <c r="C157" s="50" t="s">
        <v>360</v>
      </c>
      <c r="D157" s="242">
        <v>3451644.07</v>
      </c>
      <c r="E157" s="242">
        <v>791010.32</v>
      </c>
      <c r="F157" s="52">
        <f t="shared" si="31"/>
        <v>22.916914489389978</v>
      </c>
    </row>
    <row r="158" spans="1:6" ht="12.75" customHeight="1" x14ac:dyDescent="0.2">
      <c r="A158" s="53">
        <v>312</v>
      </c>
      <c r="B158" s="85" t="s">
        <v>361</v>
      </c>
      <c r="C158" s="50" t="s">
        <v>362</v>
      </c>
      <c r="D158" s="242">
        <v>2548774.83</v>
      </c>
      <c r="E158" s="242">
        <v>2191711.64</v>
      </c>
      <c r="F158" s="52">
        <f t="shared" si="31"/>
        <v>85.990791112763773</v>
      </c>
    </row>
    <row r="159" spans="1:6" ht="12.75" customHeight="1" x14ac:dyDescent="0.2">
      <c r="A159" s="53">
        <v>313</v>
      </c>
      <c r="B159" s="85" t="s">
        <v>363</v>
      </c>
      <c r="C159" s="50" t="s">
        <v>364</v>
      </c>
      <c r="D159" s="51">
        <f t="shared" ref="D159:E159" si="38">SUM(D160:D162)</f>
        <v>8689579.5999999996</v>
      </c>
      <c r="E159" s="51">
        <f t="shared" si="38"/>
        <v>7243256.5800000001</v>
      </c>
      <c r="F159" s="52">
        <f t="shared" si="31"/>
        <v>83.355661762969518</v>
      </c>
    </row>
    <row r="160" spans="1:6" ht="12.75" customHeight="1" x14ac:dyDescent="0.2">
      <c r="A160" s="53">
        <v>3131</v>
      </c>
      <c r="B160" s="85" t="s">
        <v>142</v>
      </c>
      <c r="C160" s="50" t="s">
        <v>365</v>
      </c>
      <c r="D160" s="242">
        <v>622.15</v>
      </c>
      <c r="E160" s="242">
        <v>0</v>
      </c>
      <c r="F160" s="52">
        <f t="shared" si="31"/>
        <v>0</v>
      </c>
    </row>
    <row r="161" spans="1:6" ht="12.75" customHeight="1" x14ac:dyDescent="0.2">
      <c r="A161" s="53">
        <v>3132</v>
      </c>
      <c r="B161" s="85" t="s">
        <v>366</v>
      </c>
      <c r="C161" s="50" t="s">
        <v>367</v>
      </c>
      <c r="D161" s="242">
        <v>8683488.6899999995</v>
      </c>
      <c r="E161" s="242">
        <v>7241284.1500000004</v>
      </c>
      <c r="F161" s="52">
        <f t="shared" si="31"/>
        <v>83.391415691473654</v>
      </c>
    </row>
    <row r="162" spans="1:6" ht="12.75" customHeight="1" x14ac:dyDescent="0.2">
      <c r="A162" s="53">
        <v>3133</v>
      </c>
      <c r="B162" s="85" t="s">
        <v>368</v>
      </c>
      <c r="C162" s="50" t="s">
        <v>369</v>
      </c>
      <c r="D162" s="242">
        <v>5468.76</v>
      </c>
      <c r="E162" s="242">
        <v>1972.43</v>
      </c>
      <c r="F162" s="52">
        <f t="shared" si="31"/>
        <v>36.067225477073414</v>
      </c>
    </row>
    <row r="163" spans="1:6" ht="12.75" customHeight="1" x14ac:dyDescent="0.2">
      <c r="A163" s="53">
        <v>32</v>
      </c>
      <c r="B163" s="85" t="s">
        <v>370</v>
      </c>
      <c r="C163" s="50" t="s">
        <v>371</v>
      </c>
      <c r="D163" s="51">
        <f t="shared" ref="D163:E163" si="39">D164+D169+D177+D187+D188</f>
        <v>27643308.479999997</v>
      </c>
      <c r="E163" s="51">
        <f t="shared" si="39"/>
        <v>14273200.800000001</v>
      </c>
      <c r="F163" s="52">
        <f t="shared" si="31"/>
        <v>51.633475096972191</v>
      </c>
    </row>
    <row r="164" spans="1:6" ht="12.75" customHeight="1" x14ac:dyDescent="0.2">
      <c r="A164" s="53">
        <v>321</v>
      </c>
      <c r="B164" s="85" t="s">
        <v>372</v>
      </c>
      <c r="C164" s="50" t="s">
        <v>373</v>
      </c>
      <c r="D164" s="51">
        <f t="shared" ref="D164:E164" si="40">SUM(D165:D168)</f>
        <v>2521586.9600000004</v>
      </c>
      <c r="E164" s="51">
        <f t="shared" si="40"/>
        <v>1855443.7199999997</v>
      </c>
      <c r="F164" s="52">
        <f t="shared" si="31"/>
        <v>73.582380835281583</v>
      </c>
    </row>
    <row r="165" spans="1:6" ht="12.75" customHeight="1" x14ac:dyDescent="0.2">
      <c r="A165" s="53">
        <v>3211</v>
      </c>
      <c r="B165" s="85" t="s">
        <v>374</v>
      </c>
      <c r="C165" s="50" t="s">
        <v>375</v>
      </c>
      <c r="D165" s="242">
        <v>433136.92</v>
      </c>
      <c r="E165" s="242">
        <v>322950.18</v>
      </c>
      <c r="F165" s="52">
        <f t="shared" si="31"/>
        <v>74.560760140234635</v>
      </c>
    </row>
    <row r="166" spans="1:6" ht="12.75" customHeight="1" x14ac:dyDescent="0.2">
      <c r="A166" s="53">
        <v>3212</v>
      </c>
      <c r="B166" s="85" t="s">
        <v>376</v>
      </c>
      <c r="C166" s="50" t="s">
        <v>377</v>
      </c>
      <c r="D166" s="242">
        <v>1961698.93</v>
      </c>
      <c r="E166" s="242">
        <v>1390726.69</v>
      </c>
      <c r="F166" s="52">
        <f t="shared" si="31"/>
        <v>70.893992382409053</v>
      </c>
    </row>
    <row r="167" spans="1:6" ht="12.75" customHeight="1" x14ac:dyDescent="0.2">
      <c r="A167" s="53">
        <v>3213</v>
      </c>
      <c r="B167" s="85" t="s">
        <v>378</v>
      </c>
      <c r="C167" s="50" t="s">
        <v>379</v>
      </c>
      <c r="D167" s="242">
        <v>108082.43</v>
      </c>
      <c r="E167" s="242">
        <v>110902.47</v>
      </c>
      <c r="F167" s="52">
        <f t="shared" si="31"/>
        <v>102.60915673343023</v>
      </c>
    </row>
    <row r="168" spans="1:6" ht="12.75" customHeight="1" x14ac:dyDescent="0.2">
      <c r="A168" s="53">
        <v>3214</v>
      </c>
      <c r="B168" s="85" t="s">
        <v>380</v>
      </c>
      <c r="C168" s="50" t="s">
        <v>381</v>
      </c>
      <c r="D168" s="242">
        <v>18668.68</v>
      </c>
      <c r="E168" s="242">
        <v>30864.38</v>
      </c>
      <c r="F168" s="52">
        <f t="shared" si="31"/>
        <v>165.32706115268996</v>
      </c>
    </row>
    <row r="169" spans="1:6" ht="12.75" customHeight="1" x14ac:dyDescent="0.2">
      <c r="A169" s="53">
        <v>322</v>
      </c>
      <c r="B169" s="85" t="s">
        <v>382</v>
      </c>
      <c r="C169" s="50" t="s">
        <v>383</v>
      </c>
      <c r="D169" s="51">
        <f t="shared" ref="D169:E169" si="41">SUM(D170:D176)</f>
        <v>14756779.27</v>
      </c>
      <c r="E169" s="51">
        <f t="shared" si="41"/>
        <v>4492356.9300000006</v>
      </c>
      <c r="F169" s="52">
        <f t="shared" si="31"/>
        <v>30.442665352681669</v>
      </c>
    </row>
    <row r="170" spans="1:6" ht="12.75" customHeight="1" x14ac:dyDescent="0.2">
      <c r="A170" s="53">
        <v>3221</v>
      </c>
      <c r="B170" s="85" t="s">
        <v>384</v>
      </c>
      <c r="C170" s="50" t="s">
        <v>385</v>
      </c>
      <c r="D170" s="242">
        <v>666421.78</v>
      </c>
      <c r="E170" s="242">
        <v>502368.46</v>
      </c>
      <c r="F170" s="52">
        <f t="shared" si="31"/>
        <v>75.38295942248466</v>
      </c>
    </row>
    <row r="171" spans="1:6" ht="12.75" customHeight="1" x14ac:dyDescent="0.2">
      <c r="A171" s="53">
        <v>3222</v>
      </c>
      <c r="B171" s="85" t="s">
        <v>386</v>
      </c>
      <c r="C171" s="50" t="s">
        <v>387</v>
      </c>
      <c r="D171" s="242">
        <v>11137675.789999999</v>
      </c>
      <c r="E171" s="242">
        <v>1954472.08</v>
      </c>
      <c r="F171" s="52">
        <f t="shared" si="31"/>
        <v>17.548293888701892</v>
      </c>
    </row>
    <row r="172" spans="1:6" ht="12.75" customHeight="1" x14ac:dyDescent="0.2">
      <c r="A172" s="53">
        <v>3223</v>
      </c>
      <c r="B172" s="85" t="s">
        <v>388</v>
      </c>
      <c r="C172" s="50" t="s">
        <v>389</v>
      </c>
      <c r="D172" s="242">
        <v>2366436.38</v>
      </c>
      <c r="E172" s="242">
        <v>1528178.71</v>
      </c>
      <c r="F172" s="52">
        <f t="shared" si="31"/>
        <v>64.577215044335986</v>
      </c>
    </row>
    <row r="173" spans="1:6" ht="12.75" customHeight="1" x14ac:dyDescent="0.2">
      <c r="A173" s="53">
        <v>3224</v>
      </c>
      <c r="B173" s="85" t="s">
        <v>390</v>
      </c>
      <c r="C173" s="50" t="s">
        <v>391</v>
      </c>
      <c r="D173" s="242">
        <v>287743.01</v>
      </c>
      <c r="E173" s="242">
        <v>215876.61</v>
      </c>
      <c r="F173" s="52">
        <f t="shared" si="31"/>
        <v>75.024102236228075</v>
      </c>
    </row>
    <row r="174" spans="1:6" ht="12.75" customHeight="1" x14ac:dyDescent="0.2">
      <c r="A174" s="53">
        <v>3225</v>
      </c>
      <c r="B174" s="85" t="s">
        <v>392</v>
      </c>
      <c r="C174" s="50" t="s">
        <v>393</v>
      </c>
      <c r="D174" s="242">
        <v>195049.1</v>
      </c>
      <c r="E174" s="242">
        <v>240164.58</v>
      </c>
      <c r="F174" s="52">
        <f t="shared" si="31"/>
        <v>123.13031949391204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103453.21</v>
      </c>
      <c r="E176" s="242">
        <v>51296.49</v>
      </c>
      <c r="F176" s="52">
        <f t="shared" si="31"/>
        <v>49.58424199693755</v>
      </c>
    </row>
    <row r="177" spans="1:6" ht="12.75" customHeight="1" x14ac:dyDescent="0.2">
      <c r="A177" s="53">
        <v>323</v>
      </c>
      <c r="B177" s="85" t="s">
        <v>398</v>
      </c>
      <c r="C177" s="50" t="s">
        <v>399</v>
      </c>
      <c r="D177" s="51">
        <f t="shared" ref="D177:E177" si="42">SUM(D178:D186)</f>
        <v>8983236.959999999</v>
      </c>
      <c r="E177" s="51">
        <f t="shared" si="42"/>
        <v>6792694.8700000001</v>
      </c>
      <c r="F177" s="52">
        <f t="shared" si="31"/>
        <v>75.615225338551028</v>
      </c>
    </row>
    <row r="178" spans="1:6" ht="12.75" customHeight="1" x14ac:dyDescent="0.2">
      <c r="A178" s="53">
        <v>3231</v>
      </c>
      <c r="B178" s="85" t="s">
        <v>400</v>
      </c>
      <c r="C178" s="50" t="s">
        <v>401</v>
      </c>
      <c r="D178" s="242">
        <v>1461686.3</v>
      </c>
      <c r="E178" s="242">
        <v>1419580.46</v>
      </c>
      <c r="F178" s="52">
        <f t="shared" si="31"/>
        <v>97.11936548902456</v>
      </c>
    </row>
    <row r="179" spans="1:6" ht="12.75" customHeight="1" x14ac:dyDescent="0.2">
      <c r="A179" s="53">
        <v>3232</v>
      </c>
      <c r="B179" s="85" t="s">
        <v>402</v>
      </c>
      <c r="C179" s="50" t="s">
        <v>403</v>
      </c>
      <c r="D179" s="242">
        <v>1306999.28</v>
      </c>
      <c r="E179" s="242">
        <v>777508.44</v>
      </c>
      <c r="F179" s="52">
        <f t="shared" si="31"/>
        <v>59.488054193878362</v>
      </c>
    </row>
    <row r="180" spans="1:6" ht="12.75" customHeight="1" x14ac:dyDescent="0.2">
      <c r="A180" s="53">
        <v>3233</v>
      </c>
      <c r="B180" s="85" t="s">
        <v>404</v>
      </c>
      <c r="C180" s="50" t="s">
        <v>405</v>
      </c>
      <c r="D180" s="242">
        <v>204254.99</v>
      </c>
      <c r="E180" s="242">
        <v>178067.55</v>
      </c>
      <c r="F180" s="52">
        <f t="shared" si="31"/>
        <v>87.179045172898839</v>
      </c>
    </row>
    <row r="181" spans="1:6" ht="12.75" customHeight="1" x14ac:dyDescent="0.2">
      <c r="A181" s="53">
        <v>3234</v>
      </c>
      <c r="B181" s="85" t="s">
        <v>406</v>
      </c>
      <c r="C181" s="50" t="s">
        <v>407</v>
      </c>
      <c r="D181" s="242">
        <v>899438.64</v>
      </c>
      <c r="E181" s="242">
        <v>489826.52</v>
      </c>
      <c r="F181" s="52">
        <f t="shared" si="31"/>
        <v>54.459136867857936</v>
      </c>
    </row>
    <row r="182" spans="1:6" ht="12.75" customHeight="1" x14ac:dyDescent="0.2">
      <c r="A182" s="53">
        <v>3235</v>
      </c>
      <c r="B182" s="85" t="s">
        <v>408</v>
      </c>
      <c r="C182" s="50" t="s">
        <v>409</v>
      </c>
      <c r="D182" s="242">
        <v>1363198.37</v>
      </c>
      <c r="E182" s="242">
        <v>1488061.78</v>
      </c>
      <c r="F182" s="52">
        <f t="shared" si="31"/>
        <v>109.15959208489956</v>
      </c>
    </row>
    <row r="183" spans="1:6" ht="12.75" customHeight="1" x14ac:dyDescent="0.2">
      <c r="A183" s="53">
        <v>3236</v>
      </c>
      <c r="B183" s="85" t="s">
        <v>410</v>
      </c>
      <c r="C183" s="50" t="s">
        <v>411</v>
      </c>
      <c r="D183" s="242">
        <v>1082322.71</v>
      </c>
      <c r="E183" s="242">
        <v>526406.56000000006</v>
      </c>
      <c r="F183" s="52">
        <f t="shared" si="31"/>
        <v>48.636747167579998</v>
      </c>
    </row>
    <row r="184" spans="1:6" ht="12.75" customHeight="1" x14ac:dyDescent="0.2">
      <c r="A184" s="53">
        <v>3237</v>
      </c>
      <c r="B184" s="85" t="s">
        <v>412</v>
      </c>
      <c r="C184" s="50" t="s">
        <v>413</v>
      </c>
      <c r="D184" s="242">
        <v>1591594.31</v>
      </c>
      <c r="E184" s="242">
        <v>1007890.38</v>
      </c>
      <c r="F184" s="52">
        <f t="shared" si="31"/>
        <v>63.325834584065575</v>
      </c>
    </row>
    <row r="185" spans="1:6" ht="12.75" customHeight="1" x14ac:dyDescent="0.2">
      <c r="A185" s="53">
        <v>3238</v>
      </c>
      <c r="B185" s="85" t="s">
        <v>414</v>
      </c>
      <c r="C185" s="50" t="s">
        <v>415</v>
      </c>
      <c r="D185" s="242">
        <v>474267.64</v>
      </c>
      <c r="E185" s="242">
        <v>254414.27</v>
      </c>
      <c r="F185" s="52">
        <f t="shared" si="31"/>
        <v>53.643607225658485</v>
      </c>
    </row>
    <row r="186" spans="1:6" ht="12.75" customHeight="1" x14ac:dyDescent="0.2">
      <c r="A186" s="53">
        <v>3239</v>
      </c>
      <c r="B186" s="85" t="s">
        <v>416</v>
      </c>
      <c r="C186" s="50" t="s">
        <v>417</v>
      </c>
      <c r="D186" s="242">
        <v>599474.72</v>
      </c>
      <c r="E186" s="242">
        <v>650938.91</v>
      </c>
      <c r="F186" s="52">
        <f t="shared" si="31"/>
        <v>108.58488077695753</v>
      </c>
    </row>
    <row r="187" spans="1:6" ht="12.75" customHeight="1" x14ac:dyDescent="0.2">
      <c r="A187" s="53">
        <v>324</v>
      </c>
      <c r="B187" s="85" t="s">
        <v>418</v>
      </c>
      <c r="C187" s="50" t="s">
        <v>419</v>
      </c>
      <c r="D187" s="242">
        <v>68468.899999999994</v>
      </c>
      <c r="E187" s="242">
        <v>153412.47</v>
      </c>
      <c r="F187" s="52">
        <f t="shared" si="31"/>
        <v>224.06153742794177</v>
      </c>
    </row>
    <row r="188" spans="1:6" ht="12.75" customHeight="1" x14ac:dyDescent="0.2">
      <c r="A188" s="53">
        <v>329</v>
      </c>
      <c r="B188" s="85" t="s">
        <v>420</v>
      </c>
      <c r="C188" s="50" t="s">
        <v>421</v>
      </c>
      <c r="D188" s="51">
        <f t="shared" ref="D188:E188" si="43">SUM(D189:D195)</f>
        <v>1313236.3900000001</v>
      </c>
      <c r="E188" s="51">
        <f t="shared" si="43"/>
        <v>979292.81</v>
      </c>
      <c r="F188" s="52">
        <f t="shared" si="31"/>
        <v>74.57094681940697</v>
      </c>
    </row>
    <row r="189" spans="1:6" ht="12.75" customHeight="1" x14ac:dyDescent="0.2">
      <c r="A189" s="53">
        <v>3291</v>
      </c>
      <c r="B189" s="232" t="s">
        <v>422</v>
      </c>
      <c r="C189" s="50" t="s">
        <v>423</v>
      </c>
      <c r="D189" s="242">
        <v>164692.62</v>
      </c>
      <c r="E189" s="242">
        <v>127999.27</v>
      </c>
      <c r="F189" s="52">
        <f t="shared" si="31"/>
        <v>77.720100633531729</v>
      </c>
    </row>
    <row r="190" spans="1:6" ht="12.75" customHeight="1" x14ac:dyDescent="0.2">
      <c r="A190" s="53">
        <v>3292</v>
      </c>
      <c r="B190" s="85" t="s">
        <v>424</v>
      </c>
      <c r="C190" s="50" t="s">
        <v>425</v>
      </c>
      <c r="D190" s="242">
        <v>327886.95</v>
      </c>
      <c r="E190" s="242">
        <v>188956.39</v>
      </c>
      <c r="F190" s="52">
        <f t="shared" si="31"/>
        <v>57.628517999877701</v>
      </c>
    </row>
    <row r="191" spans="1:6" ht="12.75" customHeight="1" x14ac:dyDescent="0.2">
      <c r="A191" s="53">
        <v>3293</v>
      </c>
      <c r="B191" s="85" t="s">
        <v>426</v>
      </c>
      <c r="C191" s="50" t="s">
        <v>427</v>
      </c>
      <c r="D191" s="242">
        <v>137636.48000000001</v>
      </c>
      <c r="E191" s="242">
        <v>134055.70000000001</v>
      </c>
      <c r="F191" s="52">
        <f t="shared" si="31"/>
        <v>97.398378685650783</v>
      </c>
    </row>
    <row r="192" spans="1:6" ht="12.75" customHeight="1" x14ac:dyDescent="0.2">
      <c r="A192" s="53">
        <v>3294</v>
      </c>
      <c r="B192" s="85" t="s">
        <v>428</v>
      </c>
      <c r="C192" s="50" t="s">
        <v>429</v>
      </c>
      <c r="D192" s="242">
        <v>28195.81</v>
      </c>
      <c r="E192" s="242">
        <v>27482.39</v>
      </c>
      <c r="F192" s="52">
        <f t="shared" si="31"/>
        <v>97.469765897840844</v>
      </c>
    </row>
    <row r="193" spans="1:6" ht="12.75" customHeight="1" x14ac:dyDescent="0.2">
      <c r="A193" s="53">
        <v>3295</v>
      </c>
      <c r="B193" s="85" t="s">
        <v>430</v>
      </c>
      <c r="C193" s="50" t="s">
        <v>431</v>
      </c>
      <c r="D193" s="242">
        <v>116324.45</v>
      </c>
      <c r="E193" s="242">
        <v>102906.19</v>
      </c>
      <c r="F193" s="52">
        <f t="shared" si="31"/>
        <v>88.464798243189634</v>
      </c>
    </row>
    <row r="194" spans="1:6" ht="12.75" customHeight="1" x14ac:dyDescent="0.2">
      <c r="A194" s="53" t="s">
        <v>432</v>
      </c>
      <c r="B194" s="85" t="s">
        <v>433</v>
      </c>
      <c r="C194" s="50" t="s">
        <v>432</v>
      </c>
      <c r="D194" s="242">
        <v>76409.399999999994</v>
      </c>
      <c r="E194" s="242">
        <v>685.21</v>
      </c>
      <c r="F194" s="52">
        <f t="shared" si="31"/>
        <v>0.89676139323172299</v>
      </c>
    </row>
    <row r="195" spans="1:6" ht="12.75" customHeight="1" x14ac:dyDescent="0.2">
      <c r="A195" s="53">
        <v>3299</v>
      </c>
      <c r="B195" s="85" t="s">
        <v>434</v>
      </c>
      <c r="C195" s="50" t="s">
        <v>435</v>
      </c>
      <c r="D195" s="242">
        <v>462090.68</v>
      </c>
      <c r="E195" s="242">
        <v>397207.66</v>
      </c>
      <c r="F195" s="52">
        <f t="shared" si="31"/>
        <v>85.958812240056432</v>
      </c>
    </row>
    <row r="196" spans="1:6" ht="12.75" customHeight="1" x14ac:dyDescent="0.2">
      <c r="A196" s="53">
        <v>34</v>
      </c>
      <c r="B196" s="232" t="s">
        <v>436</v>
      </c>
      <c r="C196" s="50" t="s">
        <v>437</v>
      </c>
      <c r="D196" s="51">
        <f t="shared" ref="D196:E196" si="44">D197+D202+D210</f>
        <v>353950.83</v>
      </c>
      <c r="E196" s="51">
        <f t="shared" si="44"/>
        <v>161010.56</v>
      </c>
      <c r="F196" s="52">
        <f t="shared" si="31"/>
        <v>45.489527457811015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176410.78</v>
      </c>
      <c r="E202" s="51">
        <f t="shared" si="46"/>
        <v>36576.61</v>
      </c>
      <c r="F202" s="52">
        <f t="shared" si="31"/>
        <v>20.733772618657433</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176410.78</v>
      </c>
      <c r="E205" s="242">
        <v>36576.61</v>
      </c>
      <c r="F205" s="52">
        <f t="shared" si="31"/>
        <v>20.733772618657433</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177540.05000000002</v>
      </c>
      <c r="E210" s="51">
        <f t="shared" si="47"/>
        <v>124433.95</v>
      </c>
      <c r="F210" s="52">
        <f t="shared" si="31"/>
        <v>70.08781962154454</v>
      </c>
    </row>
    <row r="211" spans="1:6" ht="12.75" customHeight="1" x14ac:dyDescent="0.2">
      <c r="A211" s="53">
        <v>3431</v>
      </c>
      <c r="B211" s="232" t="s">
        <v>466</v>
      </c>
      <c r="C211" s="50" t="s">
        <v>467</v>
      </c>
      <c r="D211" s="242">
        <v>60378.91</v>
      </c>
      <c r="E211" s="242">
        <v>37960.04</v>
      </c>
      <c r="F211" s="52">
        <f t="shared" si="31"/>
        <v>62.869700695159949</v>
      </c>
    </row>
    <row r="212" spans="1:6" ht="12.75" customHeight="1" x14ac:dyDescent="0.2">
      <c r="A212" s="53">
        <v>3432</v>
      </c>
      <c r="B212" s="85" t="s">
        <v>468</v>
      </c>
      <c r="C212" s="50" t="s">
        <v>469</v>
      </c>
      <c r="D212" s="242">
        <v>0.9</v>
      </c>
      <c r="E212" s="242">
        <v>0</v>
      </c>
      <c r="F212" s="52">
        <f t="shared" si="31"/>
        <v>0</v>
      </c>
    </row>
    <row r="213" spans="1:6" ht="12.75" customHeight="1" x14ac:dyDescent="0.2">
      <c r="A213" s="53">
        <v>3433</v>
      </c>
      <c r="B213" s="85" t="s">
        <v>470</v>
      </c>
      <c r="C213" s="50" t="s">
        <v>471</v>
      </c>
      <c r="D213" s="242">
        <v>81737.33</v>
      </c>
      <c r="E213" s="242">
        <v>10655.63</v>
      </c>
      <c r="F213" s="52">
        <f t="shared" si="31"/>
        <v>13.036430233285085</v>
      </c>
    </row>
    <row r="214" spans="1:6" ht="12.75" customHeight="1" x14ac:dyDescent="0.2">
      <c r="A214" s="53">
        <v>3434</v>
      </c>
      <c r="B214" s="85" t="s">
        <v>472</v>
      </c>
      <c r="C214" s="50" t="s">
        <v>473</v>
      </c>
      <c r="D214" s="242">
        <v>35422.910000000003</v>
      </c>
      <c r="E214" s="242">
        <v>75818.28</v>
      </c>
      <c r="F214" s="52">
        <f t="shared" si="31"/>
        <v>214.0374125107169</v>
      </c>
    </row>
    <row r="215" spans="1:6" ht="12.75" customHeight="1" x14ac:dyDescent="0.2">
      <c r="A215" s="53">
        <v>35</v>
      </c>
      <c r="B215" s="85" t="s">
        <v>474</v>
      </c>
      <c r="C215" s="50" t="s">
        <v>475</v>
      </c>
      <c r="D215" s="51">
        <f t="shared" ref="D215:E215" si="48">D216+D219+D223</f>
        <v>3582809.17</v>
      </c>
      <c r="E215" s="51">
        <f t="shared" si="48"/>
        <v>3664127.26</v>
      </c>
      <c r="F215" s="52">
        <f t="shared" si="31"/>
        <v>102.26967405020903</v>
      </c>
    </row>
    <row r="216" spans="1:6" ht="12.75" customHeight="1" x14ac:dyDescent="0.2">
      <c r="A216" s="53">
        <v>351</v>
      </c>
      <c r="B216" s="85" t="s">
        <v>476</v>
      </c>
      <c r="C216" s="50" t="s">
        <v>477</v>
      </c>
      <c r="D216" s="51">
        <f t="shared" ref="D216:E216" si="49">SUM(D217:D218)</f>
        <v>47362.26</v>
      </c>
      <c r="E216" s="51">
        <f t="shared" si="49"/>
        <v>189083.01</v>
      </c>
      <c r="F216" s="52">
        <f t="shared" si="31"/>
        <v>399.22716948051044</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47362.26</v>
      </c>
      <c r="E218" s="242">
        <v>189083.01</v>
      </c>
      <c r="F218" s="52">
        <f t="shared" si="31"/>
        <v>399.22716948051044</v>
      </c>
    </row>
    <row r="219" spans="1:6" ht="24" x14ac:dyDescent="0.2">
      <c r="A219" s="53">
        <v>352</v>
      </c>
      <c r="B219" s="85" t="s">
        <v>482</v>
      </c>
      <c r="C219" s="50" t="s">
        <v>483</v>
      </c>
      <c r="D219" s="51">
        <f t="shared" ref="D219:E219" si="50">SUM(D220:D222)</f>
        <v>3535446.91</v>
      </c>
      <c r="E219" s="51">
        <f t="shared" si="50"/>
        <v>3475044.25</v>
      </c>
      <c r="F219" s="52">
        <f t="shared" si="31"/>
        <v>98.291512741171388</v>
      </c>
    </row>
    <row r="220" spans="1:6" ht="12.75" customHeight="1" x14ac:dyDescent="0.2">
      <c r="A220" s="53">
        <v>3521</v>
      </c>
      <c r="B220" s="85" t="s">
        <v>484</v>
      </c>
      <c r="C220" s="50" t="s">
        <v>485</v>
      </c>
      <c r="D220" s="242">
        <v>35839.769999999997</v>
      </c>
      <c r="E220" s="242">
        <v>17945.95</v>
      </c>
      <c r="F220" s="52">
        <f t="shared" si="31"/>
        <v>50.072726471179926</v>
      </c>
    </row>
    <row r="221" spans="1:6" ht="12.75" customHeight="1" x14ac:dyDescent="0.2">
      <c r="A221" s="53">
        <v>3522</v>
      </c>
      <c r="B221" s="85" t="s">
        <v>486</v>
      </c>
      <c r="C221" s="50" t="s">
        <v>487</v>
      </c>
      <c r="D221" s="242">
        <v>2937602.17</v>
      </c>
      <c r="E221" s="242">
        <v>2873032.76</v>
      </c>
      <c r="F221" s="52">
        <f t="shared" si="31"/>
        <v>97.801968875860396</v>
      </c>
    </row>
    <row r="222" spans="1:6" ht="12.75" customHeight="1" x14ac:dyDescent="0.2">
      <c r="A222" s="53">
        <v>3523</v>
      </c>
      <c r="B222" s="85" t="s">
        <v>488</v>
      </c>
      <c r="C222" s="50" t="s">
        <v>489</v>
      </c>
      <c r="D222" s="242">
        <v>562004.97</v>
      </c>
      <c r="E222" s="242">
        <v>584065.54</v>
      </c>
      <c r="F222" s="52">
        <f t="shared" si="31"/>
        <v>103.92533361404261</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1074210.3199999998</v>
      </c>
      <c r="E224" s="51">
        <f t="shared" si="51"/>
        <v>1171585.95</v>
      </c>
      <c r="F224" s="52">
        <f t="shared" ref="F224:F235" si="52">IF(D224&lt;&gt;0,IF(E224/D224&gt;=100,"&gt;&gt;100",E224/D224*100),"-")</f>
        <v>109.06485705704263</v>
      </c>
    </row>
    <row r="225" spans="1:6" ht="12.75" customHeight="1" x14ac:dyDescent="0.2">
      <c r="A225" s="53">
        <v>361</v>
      </c>
      <c r="B225" s="85" t="s">
        <v>494</v>
      </c>
      <c r="C225" s="50" t="s">
        <v>495</v>
      </c>
      <c r="D225" s="51">
        <f t="shared" ref="D225:E225" si="53">SUM(D226:D227)</f>
        <v>60208.480000000003</v>
      </c>
      <c r="E225" s="51">
        <f t="shared" si="53"/>
        <v>0</v>
      </c>
      <c r="F225" s="52">
        <f t="shared" si="52"/>
        <v>0</v>
      </c>
    </row>
    <row r="226" spans="1:6" ht="12.75" customHeight="1" x14ac:dyDescent="0.2">
      <c r="A226" s="53">
        <v>3611</v>
      </c>
      <c r="B226" s="85" t="s">
        <v>496</v>
      </c>
      <c r="C226" s="50" t="s">
        <v>497</v>
      </c>
      <c r="D226" s="242">
        <v>60208.480000000003</v>
      </c>
      <c r="E226" s="242">
        <v>0</v>
      </c>
      <c r="F226" s="52">
        <f t="shared" si="52"/>
        <v>0</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858145.78999999992</v>
      </c>
      <c r="E231" s="51">
        <f t="shared" si="55"/>
        <v>1003703.48</v>
      </c>
      <c r="F231" s="52">
        <f t="shared" si="52"/>
        <v>116.96188359789075</v>
      </c>
    </row>
    <row r="232" spans="1:6" ht="12.75" customHeight="1" x14ac:dyDescent="0.2">
      <c r="A232" s="53">
        <v>3631</v>
      </c>
      <c r="B232" s="85" t="s">
        <v>508</v>
      </c>
      <c r="C232" s="50" t="s">
        <v>509</v>
      </c>
      <c r="D232" s="242">
        <v>130569.83</v>
      </c>
      <c r="E232" s="242">
        <v>127554.54</v>
      </c>
      <c r="F232" s="52">
        <f t="shared" si="52"/>
        <v>97.690668663656837</v>
      </c>
    </row>
    <row r="233" spans="1:6" ht="12.75" customHeight="1" x14ac:dyDescent="0.2">
      <c r="A233" s="53">
        <v>3632</v>
      </c>
      <c r="B233" s="85" t="s">
        <v>510</v>
      </c>
      <c r="C233" s="50" t="s">
        <v>511</v>
      </c>
      <c r="D233" s="242">
        <v>727575.96</v>
      </c>
      <c r="E233" s="242">
        <v>876148.94</v>
      </c>
      <c r="F233" s="52">
        <f t="shared" si="52"/>
        <v>120.42027062026624</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155755.32</v>
      </c>
      <c r="E236" s="51">
        <f t="shared" si="56"/>
        <v>167882.47</v>
      </c>
      <c r="F236" s="52">
        <f t="shared" ref="F236:F239" si="57">IF(D236&lt;&gt;0,IF(E236/D236&gt;=100,"&gt;&gt;100",E236/D236*100),"-")</f>
        <v>107.78602618517299</v>
      </c>
    </row>
    <row r="237" spans="1:6" ht="12.75" customHeight="1" x14ac:dyDescent="0.2">
      <c r="A237" s="53" t="s">
        <v>518</v>
      </c>
      <c r="B237" s="85" t="s">
        <v>519</v>
      </c>
      <c r="C237" s="50" t="s">
        <v>518</v>
      </c>
      <c r="D237" s="242">
        <v>155755.32</v>
      </c>
      <c r="E237" s="242">
        <v>167882.47</v>
      </c>
      <c r="F237" s="52">
        <f t="shared" si="57"/>
        <v>107.78602618517299</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100.73</v>
      </c>
      <c r="E244" s="51">
        <f t="shared" si="60"/>
        <v>0</v>
      </c>
      <c r="F244" s="52">
        <f t="shared" ref="F244:F251" si="61">IF(D244&lt;&gt;0,IF(E244/D244&gt;=100,"&gt;&gt;100",E244/D244*100),"-")</f>
        <v>0</v>
      </c>
    </row>
    <row r="245" spans="1:6" ht="12.75" customHeight="1" x14ac:dyDescent="0.2">
      <c r="A245" s="53" t="s">
        <v>534</v>
      </c>
      <c r="B245" s="85" t="s">
        <v>535</v>
      </c>
      <c r="C245" s="50" t="s">
        <v>534</v>
      </c>
      <c r="D245" s="242">
        <v>100.73</v>
      </c>
      <c r="E245" s="242">
        <v>0</v>
      </c>
      <c r="F245" s="52">
        <f t="shared" si="61"/>
        <v>0</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704743.32000000007</v>
      </c>
      <c r="E252" s="51">
        <f t="shared" si="63"/>
        <v>1181820.44</v>
      </c>
      <c r="F252" s="52">
        <f t="shared" ref="F252:F258" si="64">IF(D252&lt;&gt;0,IF(E252/D252&gt;=100,"&gt;&gt;100",E252/D252*100),"-")</f>
        <v>167.69516027480756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704743.32000000007</v>
      </c>
      <c r="E259" s="51">
        <f t="shared" si="66"/>
        <v>1181820.44</v>
      </c>
      <c r="F259" s="52">
        <f t="shared" ref="F259:F262" si="67">IF(D259&lt;&gt;0,IF(E259/D259&gt;=100,"&gt;&gt;100",E259/D259*100),"-")</f>
        <v>167.69516027480756</v>
      </c>
    </row>
    <row r="260" spans="1:6" ht="12.75" customHeight="1" x14ac:dyDescent="0.2">
      <c r="A260" s="53">
        <v>3721</v>
      </c>
      <c r="B260" s="85" t="s">
        <v>560</v>
      </c>
      <c r="C260" s="50" t="s">
        <v>561</v>
      </c>
      <c r="D260" s="242">
        <v>335319.95</v>
      </c>
      <c r="E260" s="242">
        <v>295151.82</v>
      </c>
      <c r="F260" s="52">
        <f t="shared" si="67"/>
        <v>88.020954315423225</v>
      </c>
    </row>
    <row r="261" spans="1:6" ht="12.75" customHeight="1" x14ac:dyDescent="0.2">
      <c r="A261" s="53">
        <v>3722</v>
      </c>
      <c r="B261" s="85" t="s">
        <v>562</v>
      </c>
      <c r="C261" s="50" t="s">
        <v>563</v>
      </c>
      <c r="D261" s="242">
        <v>369423.37</v>
      </c>
      <c r="E261" s="242">
        <v>886668.62</v>
      </c>
      <c r="F261" s="52">
        <f t="shared" si="67"/>
        <v>240.01421999913001</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1716581.19</v>
      </c>
      <c r="E263" s="51">
        <f t="shared" si="68"/>
        <v>2086217.2599999998</v>
      </c>
      <c r="F263" s="52">
        <f t="shared" ref="F263:F267" si="69">IF(D263&lt;&gt;0,IF(E263/D263&gt;=100,"&gt;&gt;100",E263/D263*100),"-")</f>
        <v>121.53327044204649</v>
      </c>
    </row>
    <row r="264" spans="1:6" ht="12.75" customHeight="1" x14ac:dyDescent="0.2">
      <c r="A264" s="53">
        <v>381</v>
      </c>
      <c r="B264" s="85" t="s">
        <v>568</v>
      </c>
      <c r="C264" s="50" t="s">
        <v>569</v>
      </c>
      <c r="D264" s="51">
        <f t="shared" ref="D264:E264" si="70">SUM(D265:D267)</f>
        <v>1466552.02</v>
      </c>
      <c r="E264" s="51">
        <f t="shared" si="70"/>
        <v>1727297.1199999999</v>
      </c>
      <c r="F264" s="52">
        <f t="shared" si="69"/>
        <v>117.7794647884362</v>
      </c>
    </row>
    <row r="265" spans="1:6" ht="12.75" customHeight="1" x14ac:dyDescent="0.2">
      <c r="A265" s="53">
        <v>3811</v>
      </c>
      <c r="B265" s="85" t="s">
        <v>570</v>
      </c>
      <c r="C265" s="50" t="s">
        <v>571</v>
      </c>
      <c r="D265" s="242">
        <v>1431892.38</v>
      </c>
      <c r="E265" s="242">
        <v>1700862.07</v>
      </c>
      <c r="F265" s="52">
        <f t="shared" si="69"/>
        <v>118.78421128269432</v>
      </c>
    </row>
    <row r="266" spans="1:6" ht="12.75" customHeight="1" x14ac:dyDescent="0.2">
      <c r="A266" s="53">
        <v>3812</v>
      </c>
      <c r="B266" s="85" t="s">
        <v>572</v>
      </c>
      <c r="C266" s="50" t="s">
        <v>573</v>
      </c>
      <c r="D266" s="242">
        <v>15453.3</v>
      </c>
      <c r="E266" s="242">
        <v>15514.4</v>
      </c>
      <c r="F266" s="52">
        <f t="shared" si="69"/>
        <v>100.39538480454013</v>
      </c>
    </row>
    <row r="267" spans="1:6" ht="12.75" customHeight="1" x14ac:dyDescent="0.2">
      <c r="A267" s="53" t="s">
        <v>574</v>
      </c>
      <c r="B267" s="85" t="s">
        <v>575</v>
      </c>
      <c r="C267" s="50" t="s">
        <v>574</v>
      </c>
      <c r="D267" s="242">
        <v>19206.34</v>
      </c>
      <c r="E267" s="242">
        <v>10920.65</v>
      </c>
      <c r="F267" s="52">
        <f t="shared" si="69"/>
        <v>56.859609899647722</v>
      </c>
    </row>
    <row r="268" spans="1:6" ht="12.75" customHeight="1" x14ac:dyDescent="0.2">
      <c r="A268" s="53">
        <v>382</v>
      </c>
      <c r="B268" s="86" t="s">
        <v>576</v>
      </c>
      <c r="C268" s="50" t="s">
        <v>577</v>
      </c>
      <c r="D268" s="51">
        <f t="shared" ref="D268:E268" si="71">SUM(D269:D272)</f>
        <v>243005.66</v>
      </c>
      <c r="E268" s="51">
        <f t="shared" si="71"/>
        <v>358108.5</v>
      </c>
      <c r="F268" s="52">
        <f t="shared" ref="F268:F272" si="72">IF(D268&lt;&gt;0,IF(E268/D268&gt;=100,"&gt;&gt;100",E268/D268*100),"-")</f>
        <v>147.36632060339664</v>
      </c>
    </row>
    <row r="269" spans="1:6" ht="12.75" customHeight="1" x14ac:dyDescent="0.2">
      <c r="A269" s="53">
        <v>3821</v>
      </c>
      <c r="B269" s="85" t="s">
        <v>578</v>
      </c>
      <c r="C269" s="50" t="s">
        <v>579</v>
      </c>
      <c r="D269" s="242">
        <v>47951.02</v>
      </c>
      <c r="E269" s="242">
        <v>47780.2</v>
      </c>
      <c r="F269" s="52">
        <f t="shared" si="72"/>
        <v>99.64376148828535</v>
      </c>
    </row>
    <row r="270" spans="1:6" ht="12.75" customHeight="1" x14ac:dyDescent="0.2">
      <c r="A270" s="53">
        <v>3822</v>
      </c>
      <c r="B270" s="85" t="s">
        <v>580</v>
      </c>
      <c r="C270" s="50" t="s">
        <v>581</v>
      </c>
      <c r="D270" s="242">
        <v>195054.64</v>
      </c>
      <c r="E270" s="242">
        <v>310328.3</v>
      </c>
      <c r="F270" s="52">
        <f t="shared" si="72"/>
        <v>159.09813783460876</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7023.51</v>
      </c>
      <c r="E273" s="51">
        <f t="shared" si="73"/>
        <v>811.64</v>
      </c>
      <c r="F273" s="52">
        <f t="shared" ref="F273:F284" si="74">IF(D273&lt;&gt;0,IF(E273/D273&gt;=100,"&gt;&gt;100",E273/D273*100),"-")</f>
        <v>11.556045339153783</v>
      </c>
    </row>
    <row r="274" spans="1:6" ht="12.75" customHeight="1" x14ac:dyDescent="0.2">
      <c r="A274" s="53">
        <v>3831</v>
      </c>
      <c r="B274" s="85" t="s">
        <v>588</v>
      </c>
      <c r="C274" s="50" t="s">
        <v>589</v>
      </c>
      <c r="D274" s="242">
        <v>6474.96</v>
      </c>
      <c r="E274" s="242">
        <v>371.64</v>
      </c>
      <c r="F274" s="52">
        <f t="shared" si="74"/>
        <v>5.7396493569072238</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548.54999999999995</v>
      </c>
      <c r="E277" s="242">
        <v>0</v>
      </c>
      <c r="F277" s="52">
        <f t="shared" si="74"/>
        <v>0</v>
      </c>
    </row>
    <row r="278" spans="1:6" ht="12.75" customHeight="1" x14ac:dyDescent="0.2">
      <c r="A278" s="53" t="s">
        <v>596</v>
      </c>
      <c r="B278" s="85" t="s">
        <v>344</v>
      </c>
      <c r="C278" s="50" t="s">
        <v>596</v>
      </c>
      <c r="D278" s="242">
        <v>0</v>
      </c>
      <c r="E278" s="242">
        <v>440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6687.18</v>
      </c>
      <c r="E285" s="242">
        <v>6545.18</v>
      </c>
      <c r="F285" s="52">
        <f t="shared" ref="F285:F296" si="76">IF(D285&lt;&gt;0,IF(E285/D285&gt;=100,"&gt;&gt;100",E285/D285*100),"-")</f>
        <v>97.876533905173773</v>
      </c>
    </row>
    <row r="286" spans="1:6" ht="12.75" customHeight="1" x14ac:dyDescent="0.2">
      <c r="A286" s="53" t="s">
        <v>609</v>
      </c>
      <c r="B286" s="85" t="s">
        <v>612</v>
      </c>
      <c r="C286" s="50" t="s">
        <v>613</v>
      </c>
      <c r="D286" s="242">
        <v>6687.18</v>
      </c>
      <c r="E286" s="242">
        <v>6545.18</v>
      </c>
      <c r="F286" s="52">
        <f t="shared" si="76"/>
        <v>97.876533905173773</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104587628.19999999</v>
      </c>
      <c r="E289" s="51">
        <f t="shared" si="79"/>
        <v>78442683.100000009</v>
      </c>
      <c r="F289" s="52">
        <f t="shared" si="76"/>
        <v>75.001875891091302</v>
      </c>
    </row>
    <row r="290" spans="1:6" ht="12.75" customHeight="1" x14ac:dyDescent="0.2">
      <c r="A290" s="53" t="s">
        <v>609</v>
      </c>
      <c r="B290" s="85" t="s">
        <v>620</v>
      </c>
      <c r="C290" s="50" t="s">
        <v>621</v>
      </c>
      <c r="D290" s="51">
        <f>IF(D6&gt;=D289,D6-D289,0)</f>
        <v>11380924.76000002</v>
      </c>
      <c r="E290" s="51">
        <f>IF(E6&gt;=E289,E6-E289,0)</f>
        <v>8023482</v>
      </c>
      <c r="F290" s="52">
        <f t="shared" si="76"/>
        <v>70.499385324114783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11573339.83</v>
      </c>
      <c r="E292" s="242">
        <v>10305200.08</v>
      </c>
      <c r="F292" s="52">
        <f t="shared" si="76"/>
        <v>89.042577435488653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2209251.2799999998</v>
      </c>
      <c r="E294" s="242">
        <v>1371041.33</v>
      </c>
      <c r="F294" s="52">
        <f t="shared" si="76"/>
        <v>62.059094065569589</v>
      </c>
    </row>
    <row r="295" spans="1:6" ht="24" x14ac:dyDescent="0.2">
      <c r="A295" s="53">
        <v>9661</v>
      </c>
      <c r="B295" s="85" t="s">
        <v>630</v>
      </c>
      <c r="C295" s="50" t="s">
        <v>631</v>
      </c>
      <c r="D295" s="242">
        <v>105573.44</v>
      </c>
      <c r="E295" s="242">
        <v>74806.259999999995</v>
      </c>
      <c r="F295" s="52">
        <f t="shared" si="76"/>
        <v>70.857082993601423</v>
      </c>
    </row>
    <row r="296" spans="1:6" ht="12.75" customHeight="1" x14ac:dyDescent="0.2">
      <c r="A296" s="55" t="s">
        <v>632</v>
      </c>
      <c r="B296" s="233" t="s">
        <v>633</v>
      </c>
      <c r="C296" s="56" t="s">
        <v>632</v>
      </c>
      <c r="D296" s="243">
        <v>1592304.44</v>
      </c>
      <c r="E296" s="243">
        <v>1181546.78</v>
      </c>
      <c r="F296" s="57">
        <f t="shared" si="76"/>
        <v>74.203572527876645</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26033.180000000004</v>
      </c>
      <c r="E298" s="51">
        <f t="shared" si="80"/>
        <v>54131</v>
      </c>
      <c r="F298" s="52">
        <f t="shared" ref="F298:F418" si="81">IF(D298&lt;&gt;0,IF(E298/D298&gt;=100,"&gt;&gt;100",E298/D298*100),"-")</f>
        <v>207.93080215325207</v>
      </c>
    </row>
    <row r="299" spans="1:6" ht="12.75" customHeight="1" x14ac:dyDescent="0.2">
      <c r="A299" s="53">
        <v>71</v>
      </c>
      <c r="B299" s="85" t="s">
        <v>637</v>
      </c>
      <c r="C299" s="50" t="s">
        <v>638</v>
      </c>
      <c r="D299" s="51">
        <f t="shared" ref="D299:E299" si="82">D300+D304</f>
        <v>3571.63</v>
      </c>
      <c r="E299" s="51">
        <f t="shared" si="82"/>
        <v>28951.25</v>
      </c>
      <c r="F299" s="52">
        <f t="shared" si="81"/>
        <v>810.58928276445204</v>
      </c>
    </row>
    <row r="300" spans="1:6" ht="24" x14ac:dyDescent="0.2">
      <c r="A300" s="53">
        <v>711</v>
      </c>
      <c r="B300" s="85" t="s">
        <v>639</v>
      </c>
      <c r="C300" s="50" t="s">
        <v>640</v>
      </c>
      <c r="D300" s="51">
        <f t="shared" ref="D300:E300" si="83">SUM(D301:D303)</f>
        <v>3571.63</v>
      </c>
      <c r="E300" s="51">
        <f t="shared" si="83"/>
        <v>28951.25</v>
      </c>
      <c r="F300" s="52">
        <f t="shared" si="81"/>
        <v>810.58928276445204</v>
      </c>
    </row>
    <row r="301" spans="1:6" ht="12.75" customHeight="1" x14ac:dyDescent="0.2">
      <c r="A301" s="53">
        <v>7111</v>
      </c>
      <c r="B301" s="85" t="s">
        <v>641</v>
      </c>
      <c r="C301" s="50" t="s">
        <v>642</v>
      </c>
      <c r="D301" s="242">
        <v>3571.63</v>
      </c>
      <c r="E301" s="242">
        <v>28951.25</v>
      </c>
      <c r="F301" s="52">
        <f t="shared" si="81"/>
        <v>810.58928276445204</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22461.550000000003</v>
      </c>
      <c r="E311" s="51">
        <f t="shared" si="85"/>
        <v>25179.75</v>
      </c>
      <c r="F311" s="52">
        <f t="shared" si="81"/>
        <v>112.10156912590625</v>
      </c>
    </row>
    <row r="312" spans="1:6" ht="12.75" customHeight="1" x14ac:dyDescent="0.2">
      <c r="A312" s="53">
        <v>721</v>
      </c>
      <c r="B312" s="85" t="s">
        <v>663</v>
      </c>
      <c r="C312" s="50" t="s">
        <v>664</v>
      </c>
      <c r="D312" s="51">
        <f t="shared" ref="D312:E312" si="86">SUM(D313:D316)</f>
        <v>8889.86</v>
      </c>
      <c r="E312" s="51">
        <f t="shared" si="86"/>
        <v>17247.740000000002</v>
      </c>
      <c r="F312" s="52">
        <f t="shared" si="81"/>
        <v>194.01587876524491</v>
      </c>
    </row>
    <row r="313" spans="1:6" ht="12.75" customHeight="1" x14ac:dyDescent="0.2">
      <c r="A313" s="53">
        <v>7211</v>
      </c>
      <c r="B313" s="85" t="s">
        <v>665</v>
      </c>
      <c r="C313" s="50" t="s">
        <v>666</v>
      </c>
      <c r="D313" s="242">
        <v>2689.86</v>
      </c>
      <c r="E313" s="242">
        <v>17247.740000000002</v>
      </c>
      <c r="F313" s="52">
        <f t="shared" si="81"/>
        <v>641.21329734633036</v>
      </c>
    </row>
    <row r="314" spans="1:6" ht="12.75" customHeight="1" x14ac:dyDescent="0.2">
      <c r="A314" s="53">
        <v>7212</v>
      </c>
      <c r="B314" s="85" t="s">
        <v>667</v>
      </c>
      <c r="C314" s="50" t="s">
        <v>668</v>
      </c>
      <c r="D314" s="242">
        <v>6200</v>
      </c>
      <c r="E314" s="242">
        <v>0</v>
      </c>
      <c r="F314" s="52">
        <f t="shared" si="81"/>
        <v>0</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2105.09</v>
      </c>
      <c r="E317" s="51">
        <f t="shared" si="87"/>
        <v>1000</v>
      </c>
      <c r="F317" s="52">
        <f t="shared" si="81"/>
        <v>47.503907196366896</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100.05</v>
      </c>
      <c r="E320" s="242">
        <v>0</v>
      </c>
      <c r="F320" s="52">
        <f t="shared" si="81"/>
        <v>0</v>
      </c>
    </row>
    <row r="321" spans="1:6" ht="12.75" customHeight="1" x14ac:dyDescent="0.2">
      <c r="A321" s="53">
        <v>7224</v>
      </c>
      <c r="B321" s="85" t="s">
        <v>681</v>
      </c>
      <c r="C321" s="50" t="s">
        <v>682</v>
      </c>
      <c r="D321" s="242">
        <v>1900</v>
      </c>
      <c r="E321" s="242">
        <v>1000</v>
      </c>
      <c r="F321" s="52">
        <f t="shared" si="81"/>
        <v>52.631578947368418</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105.04</v>
      </c>
      <c r="E324" s="242">
        <v>0</v>
      </c>
      <c r="F324" s="52">
        <f t="shared" si="81"/>
        <v>0</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4498</v>
      </c>
      <c r="E326" s="51">
        <f t="shared" si="88"/>
        <v>300.01</v>
      </c>
      <c r="F326" s="52">
        <f t="shared" si="81"/>
        <v>6.669853268119164</v>
      </c>
    </row>
    <row r="327" spans="1:6" ht="12.75" customHeight="1" x14ac:dyDescent="0.2">
      <c r="A327" s="53">
        <v>7231</v>
      </c>
      <c r="B327" s="85" t="s">
        <v>693</v>
      </c>
      <c r="C327" s="50" t="s">
        <v>694</v>
      </c>
      <c r="D327" s="242">
        <v>4498</v>
      </c>
      <c r="E327" s="242">
        <v>300.01</v>
      </c>
      <c r="F327" s="52">
        <f t="shared" si="81"/>
        <v>6.669853268119164</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6968.6</v>
      </c>
      <c r="E336" s="51">
        <f t="shared" si="90"/>
        <v>6632</v>
      </c>
      <c r="F336" s="52">
        <f t="shared" si="81"/>
        <v>95.169761501592859</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6968.6</v>
      </c>
      <c r="E338" s="242">
        <v>6632</v>
      </c>
      <c r="F338" s="52">
        <f t="shared" si="81"/>
        <v>95.169761501592859</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8031168.120000001</v>
      </c>
      <c r="E350" s="51">
        <f t="shared" si="95"/>
        <v>5674738.8399999999</v>
      </c>
      <c r="F350" s="52">
        <f t="shared" si="81"/>
        <v>70.658947181895115</v>
      </c>
    </row>
    <row r="351" spans="1:6" ht="12.75" customHeight="1" x14ac:dyDescent="0.2">
      <c r="A351" s="53">
        <v>41</v>
      </c>
      <c r="B351" s="85" t="s">
        <v>741</v>
      </c>
      <c r="C351" s="50" t="s">
        <v>742</v>
      </c>
      <c r="D351" s="51">
        <f t="shared" ref="D351:E351" si="96">D352+D356</f>
        <v>73948.240000000005</v>
      </c>
      <c r="E351" s="51">
        <f t="shared" si="96"/>
        <v>64000.47</v>
      </c>
      <c r="F351" s="52">
        <f t="shared" si="81"/>
        <v>86.547658199843553</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73948.240000000005</v>
      </c>
      <c r="E356" s="51">
        <f t="shared" si="98"/>
        <v>64000.47</v>
      </c>
      <c r="F356" s="52">
        <f t="shared" si="81"/>
        <v>86.547658199843553</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30516.99</v>
      </c>
      <c r="E359" s="242">
        <v>61450.47</v>
      </c>
      <c r="F359" s="52">
        <f t="shared" si="81"/>
        <v>201.36478073361755</v>
      </c>
    </row>
    <row r="360" spans="1:6" ht="12.75" customHeight="1" x14ac:dyDescent="0.2">
      <c r="A360" s="53">
        <v>4124</v>
      </c>
      <c r="B360" s="85" t="s">
        <v>655</v>
      </c>
      <c r="C360" s="50" t="s">
        <v>754</v>
      </c>
      <c r="D360" s="242">
        <v>43431.25</v>
      </c>
      <c r="E360" s="242">
        <v>2550</v>
      </c>
      <c r="F360" s="52">
        <f t="shared" si="81"/>
        <v>5.8713483954525829</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3937775.5000000005</v>
      </c>
      <c r="E363" s="51">
        <f t="shared" si="99"/>
        <v>2639677.73</v>
      </c>
      <c r="F363" s="52">
        <f t="shared" si="81"/>
        <v>67.034744108697907</v>
      </c>
    </row>
    <row r="364" spans="1:6" ht="12.75" customHeight="1" x14ac:dyDescent="0.2">
      <c r="A364" s="53">
        <v>421</v>
      </c>
      <c r="B364" s="85" t="s">
        <v>759</v>
      </c>
      <c r="C364" s="50" t="s">
        <v>760</v>
      </c>
      <c r="D364" s="51">
        <f t="shared" ref="D364:E364" si="100">SUM(D365:D368)</f>
        <v>413915.68</v>
      </c>
      <c r="E364" s="51">
        <f t="shared" si="100"/>
        <v>820270.29</v>
      </c>
      <c r="F364" s="52">
        <f t="shared" si="81"/>
        <v>198.17328253909105</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190089.91</v>
      </c>
      <c r="E366" s="242">
        <v>820270.29</v>
      </c>
      <c r="F366" s="52">
        <f t="shared" si="81"/>
        <v>431.51700687322119</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223825.77</v>
      </c>
      <c r="E368" s="242">
        <v>0</v>
      </c>
      <c r="F368" s="52">
        <f t="shared" si="81"/>
        <v>0</v>
      </c>
    </row>
    <row r="369" spans="1:6" ht="12.75" customHeight="1" x14ac:dyDescent="0.2">
      <c r="A369" s="53">
        <v>422</v>
      </c>
      <c r="B369" s="85" t="s">
        <v>765</v>
      </c>
      <c r="C369" s="50" t="s">
        <v>766</v>
      </c>
      <c r="D369" s="51">
        <f t="shared" ref="D369:E369" si="101">SUM(D370:D377)</f>
        <v>3046103.66</v>
      </c>
      <c r="E369" s="51">
        <f t="shared" si="101"/>
        <v>1248781.79</v>
      </c>
      <c r="F369" s="52">
        <f t="shared" si="81"/>
        <v>40.996037212994914</v>
      </c>
    </row>
    <row r="370" spans="1:6" ht="12.75" customHeight="1" x14ac:dyDescent="0.2">
      <c r="A370" s="53">
        <v>4221</v>
      </c>
      <c r="B370" s="85" t="s">
        <v>675</v>
      </c>
      <c r="C370" s="50" t="s">
        <v>767</v>
      </c>
      <c r="D370" s="242">
        <v>274862.06</v>
      </c>
      <c r="E370" s="242">
        <v>318418.89</v>
      </c>
      <c r="F370" s="52">
        <f t="shared" si="81"/>
        <v>115.84679602561371</v>
      </c>
    </row>
    <row r="371" spans="1:6" ht="12.75" customHeight="1" x14ac:dyDescent="0.2">
      <c r="A371" s="53">
        <v>4222</v>
      </c>
      <c r="B371" s="85" t="s">
        <v>768</v>
      </c>
      <c r="C371" s="50" t="s">
        <v>769</v>
      </c>
      <c r="D371" s="242">
        <v>15567.69</v>
      </c>
      <c r="E371" s="242">
        <v>22461.96</v>
      </c>
      <c r="F371" s="52">
        <f t="shared" si="81"/>
        <v>144.28576108594143</v>
      </c>
    </row>
    <row r="372" spans="1:6" ht="12.75" customHeight="1" x14ac:dyDescent="0.2">
      <c r="A372" s="53">
        <v>4223</v>
      </c>
      <c r="B372" s="85" t="s">
        <v>679</v>
      </c>
      <c r="C372" s="50" t="s">
        <v>770</v>
      </c>
      <c r="D372" s="242">
        <v>71279.100000000006</v>
      </c>
      <c r="E372" s="242">
        <v>346443.39</v>
      </c>
      <c r="F372" s="52">
        <f t="shared" si="81"/>
        <v>486.03782876046415</v>
      </c>
    </row>
    <row r="373" spans="1:6" ht="12.75" customHeight="1" x14ac:dyDescent="0.2">
      <c r="A373" s="53">
        <v>4224</v>
      </c>
      <c r="B373" s="85" t="s">
        <v>681</v>
      </c>
      <c r="C373" s="50" t="s">
        <v>771</v>
      </c>
      <c r="D373" s="242">
        <v>1246781.31</v>
      </c>
      <c r="E373" s="242">
        <v>223483.72</v>
      </c>
      <c r="F373" s="52">
        <f t="shared" si="81"/>
        <v>17.924853236691522</v>
      </c>
    </row>
    <row r="374" spans="1:6" ht="12.75" customHeight="1" x14ac:dyDescent="0.2">
      <c r="A374" s="53">
        <v>4225</v>
      </c>
      <c r="B374" s="85" t="s">
        <v>683</v>
      </c>
      <c r="C374" s="50" t="s">
        <v>772</v>
      </c>
      <c r="D374" s="242">
        <v>20542.599999999999</v>
      </c>
      <c r="E374" s="242">
        <v>9371.4599999999991</v>
      </c>
      <c r="F374" s="52">
        <f t="shared" si="81"/>
        <v>45.619639188807646</v>
      </c>
    </row>
    <row r="375" spans="1:6" ht="12.75" customHeight="1" x14ac:dyDescent="0.2">
      <c r="A375" s="53">
        <v>4226</v>
      </c>
      <c r="B375" s="85" t="s">
        <v>685</v>
      </c>
      <c r="C375" s="50" t="s">
        <v>773</v>
      </c>
      <c r="D375" s="242">
        <v>5900.73</v>
      </c>
      <c r="E375" s="242">
        <v>17445.36</v>
      </c>
      <c r="F375" s="52">
        <f t="shared" si="81"/>
        <v>295.64748768372732</v>
      </c>
    </row>
    <row r="376" spans="1:6" ht="12.75" customHeight="1" x14ac:dyDescent="0.2">
      <c r="A376" s="53">
        <v>4227</v>
      </c>
      <c r="B376" s="232" t="s">
        <v>687</v>
      </c>
      <c r="C376" s="50" t="s">
        <v>774</v>
      </c>
      <c r="D376" s="242">
        <v>1411170.17</v>
      </c>
      <c r="E376" s="242">
        <v>311157.01</v>
      </c>
      <c r="F376" s="52">
        <f t="shared" si="81"/>
        <v>22.049573936217772</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282213.88</v>
      </c>
      <c r="E378" s="51">
        <f t="shared" si="102"/>
        <v>472057.81</v>
      </c>
      <c r="F378" s="52">
        <f t="shared" si="81"/>
        <v>167.26952267549703</v>
      </c>
    </row>
    <row r="379" spans="1:6" ht="12.75" customHeight="1" x14ac:dyDescent="0.2">
      <c r="A379" s="53">
        <v>4231</v>
      </c>
      <c r="B379" s="85" t="s">
        <v>693</v>
      </c>
      <c r="C379" s="50" t="s">
        <v>778</v>
      </c>
      <c r="D379" s="242">
        <v>282213.88</v>
      </c>
      <c r="E379" s="242">
        <v>472057.81</v>
      </c>
      <c r="F379" s="52">
        <f t="shared" si="81"/>
        <v>167.26952267549703</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67896.89</v>
      </c>
      <c r="E383" s="51">
        <f t="shared" si="103"/>
        <v>97218.09</v>
      </c>
      <c r="F383" s="52">
        <f t="shared" si="81"/>
        <v>143.18489403564729</v>
      </c>
    </row>
    <row r="384" spans="1:6" ht="12.75" customHeight="1" x14ac:dyDescent="0.2">
      <c r="A384" s="53">
        <v>4241</v>
      </c>
      <c r="B384" s="85" t="s">
        <v>784</v>
      </c>
      <c r="C384" s="50" t="s">
        <v>785</v>
      </c>
      <c r="D384" s="242">
        <v>67896.89</v>
      </c>
      <c r="E384" s="242">
        <v>97180.29</v>
      </c>
      <c r="F384" s="52">
        <f t="shared" si="81"/>
        <v>143.12922138259941</v>
      </c>
    </row>
    <row r="385" spans="1:6" ht="12.75" customHeight="1" x14ac:dyDescent="0.2">
      <c r="A385" s="53">
        <v>4242</v>
      </c>
      <c r="B385" s="85" t="s">
        <v>705</v>
      </c>
      <c r="C385" s="50" t="s">
        <v>786</v>
      </c>
      <c r="D385" s="242">
        <v>0</v>
      </c>
      <c r="E385" s="242">
        <v>37.799999999999997</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1198</v>
      </c>
      <c r="E388" s="51">
        <f t="shared" si="104"/>
        <v>0</v>
      </c>
      <c r="F388" s="52">
        <f t="shared" si="81"/>
        <v>0</v>
      </c>
    </row>
    <row r="389" spans="1:6" ht="12.75" customHeight="1" x14ac:dyDescent="0.2">
      <c r="A389" s="53">
        <v>4251</v>
      </c>
      <c r="B389" s="85" t="s">
        <v>791</v>
      </c>
      <c r="C389" s="50" t="s">
        <v>792</v>
      </c>
      <c r="D389" s="242">
        <v>1198</v>
      </c>
      <c r="E389" s="242">
        <v>0</v>
      </c>
      <c r="F389" s="52">
        <f t="shared" si="81"/>
        <v>0</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126447.39</v>
      </c>
      <c r="E391" s="51">
        <f t="shared" si="105"/>
        <v>1349.75</v>
      </c>
      <c r="F391" s="52">
        <f t="shared" si="81"/>
        <v>1.0674399843286604</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126447.39</v>
      </c>
      <c r="E393" s="242">
        <v>1349.75</v>
      </c>
      <c r="F393" s="52">
        <f t="shared" si="81"/>
        <v>1.0674399843286604</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4019444.38</v>
      </c>
      <c r="E402" s="51">
        <f t="shared" si="109"/>
        <v>2971060.64</v>
      </c>
      <c r="F402" s="52">
        <f t="shared" si="81"/>
        <v>73.91719748091154</v>
      </c>
    </row>
    <row r="403" spans="1:6" ht="12.75" customHeight="1" x14ac:dyDescent="0.2">
      <c r="A403" s="53">
        <v>451</v>
      </c>
      <c r="B403" s="85" t="s">
        <v>812</v>
      </c>
      <c r="C403" s="50" t="s">
        <v>813</v>
      </c>
      <c r="D403" s="242">
        <v>3941976.21</v>
      </c>
      <c r="E403" s="242">
        <v>2841059.08</v>
      </c>
      <c r="F403" s="52">
        <f t="shared" si="81"/>
        <v>72.071948907068617</v>
      </c>
    </row>
    <row r="404" spans="1:6" ht="12.75" customHeight="1" x14ac:dyDescent="0.2">
      <c r="A404" s="53">
        <v>452</v>
      </c>
      <c r="B404" s="85" t="s">
        <v>814</v>
      </c>
      <c r="C404" s="50" t="s">
        <v>815</v>
      </c>
      <c r="D404" s="242">
        <v>77468.17</v>
      </c>
      <c r="E404" s="242">
        <v>130001.56</v>
      </c>
      <c r="F404" s="52">
        <f t="shared" si="81"/>
        <v>167.81287075711225</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8005134.9400000013</v>
      </c>
      <c r="E408" s="51">
        <f t="shared" si="111"/>
        <v>5620607.8399999999</v>
      </c>
      <c r="F408" s="52">
        <f t="shared" si="81"/>
        <v>70.212530858349268</v>
      </c>
    </row>
    <row r="409" spans="1:6" ht="12.75" customHeight="1" x14ac:dyDescent="0.2">
      <c r="A409" s="53">
        <v>92212</v>
      </c>
      <c r="B409" s="85" t="s">
        <v>824</v>
      </c>
      <c r="C409" s="50" t="s">
        <v>825</v>
      </c>
      <c r="D409" s="242">
        <v>0</v>
      </c>
      <c r="E409" s="242">
        <v>60123.07</v>
      </c>
      <c r="F409" s="52" t="str">
        <f t="shared" si="81"/>
        <v>-</v>
      </c>
    </row>
    <row r="410" spans="1:6" ht="12.75" customHeight="1" x14ac:dyDescent="0.2">
      <c r="A410" s="53">
        <v>92222</v>
      </c>
      <c r="B410" s="85" t="s">
        <v>826</v>
      </c>
      <c r="C410" s="50" t="s">
        <v>827</v>
      </c>
      <c r="D410" s="242">
        <v>18607701.469999999</v>
      </c>
      <c r="E410" s="242">
        <v>0</v>
      </c>
      <c r="F410" s="52">
        <f t="shared" si="81"/>
        <v>0</v>
      </c>
    </row>
    <row r="411" spans="1:6" ht="12.75" customHeight="1" x14ac:dyDescent="0.2">
      <c r="A411" s="53">
        <v>97</v>
      </c>
      <c r="B411" s="85" t="s">
        <v>828</v>
      </c>
      <c r="C411" s="50" t="s">
        <v>829</v>
      </c>
      <c r="D411" s="242">
        <v>102137.11</v>
      </c>
      <c r="E411" s="242">
        <v>0</v>
      </c>
      <c r="F411" s="52">
        <f t="shared" si="81"/>
        <v>0</v>
      </c>
    </row>
    <row r="412" spans="1:6" ht="12.75" customHeight="1" x14ac:dyDescent="0.2">
      <c r="A412" s="53" t="s">
        <v>609</v>
      </c>
      <c r="B412" s="85" t="s">
        <v>830</v>
      </c>
      <c r="C412" s="50" t="s">
        <v>831</v>
      </c>
      <c r="D412" s="51">
        <f>D6+D298</f>
        <v>115994586.14000002</v>
      </c>
      <c r="E412" s="51">
        <f>E6+E298</f>
        <v>86520296.100000009</v>
      </c>
      <c r="F412" s="52">
        <f t="shared" si="81"/>
        <v>74.589943357851269</v>
      </c>
    </row>
    <row r="413" spans="1:6" ht="12.75" customHeight="1" x14ac:dyDescent="0.2">
      <c r="A413" s="53" t="s">
        <v>609</v>
      </c>
      <c r="B413" s="85" t="s">
        <v>832</v>
      </c>
      <c r="C413" s="50" t="s">
        <v>833</v>
      </c>
      <c r="D413" s="51">
        <f t="shared" ref="D413:E413" si="112">D289+D350</f>
        <v>112618796.31999999</v>
      </c>
      <c r="E413" s="51">
        <f t="shared" si="112"/>
        <v>84117421.940000013</v>
      </c>
      <c r="F413" s="52">
        <f t="shared" si="81"/>
        <v>74.692169236994047</v>
      </c>
    </row>
    <row r="414" spans="1:6" ht="12.75" customHeight="1" x14ac:dyDescent="0.2">
      <c r="A414" s="53" t="s">
        <v>609</v>
      </c>
      <c r="B414" s="85" t="s">
        <v>834</v>
      </c>
      <c r="C414" s="50" t="s">
        <v>835</v>
      </c>
      <c r="D414" s="51">
        <f t="shared" ref="D414:E414" si="113">IF(D412&gt;=D413,D412-D413,0)</f>
        <v>3375789.8200000226</v>
      </c>
      <c r="E414" s="51">
        <f t="shared" si="113"/>
        <v>2402874.1599999964</v>
      </c>
      <c r="F414" s="52">
        <f t="shared" si="81"/>
        <v>71.179613901435971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10365323.15</v>
      </c>
      <c r="F416" s="52" t="str">
        <f t="shared" si="81"/>
        <v>-</v>
      </c>
    </row>
    <row r="417" spans="1:6" ht="12.75" customHeight="1" x14ac:dyDescent="0.2">
      <c r="A417" s="60" t="s">
        <v>838</v>
      </c>
      <c r="B417" s="85" t="s">
        <v>841</v>
      </c>
      <c r="C417" s="61" t="s">
        <v>842</v>
      </c>
      <c r="D417" s="51">
        <f t="shared" ref="D417:E417" si="116">IF(D293-D292+D410-D409&gt;=0,D293-D292+D410-D409,0)</f>
        <v>7034361.6399999987</v>
      </c>
      <c r="E417" s="51">
        <f t="shared" si="116"/>
        <v>0</v>
      </c>
      <c r="F417" s="52">
        <f t="shared" si="81"/>
        <v>0</v>
      </c>
    </row>
    <row r="418" spans="1:6" ht="12.75" customHeight="1" x14ac:dyDescent="0.2">
      <c r="A418" s="55" t="s">
        <v>843</v>
      </c>
      <c r="B418" s="233" t="s">
        <v>844</v>
      </c>
      <c r="C418" s="56" t="s">
        <v>845</v>
      </c>
      <c r="D418" s="62">
        <f t="shared" ref="D418:E418" si="117">D294+D411</f>
        <v>2311388.3899999997</v>
      </c>
      <c r="E418" s="62">
        <f t="shared" si="117"/>
        <v>1371041.33</v>
      </c>
      <c r="F418" s="57">
        <f t="shared" si="81"/>
        <v>59.316787084839525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18774.39</v>
      </c>
      <c r="E420" s="51">
        <f t="shared" si="118"/>
        <v>13052.8</v>
      </c>
      <c r="F420" s="52">
        <f t="shared" ref="F420:F647" si="119">IF(D420&lt;&gt;0,IF(E420/D420&gt;=100,"&gt;&gt;100",E420/D420*100),"-")</f>
        <v>69.524495869106801</v>
      </c>
    </row>
    <row r="421" spans="1:6" ht="24" x14ac:dyDescent="0.2">
      <c r="A421" s="53">
        <v>81</v>
      </c>
      <c r="B421" s="232" t="s">
        <v>849</v>
      </c>
      <c r="C421" s="50" t="s">
        <v>850</v>
      </c>
      <c r="D421" s="51">
        <f t="shared" ref="D421:E421" si="120">D422+D427+D430+D434+D435+D442+D447+D455</f>
        <v>18774.39</v>
      </c>
      <c r="E421" s="51">
        <f t="shared" si="120"/>
        <v>13052.8</v>
      </c>
      <c r="F421" s="52">
        <f t="shared" si="119"/>
        <v>69.524495869106801</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18774.39</v>
      </c>
      <c r="E427" s="51">
        <f t="shared" si="122"/>
        <v>13052.8</v>
      </c>
      <c r="F427" s="52">
        <f t="shared" si="119"/>
        <v>69.524495869106801</v>
      </c>
    </row>
    <row r="428" spans="1:6" ht="24" x14ac:dyDescent="0.2">
      <c r="A428" s="53">
        <v>8121</v>
      </c>
      <c r="B428" s="232" t="s">
        <v>863</v>
      </c>
      <c r="C428" s="50" t="s">
        <v>864</v>
      </c>
      <c r="D428" s="242">
        <v>18774.39</v>
      </c>
      <c r="E428" s="242">
        <v>13052.8</v>
      </c>
      <c r="F428" s="52">
        <f t="shared" si="119"/>
        <v>69.524495869106801</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1056883.3700000001</v>
      </c>
      <c r="E528" s="51">
        <f t="shared" si="148"/>
        <v>433095.48</v>
      </c>
      <c r="F528" s="52">
        <f t="shared" si="119"/>
        <v>40.978549979455153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1056883.3700000001</v>
      </c>
      <c r="E593" s="51">
        <f t="shared" si="167"/>
        <v>433095.48</v>
      </c>
      <c r="F593" s="52">
        <f t="shared" si="119"/>
        <v>40.978549979455153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1056883.3700000001</v>
      </c>
      <c r="E605" s="51">
        <f t="shared" si="171"/>
        <v>433095.48</v>
      </c>
      <c r="F605" s="52">
        <f t="shared" si="119"/>
        <v>40.978549979455153</v>
      </c>
    </row>
    <row r="606" spans="1:6" ht="24" x14ac:dyDescent="0.2">
      <c r="A606" s="53">
        <v>5443</v>
      </c>
      <c r="B606" s="85" t="s">
        <v>1210</v>
      </c>
      <c r="C606" s="50" t="s">
        <v>1211</v>
      </c>
      <c r="D606" s="242">
        <v>1056883.3700000001</v>
      </c>
      <c r="E606" s="242">
        <v>433095.48</v>
      </c>
      <c r="F606" s="52">
        <f t="shared" si="119"/>
        <v>40.978549979455153</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1038108.9800000001</v>
      </c>
      <c r="E636" s="51">
        <f t="shared" si="179"/>
        <v>420042.68</v>
      </c>
      <c r="F636" s="52">
        <f t="shared" si="119"/>
        <v>40.462291348255164</v>
      </c>
    </row>
    <row r="637" spans="1:6" ht="12.75" customHeight="1" x14ac:dyDescent="0.2">
      <c r="A637" s="53">
        <v>92213</v>
      </c>
      <c r="B637" s="85" t="s">
        <v>1272</v>
      </c>
      <c r="C637" s="50" t="s">
        <v>1273</v>
      </c>
      <c r="D637" s="242">
        <v>3718277.07</v>
      </c>
      <c r="E637" s="242">
        <v>10182.219999999999</v>
      </c>
      <c r="F637" s="52">
        <f t="shared" si="119"/>
        <v>0.27384242239914625</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116013360.53000002</v>
      </c>
      <c r="E639" s="51">
        <f t="shared" si="180"/>
        <v>86533348.900000006</v>
      </c>
      <c r="F639" s="52">
        <f t="shared" si="119"/>
        <v>74.589123618760482</v>
      </c>
    </row>
    <row r="640" spans="1:6" ht="12.75" customHeight="1" x14ac:dyDescent="0.2">
      <c r="A640" s="53" t="s">
        <v>609</v>
      </c>
      <c r="B640" s="85" t="s">
        <v>1278</v>
      </c>
      <c r="C640" s="50" t="s">
        <v>1279</v>
      </c>
      <c r="D640" s="51">
        <f t="shared" ref="D640:E640" si="181">D413+D528</f>
        <v>113675679.69</v>
      </c>
      <c r="E640" s="51">
        <f t="shared" si="181"/>
        <v>84550517.420000017</v>
      </c>
      <c r="F640" s="52">
        <f t="shared" si="119"/>
        <v>74.378721684861745</v>
      </c>
    </row>
    <row r="641" spans="1:6" ht="12.75" customHeight="1" x14ac:dyDescent="0.2">
      <c r="A641" s="53" t="s">
        <v>609</v>
      </c>
      <c r="B641" s="85" t="s">
        <v>1280</v>
      </c>
      <c r="C641" s="50" t="s">
        <v>1281</v>
      </c>
      <c r="D641" s="51">
        <f t="shared" ref="D641:E641" si="182">IF(D639&gt;=D640,D639-D640,0)</f>
        <v>2337680.8400000185</v>
      </c>
      <c r="E641" s="51">
        <f t="shared" si="182"/>
        <v>1982831.4799999893</v>
      </c>
      <c r="F641" s="52">
        <f t="shared" si="119"/>
        <v>84.820453077759467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10375505.370000001</v>
      </c>
      <c r="F643" s="52" t="str">
        <f t="shared" si="119"/>
        <v>-</v>
      </c>
    </row>
    <row r="644" spans="1:6" ht="24" x14ac:dyDescent="0.2">
      <c r="A644" s="60" t="s">
        <v>1286</v>
      </c>
      <c r="B644" s="85" t="s">
        <v>1287</v>
      </c>
      <c r="C644" s="61" t="s">
        <v>1286</v>
      </c>
      <c r="D644" s="51">
        <f t="shared" ref="D644:E644" si="185">IF(D417-D416+D638-D637&gt;=0,D417-D416+D638-D637,0)</f>
        <v>3316084.5699999989</v>
      </c>
      <c r="E644" s="51">
        <f t="shared" si="185"/>
        <v>0</v>
      </c>
      <c r="F644" s="52">
        <f t="shared" si="119"/>
        <v>0</v>
      </c>
    </row>
    <row r="645" spans="1:6" ht="24" x14ac:dyDescent="0.2">
      <c r="A645" s="53" t="s">
        <v>609</v>
      </c>
      <c r="B645" s="85" t="s">
        <v>1288</v>
      </c>
      <c r="C645" s="50" t="s">
        <v>1289</v>
      </c>
      <c r="D645" s="51">
        <f t="shared" ref="D645:E645" si="186">IF(D641+D643-D642-D644&gt;=0,D641+D643-D642-D644,0)</f>
        <v>0</v>
      </c>
      <c r="E645" s="51">
        <f t="shared" si="186"/>
        <v>12358336.84999999</v>
      </c>
      <c r="F645" s="52" t="str">
        <f t="shared" si="119"/>
        <v>-</v>
      </c>
    </row>
    <row r="646" spans="1:6" ht="24" x14ac:dyDescent="0.2">
      <c r="A646" s="53" t="s">
        <v>609</v>
      </c>
      <c r="B646" s="85" t="s">
        <v>1290</v>
      </c>
      <c r="C646" s="50" t="s">
        <v>1291</v>
      </c>
      <c r="D646" s="51">
        <f t="shared" ref="D646:E646" si="187">IF(D642+D644-D641-D643&gt;=0,D642+D644-D641-D643,0)</f>
        <v>978403.72999998042</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11244335.810000001</v>
      </c>
      <c r="E649" s="242">
        <v>14050252.59</v>
      </c>
      <c r="F649" s="52">
        <f t="shared" ref="F649:F724" si="188">IF(D649&lt;&gt;0,IF(E649/D649&gt;=100,"&gt;&gt;100",E649/D649*100),"-")</f>
        <v>124.95404644091646</v>
      </c>
    </row>
    <row r="650" spans="1:6" ht="12.75" customHeight="1" x14ac:dyDescent="0.2">
      <c r="A650" s="53" t="s">
        <v>1297</v>
      </c>
      <c r="B650" s="85" t="s">
        <v>1298</v>
      </c>
      <c r="C650" s="50" t="s">
        <v>1297</v>
      </c>
      <c r="D650" s="242">
        <v>204569411.19999999</v>
      </c>
      <c r="E650" s="242">
        <v>94284119.019999996</v>
      </c>
      <c r="F650" s="52">
        <f t="shared" si="188"/>
        <v>46.089060171279414</v>
      </c>
    </row>
    <row r="651" spans="1:6" ht="12.75" customHeight="1" x14ac:dyDescent="0.2">
      <c r="A651" s="53" t="s">
        <v>1299</v>
      </c>
      <c r="B651" s="85" t="s">
        <v>1300</v>
      </c>
      <c r="C651" s="50" t="s">
        <v>1299</v>
      </c>
      <c r="D651" s="242">
        <v>201253988.56999999</v>
      </c>
      <c r="E651" s="242">
        <v>92810733.650000006</v>
      </c>
      <c r="F651" s="52">
        <f t="shared" si="188"/>
        <v>46.116220756399393</v>
      </c>
    </row>
    <row r="652" spans="1:6" ht="24" x14ac:dyDescent="0.2">
      <c r="A652" s="53">
        <v>11</v>
      </c>
      <c r="B652" s="85" t="s">
        <v>1301</v>
      </c>
      <c r="C652" s="50" t="s">
        <v>1302</v>
      </c>
      <c r="D652" s="51">
        <f t="shared" ref="D652:E652" si="189">+D649+D650-D651</f>
        <v>14559758.439999998</v>
      </c>
      <c r="E652" s="51">
        <f t="shared" si="189"/>
        <v>15523637.959999993</v>
      </c>
      <c r="F652" s="52">
        <f t="shared" si="188"/>
        <v>106.62016148119552</v>
      </c>
    </row>
    <row r="653" spans="1:6" ht="24" x14ac:dyDescent="0.2">
      <c r="A653" s="53" t="s">
        <v>609</v>
      </c>
      <c r="B653" s="85" t="s">
        <v>1303</v>
      </c>
      <c r="C653" s="50" t="s">
        <v>1304</v>
      </c>
      <c r="D653" s="262">
        <v>128</v>
      </c>
      <c r="E653" s="262">
        <v>127</v>
      </c>
      <c r="F653" s="52">
        <f t="shared" si="188"/>
        <v>99.21875</v>
      </c>
    </row>
    <row r="654" spans="1:6" ht="24" x14ac:dyDescent="0.2">
      <c r="A654" s="53" t="s">
        <v>609</v>
      </c>
      <c r="B654" s="85" t="s">
        <v>1305</v>
      </c>
      <c r="C654" s="50" t="s">
        <v>1306</v>
      </c>
      <c r="D654" s="262">
        <v>2873</v>
      </c>
      <c r="E654" s="262">
        <v>2016</v>
      </c>
      <c r="F654" s="52">
        <f t="shared" si="188"/>
        <v>70.170553428471976</v>
      </c>
    </row>
    <row r="655" spans="1:6" ht="12.75" customHeight="1" x14ac:dyDescent="0.2">
      <c r="A655" s="53" t="s">
        <v>609</v>
      </c>
      <c r="B655" s="85" t="s">
        <v>1307</v>
      </c>
      <c r="C655" s="50" t="s">
        <v>1308</v>
      </c>
      <c r="D655" s="262">
        <v>128</v>
      </c>
      <c r="E655" s="262">
        <v>127</v>
      </c>
      <c r="F655" s="52">
        <f t="shared" si="188"/>
        <v>99.21875</v>
      </c>
    </row>
    <row r="656" spans="1:6" ht="12.75" customHeight="1" x14ac:dyDescent="0.2">
      <c r="A656" s="53" t="s">
        <v>609</v>
      </c>
      <c r="B656" s="85" t="s">
        <v>1309</v>
      </c>
      <c r="C656" s="50" t="s">
        <v>1310</v>
      </c>
      <c r="D656" s="262">
        <v>2602</v>
      </c>
      <c r="E656" s="262">
        <v>1756</v>
      </c>
      <c r="F656" s="52">
        <f t="shared" si="188"/>
        <v>67.486548808608759</v>
      </c>
    </row>
    <row r="657" spans="1:6" ht="24" x14ac:dyDescent="0.2">
      <c r="A657" s="53" t="s">
        <v>1311</v>
      </c>
      <c r="B657" s="85" t="s">
        <v>1312</v>
      </c>
      <c r="C657" s="50" t="s">
        <v>1313</v>
      </c>
      <c r="D657" s="242">
        <v>1685480.91</v>
      </c>
      <c r="E657" s="242">
        <v>2220614.91</v>
      </c>
      <c r="F657" s="52">
        <f t="shared" si="188"/>
        <v>131.74963280954634</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688097.43</v>
      </c>
      <c r="E659" s="242">
        <v>748355.39</v>
      </c>
      <c r="F659" s="52">
        <f t="shared" si="188"/>
        <v>108.75718428420811</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4810666.71</v>
      </c>
      <c r="E661" s="242">
        <v>5290503.97</v>
      </c>
      <c r="F661" s="52">
        <f t="shared" si="188"/>
        <v>109.97444406203729</v>
      </c>
    </row>
    <row r="662" spans="1:6" ht="12.75" customHeight="1" x14ac:dyDescent="0.2">
      <c r="A662" s="53">
        <v>63312</v>
      </c>
      <c r="B662" s="85" t="s">
        <v>1322</v>
      </c>
      <c r="C662" s="50" t="s">
        <v>1323</v>
      </c>
      <c r="D662" s="242">
        <v>1471.98</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360218.41</v>
      </c>
      <c r="E665" s="242">
        <v>251970.28</v>
      </c>
      <c r="F665" s="52">
        <f t="shared" si="188"/>
        <v>69.949306588744321</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34999.29</v>
      </c>
      <c r="E668" s="242">
        <v>99028.23</v>
      </c>
      <c r="F668" s="52">
        <f t="shared" si="188"/>
        <v>282.94353971180556</v>
      </c>
    </row>
    <row r="669" spans="1:6" ht="12.75" customHeight="1" x14ac:dyDescent="0.2">
      <c r="A669" s="53">
        <v>63414</v>
      </c>
      <c r="B669" s="85" t="s">
        <v>1336</v>
      </c>
      <c r="C669" s="50" t="s">
        <v>1337</v>
      </c>
      <c r="D669" s="242">
        <v>2189894.0699999998</v>
      </c>
      <c r="E669" s="242">
        <v>126311.01</v>
      </c>
      <c r="F669" s="52">
        <f t="shared" si="188"/>
        <v>5.7679050201729618</v>
      </c>
    </row>
    <row r="670" spans="1:6" ht="12.75" customHeight="1" x14ac:dyDescent="0.2">
      <c r="A670" s="53">
        <v>63415</v>
      </c>
      <c r="B670" s="85" t="s">
        <v>1338</v>
      </c>
      <c r="C670" s="50" t="s">
        <v>1339</v>
      </c>
      <c r="D670" s="242">
        <v>185.82</v>
      </c>
      <c r="E670" s="242">
        <v>10085.120000000001</v>
      </c>
      <c r="F670" s="52">
        <f t="shared" si="188"/>
        <v>5427.3598105693691</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1280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33651252.32</v>
      </c>
      <c r="E675" s="242">
        <v>37046998.520000003</v>
      </c>
      <c r="F675" s="52">
        <f t="shared" si="188"/>
        <v>110.09099503254387</v>
      </c>
    </row>
    <row r="676" spans="1:6" ht="24" x14ac:dyDescent="0.2">
      <c r="A676" s="53">
        <v>63613</v>
      </c>
      <c r="B676" s="232" t="s">
        <v>1350</v>
      </c>
      <c r="C676" s="50" t="s">
        <v>1351</v>
      </c>
      <c r="D676" s="242">
        <v>379434.96</v>
      </c>
      <c r="E676" s="242">
        <v>250401.11</v>
      </c>
      <c r="F676" s="52">
        <f t="shared" si="188"/>
        <v>65.993157298947878</v>
      </c>
    </row>
    <row r="677" spans="1:6" ht="24" x14ac:dyDescent="0.2">
      <c r="A677" s="53">
        <v>63622</v>
      </c>
      <c r="B677" s="232" t="s">
        <v>1352</v>
      </c>
      <c r="C677" s="50" t="s">
        <v>1353</v>
      </c>
      <c r="D677" s="242">
        <v>653490.72</v>
      </c>
      <c r="E677" s="242">
        <v>752499.31</v>
      </c>
      <c r="F677" s="52">
        <f t="shared" si="188"/>
        <v>115.15072624137647</v>
      </c>
    </row>
    <row r="678" spans="1:6" ht="24" x14ac:dyDescent="0.2">
      <c r="A678" s="53">
        <v>63623</v>
      </c>
      <c r="B678" s="232" t="s">
        <v>1354</v>
      </c>
      <c r="C678" s="50" t="s">
        <v>1355</v>
      </c>
      <c r="D678" s="242">
        <v>214042.82</v>
      </c>
      <c r="E678" s="242">
        <v>153347.54999999999</v>
      </c>
      <c r="F678" s="52">
        <f t="shared" si="188"/>
        <v>71.643398269561203</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2706541.51</v>
      </c>
      <c r="E694" s="242">
        <v>2273853.7400000002</v>
      </c>
      <c r="F694" s="52">
        <f t="shared" si="188"/>
        <v>84.013259416073041</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175315.61</v>
      </c>
      <c r="E696" s="242">
        <v>78169.820000000007</v>
      </c>
      <c r="F696" s="52">
        <f t="shared" si="188"/>
        <v>44.588054651836202</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2833142.9</v>
      </c>
      <c r="E698" s="242">
        <v>1951.4</v>
      </c>
      <c r="F698" s="52">
        <f t="shared" si="188"/>
        <v>6.8877570559536555E-2</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106178.25</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5263450.09</v>
      </c>
      <c r="E710" s="242">
        <v>2561494.17</v>
      </c>
      <c r="F710" s="52">
        <f t="shared" si="188"/>
        <v>48.665687452163148</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54274.01</v>
      </c>
      <c r="E712" s="242">
        <v>60218.18</v>
      </c>
      <c r="F712" s="52">
        <f t="shared" si="188"/>
        <v>110.95214818289638</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87354</v>
      </c>
      <c r="E716" s="242">
        <v>74206.48</v>
      </c>
      <c r="F716" s="52">
        <f t="shared" si="188"/>
        <v>84.949149437919274</v>
      </c>
    </row>
    <row r="717" spans="1:6" ht="12.75" customHeight="1" x14ac:dyDescent="0.2">
      <c r="A717" s="53">
        <v>31215</v>
      </c>
      <c r="B717" s="85" t="s">
        <v>1414</v>
      </c>
      <c r="C717" s="50" t="s">
        <v>1415</v>
      </c>
      <c r="D717" s="242">
        <v>107912.56</v>
      </c>
      <c r="E717" s="242">
        <v>80873.600000000006</v>
      </c>
      <c r="F717" s="52">
        <f t="shared" si="188"/>
        <v>74.943639554098255</v>
      </c>
    </row>
    <row r="718" spans="1:6" ht="12.75" customHeight="1" x14ac:dyDescent="0.2">
      <c r="A718" s="53">
        <v>32121</v>
      </c>
      <c r="B718" s="85" t="s">
        <v>1416</v>
      </c>
      <c r="C718" s="50" t="s">
        <v>1417</v>
      </c>
      <c r="D718" s="242">
        <v>1885577.94</v>
      </c>
      <c r="E718" s="242">
        <v>1379574.08</v>
      </c>
      <c r="F718" s="52">
        <f t="shared" si="188"/>
        <v>73.164521642632295</v>
      </c>
    </row>
    <row r="719" spans="1:6" ht="12.75" customHeight="1" x14ac:dyDescent="0.2">
      <c r="A719" s="53" t="s">
        <v>1418</v>
      </c>
      <c r="B719" s="85" t="s">
        <v>1419</v>
      </c>
      <c r="C719" s="50" t="s">
        <v>1418</v>
      </c>
      <c r="D719" s="242">
        <v>2388.96</v>
      </c>
      <c r="E719" s="242">
        <v>3297.24</v>
      </c>
      <c r="F719" s="52">
        <f t="shared" si="188"/>
        <v>138.01989150090415</v>
      </c>
    </row>
    <row r="720" spans="1:6" ht="12.75" customHeight="1" x14ac:dyDescent="0.2">
      <c r="A720" s="53" t="s">
        <v>1420</v>
      </c>
      <c r="B720" s="85" t="s">
        <v>1421</v>
      </c>
      <c r="C720" s="50" t="s">
        <v>1420</v>
      </c>
      <c r="D720" s="242">
        <v>77218.55</v>
      </c>
      <c r="E720" s="242">
        <v>66191.89</v>
      </c>
      <c r="F720" s="52">
        <f t="shared" si="188"/>
        <v>85.720192881114698</v>
      </c>
    </row>
    <row r="721" spans="1:6" ht="12.75" customHeight="1" x14ac:dyDescent="0.2">
      <c r="A721" s="53" t="s">
        <v>1422</v>
      </c>
      <c r="B721" s="85" t="s">
        <v>1423</v>
      </c>
      <c r="C721" s="50" t="s">
        <v>1422</v>
      </c>
      <c r="D721" s="242">
        <v>4315.59</v>
      </c>
      <c r="E721" s="242">
        <v>4701.88</v>
      </c>
      <c r="F721" s="52">
        <f t="shared" si="188"/>
        <v>108.95103566372153</v>
      </c>
    </row>
    <row r="722" spans="1:6" ht="12.75" customHeight="1" x14ac:dyDescent="0.2">
      <c r="A722" s="53" t="s">
        <v>1424</v>
      </c>
      <c r="B722" s="85" t="s">
        <v>1425</v>
      </c>
      <c r="C722" s="50" t="s">
        <v>1424</v>
      </c>
      <c r="D722" s="242">
        <v>372598.37</v>
      </c>
      <c r="E722" s="242">
        <v>366843.4</v>
      </c>
      <c r="F722" s="52">
        <f t="shared" si="188"/>
        <v>98.455449496464524</v>
      </c>
    </row>
    <row r="723" spans="1:6" ht="12.75" customHeight="1" x14ac:dyDescent="0.2">
      <c r="A723" s="53" t="s">
        <v>1426</v>
      </c>
      <c r="B723" s="85" t="s">
        <v>1427</v>
      </c>
      <c r="C723" s="50" t="s">
        <v>1426</v>
      </c>
      <c r="D723" s="242">
        <v>0</v>
      </c>
      <c r="E723" s="242">
        <v>183</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132127.15</v>
      </c>
      <c r="E725" s="242">
        <v>105735.13</v>
      </c>
      <c r="F725" s="52">
        <f t="shared" ref="F725:F979" si="190">IF(D725&lt;&gt;0,IF(E725/D725&gt;=100,"&gt;&gt;100",E725/D725*100),"-")</f>
        <v>80.025286248889799</v>
      </c>
    </row>
    <row r="726" spans="1:6" ht="12.75" customHeight="1" x14ac:dyDescent="0.2">
      <c r="A726" s="53" t="s">
        <v>1432</v>
      </c>
      <c r="B726" s="85" t="s">
        <v>1433</v>
      </c>
      <c r="C726" s="50" t="s">
        <v>1432</v>
      </c>
      <c r="D726" s="242">
        <v>175156.56</v>
      </c>
      <c r="E726" s="242">
        <v>88724.81</v>
      </c>
      <c r="F726" s="52">
        <f t="shared" si="190"/>
        <v>50.654574399040499</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176410.78</v>
      </c>
      <c r="E742" s="242">
        <v>36576.61</v>
      </c>
      <c r="F742" s="52">
        <f t="shared" si="190"/>
        <v>20.733772618657433</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376371.49</v>
      </c>
      <c r="E759" s="242">
        <v>385497.68</v>
      </c>
      <c r="F759" s="52">
        <f t="shared" si="190"/>
        <v>102.42478249348801</v>
      </c>
    </row>
    <row r="760" spans="1:6" ht="12.75" customHeight="1" x14ac:dyDescent="0.2">
      <c r="A760" s="53">
        <v>35232</v>
      </c>
      <c r="B760" s="85" t="s">
        <v>1500</v>
      </c>
      <c r="C760" s="50" t="s">
        <v>1501</v>
      </c>
      <c r="D760" s="242">
        <v>185633.48</v>
      </c>
      <c r="E760" s="242">
        <v>198567.86</v>
      </c>
      <c r="F760" s="52">
        <f t="shared" si="190"/>
        <v>106.96769785277955</v>
      </c>
    </row>
    <row r="761" spans="1:6" ht="12.75" customHeight="1" x14ac:dyDescent="0.2">
      <c r="A761" s="53">
        <v>36313</v>
      </c>
      <c r="B761" s="85" t="s">
        <v>1502</v>
      </c>
      <c r="C761" s="50" t="s">
        <v>1503</v>
      </c>
      <c r="D761" s="242">
        <v>18272</v>
      </c>
      <c r="E761" s="242">
        <v>28272</v>
      </c>
      <c r="F761" s="52">
        <f t="shared" si="190"/>
        <v>154.72854640980736</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92407.47</v>
      </c>
      <c r="E763" s="242">
        <v>83351.210000000006</v>
      </c>
      <c r="F763" s="52">
        <f t="shared" si="190"/>
        <v>90.199645115270442</v>
      </c>
    </row>
    <row r="764" spans="1:6" ht="12.75" customHeight="1" x14ac:dyDescent="0.2">
      <c r="A764" s="53">
        <v>36316</v>
      </c>
      <c r="B764" s="85" t="s">
        <v>1508</v>
      </c>
      <c r="C764" s="50" t="s">
        <v>1509</v>
      </c>
      <c r="D764" s="242">
        <v>19890.36</v>
      </c>
      <c r="E764" s="242">
        <v>15931.33</v>
      </c>
      <c r="F764" s="52">
        <f t="shared" si="190"/>
        <v>80.095734818273783</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17786</v>
      </c>
      <c r="E770" s="242">
        <v>106800</v>
      </c>
      <c r="F770" s="52">
        <f t="shared" si="190"/>
        <v>600.47228156977394</v>
      </c>
    </row>
    <row r="771" spans="1:6" ht="12.75" customHeight="1" x14ac:dyDescent="0.2">
      <c r="A771" s="53">
        <v>36326</v>
      </c>
      <c r="B771" s="85" t="s">
        <v>1522</v>
      </c>
      <c r="C771" s="50" t="s">
        <v>1523</v>
      </c>
      <c r="D771" s="242">
        <v>709789.96</v>
      </c>
      <c r="E771" s="242">
        <v>769348.94</v>
      </c>
      <c r="F771" s="52">
        <f t="shared" si="190"/>
        <v>108.39107107122226</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100.73</v>
      </c>
      <c r="E790" s="242">
        <v>0</v>
      </c>
      <c r="F790" s="52">
        <f t="shared" si="190"/>
        <v>0</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254597.24</v>
      </c>
      <c r="E816" s="242">
        <v>255193.06</v>
      </c>
      <c r="F816" s="52">
        <f t="shared" si="190"/>
        <v>100.23402453223767</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49352.41</v>
      </c>
      <c r="E819" s="242">
        <v>15972.3</v>
      </c>
      <c r="F819" s="52">
        <f t="shared" si="190"/>
        <v>32.363769064165254</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31370.3</v>
      </c>
      <c r="E823" s="242">
        <v>23986.46</v>
      </c>
      <c r="F823" s="52">
        <f t="shared" si="190"/>
        <v>76.462322642754458</v>
      </c>
    </row>
    <row r="824" spans="1:6" ht="12.75" customHeight="1" x14ac:dyDescent="0.2">
      <c r="A824" s="53">
        <v>37221</v>
      </c>
      <c r="B824" s="85" t="s">
        <v>1628</v>
      </c>
      <c r="C824" s="50" t="s">
        <v>1629</v>
      </c>
      <c r="D824" s="242">
        <v>145462.42000000001</v>
      </c>
      <c r="E824" s="242">
        <v>634179.44999999995</v>
      </c>
      <c r="F824" s="52">
        <f t="shared" si="190"/>
        <v>435.97476929092744</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223960.95</v>
      </c>
      <c r="E828" s="242">
        <v>252489.17</v>
      </c>
      <c r="F828" s="52">
        <f t="shared" si="190"/>
        <v>112.73803312586412</v>
      </c>
    </row>
    <row r="829" spans="1:6" ht="12.75" customHeight="1" x14ac:dyDescent="0.2">
      <c r="A829" s="53">
        <v>38117</v>
      </c>
      <c r="B829" s="85" t="s">
        <v>1637</v>
      </c>
      <c r="C829" s="50" t="s">
        <v>1638</v>
      </c>
      <c r="D829" s="242">
        <v>169430</v>
      </c>
      <c r="E829" s="242">
        <v>214950</v>
      </c>
      <c r="F829" s="52">
        <f t="shared" si="190"/>
        <v>126.86655255857877</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18774.39</v>
      </c>
      <c r="E846" s="242">
        <v>13052.8</v>
      </c>
      <c r="F846" s="52">
        <f t="shared" si="190"/>
        <v>69.524495869106801</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1056883.3700000001</v>
      </c>
      <c r="E954" s="242">
        <v>433095.48</v>
      </c>
      <c r="F954" s="52">
        <f t="shared" si="190"/>
        <v>40.978549979455153</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orizontalDpi="4294967293" verticalDpi="4294967293"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39" workbookViewId="0">
      <selection activeCell="D301" sqref="D30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117476524.51999998</v>
      </c>
      <c r="E6" s="229">
        <f t="shared" si="0"/>
        <v>94558216.060000002</v>
      </c>
      <c r="F6" s="230">
        <f t="shared" ref="F6:F260" si="1">IF(D6&gt;0,IF(E6/D6&gt;=100,"&gt;&gt;100",E6/D6*100),"-")</f>
        <v>80.491158932695356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98979755.169999987</v>
      </c>
      <c r="E7" s="104">
        <f t="shared" si="2"/>
        <v>75841462.620000005</v>
      </c>
      <c r="F7" s="93">
        <f t="shared" si="1"/>
        <v>76.623206927255538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4217018.7600000007</v>
      </c>
      <c r="E8" s="104">
        <f>E9+E10-E11</f>
        <v>3549066.0199999996</v>
      </c>
      <c r="F8" s="93">
        <f t="shared" si="1"/>
        <v>84.160546157968696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3137140.39</v>
      </c>
      <c r="E9" s="247">
        <v>2449128.69</v>
      </c>
      <c r="F9" s="93">
        <f t="shared" si="1"/>
        <v>78.068826559591741</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1445366</v>
      </c>
      <c r="E10" s="247">
        <v>1546873.41</v>
      </c>
      <c r="F10" s="93">
        <f t="shared" si="1"/>
        <v>107.02295543135787</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365487.63</v>
      </c>
      <c r="E11" s="247">
        <v>446936.08</v>
      </c>
      <c r="F11" s="93">
        <f t="shared" si="1"/>
        <v>122.28487185735943</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91462523.859999985</v>
      </c>
      <c r="E12" s="104">
        <f t="shared" si="3"/>
        <v>70213329.849999994</v>
      </c>
      <c r="F12" s="93">
        <f t="shared" si="1"/>
        <v>76.767321616309488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82179657.659999996</v>
      </c>
      <c r="E13" s="104">
        <f t="shared" si="4"/>
        <v>63237842.5</v>
      </c>
      <c r="F13" s="93">
        <f t="shared" si="1"/>
        <v>76.950725155892556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372660.31</v>
      </c>
      <c r="E14" s="247">
        <v>316891.06</v>
      </c>
      <c r="F14" s="93">
        <f t="shared" si="1"/>
        <v>85.034829708589029</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109057954.89</v>
      </c>
      <c r="E15" s="247">
        <v>85086088.75</v>
      </c>
      <c r="F15" s="93">
        <f t="shared" si="1"/>
        <v>78.019149392468492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884494.91</v>
      </c>
      <c r="E16" s="247">
        <v>493566.03</v>
      </c>
      <c r="F16" s="93">
        <f t="shared" si="1"/>
        <v>55.802020386979954</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1211212.92</v>
      </c>
      <c r="E17" s="247">
        <v>2730520.8</v>
      </c>
      <c r="F17" s="93">
        <f t="shared" si="1"/>
        <v>225.43689510841745</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29346665.370000001</v>
      </c>
      <c r="E18" s="247">
        <v>25389224.140000001</v>
      </c>
      <c r="F18" s="93">
        <f t="shared" si="1"/>
        <v>86.514852096124201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7306290.1899999976</v>
      </c>
      <c r="E19" s="104">
        <f t="shared" si="5"/>
        <v>5465158.0199999977</v>
      </c>
      <c r="F19" s="93">
        <f t="shared" si="1"/>
        <v>74.800724825850367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7847171.6100000003</v>
      </c>
      <c r="E20" s="247">
        <v>6845661.9699999997</v>
      </c>
      <c r="F20" s="93">
        <f t="shared" si="1"/>
        <v>87.237316962410603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482295.14</v>
      </c>
      <c r="E21" s="247">
        <v>474351.19</v>
      </c>
      <c r="F21" s="93">
        <f t="shared" si="1"/>
        <v>98.352886160121784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1679375.16</v>
      </c>
      <c r="E22" s="247">
        <v>1652718.43</v>
      </c>
      <c r="F22" s="93">
        <f t="shared" si="1"/>
        <v>98.412699518551889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20110730.219999999</v>
      </c>
      <c r="E23" s="247">
        <v>5026683.2699999996</v>
      </c>
      <c r="F23" s="93">
        <f t="shared" si="1"/>
        <v>24.995031085450062</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597342.81999999995</v>
      </c>
      <c r="E24" s="247">
        <v>553155.49</v>
      </c>
      <c r="F24" s="93">
        <f t="shared" si="1"/>
        <v>92.602685004232583</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820284.4</v>
      </c>
      <c r="E25" s="247">
        <v>836492.93</v>
      </c>
      <c r="F25" s="93">
        <f t="shared" si="1"/>
        <v>101.97596467761669</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7119657.8799999999</v>
      </c>
      <c r="E26" s="247">
        <v>5973857.5199999996</v>
      </c>
      <c r="F26" s="93">
        <f t="shared" si="1"/>
        <v>83.906525014092381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31350567.039999999</v>
      </c>
      <c r="E28" s="247">
        <v>15897762.779999999</v>
      </c>
      <c r="F28" s="93">
        <f t="shared" si="1"/>
        <v>50.709649875602381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683680.35000000009</v>
      </c>
      <c r="E29" s="104">
        <f t="shared" si="6"/>
        <v>861896.81</v>
      </c>
      <c r="F29" s="93">
        <f t="shared" si="1"/>
        <v>126.06721986378575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3025550.98</v>
      </c>
      <c r="E30" s="247">
        <v>3402367.51</v>
      </c>
      <c r="F30" s="93">
        <f t="shared" si="1"/>
        <v>112.45447630831194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1858.12</v>
      </c>
      <c r="E32" s="247">
        <v>1858.12</v>
      </c>
      <c r="F32" s="93">
        <f t="shared" si="1"/>
        <v>100</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2343728.75</v>
      </c>
      <c r="E34" s="247">
        <v>2542328.8199999998</v>
      </c>
      <c r="F34" s="93">
        <f t="shared" si="1"/>
        <v>108.47367981469698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543505.99999999988</v>
      </c>
      <c r="E35" s="104">
        <f t="shared" si="7"/>
        <v>495545.41000000003</v>
      </c>
      <c r="F35" s="93">
        <f t="shared" si="1"/>
        <v>91.175701832178518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1217857.6299999999</v>
      </c>
      <c r="E36" s="247">
        <v>1294504.06</v>
      </c>
      <c r="F36" s="93">
        <f t="shared" si="1"/>
        <v>106.29354598698045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120355.74</v>
      </c>
      <c r="E37" s="247">
        <v>77313.19</v>
      </c>
      <c r="F37" s="93">
        <f t="shared" si="1"/>
        <v>64.237227073673438</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794707.37</v>
      </c>
      <c r="E40" s="247">
        <v>876271.84</v>
      </c>
      <c r="F40" s="93">
        <f t="shared" si="1"/>
        <v>110.26345961784649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18876.41</v>
      </c>
      <c r="E41" s="104">
        <f t="shared" si="8"/>
        <v>18168.820000000003</v>
      </c>
      <c r="F41" s="93">
        <f t="shared" si="1"/>
        <v>96.251458831419768</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21631.16</v>
      </c>
      <c r="E42" s="247">
        <v>21631.16</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18758.689999999999</v>
      </c>
      <c r="E43" s="247">
        <v>17927.75</v>
      </c>
      <c r="F43" s="93">
        <f t="shared" si="1"/>
        <v>95.570372984467483</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21513.439999999999</v>
      </c>
      <c r="E44" s="247">
        <v>21390.09</v>
      </c>
      <c r="F44" s="93">
        <f t="shared" si="1"/>
        <v>99.426637488007515</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730513.24999999988</v>
      </c>
      <c r="E45" s="104">
        <f t="shared" si="9"/>
        <v>134718.29</v>
      </c>
      <c r="F45" s="93">
        <f t="shared" si="1"/>
        <v>18.44159431741998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818260.07</v>
      </c>
      <c r="E47" s="247">
        <v>206276.7</v>
      </c>
      <c r="F47" s="93">
        <f t="shared" si="1"/>
        <v>25.209185632142606</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179.95</v>
      </c>
      <c r="E48" s="247">
        <v>179.95</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161112.22</v>
      </c>
      <c r="E49" s="247">
        <v>161112.22</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249038.99</v>
      </c>
      <c r="E50" s="247">
        <v>232850.58</v>
      </c>
      <c r="F50" s="93">
        <f t="shared" si="1"/>
        <v>93.499648388390909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45165.03</v>
      </c>
      <c r="E51" s="247">
        <v>45165.03</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398.15999999968335</v>
      </c>
      <c r="E52" s="104">
        <f t="shared" si="10"/>
        <v>0</v>
      </c>
      <c r="F52" s="93">
        <f t="shared" si="1"/>
        <v>0</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2428281.2799999998</v>
      </c>
      <c r="E54" s="247">
        <v>1859731.61</v>
      </c>
      <c r="F54" s="93">
        <f t="shared" si="1"/>
        <v>76.586333935745714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2427883.12</v>
      </c>
      <c r="E55" s="247">
        <v>1859731.61</v>
      </c>
      <c r="F55" s="93">
        <f t="shared" si="1"/>
        <v>76.598893689742368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2153107.0299999998</v>
      </c>
      <c r="E56" s="104">
        <f t="shared" si="11"/>
        <v>1908791.68</v>
      </c>
      <c r="F56" s="93">
        <f t="shared" si="1"/>
        <v>88.652893395643233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2147566.92</v>
      </c>
      <c r="E57" s="247">
        <v>1904151.68</v>
      </c>
      <c r="F57" s="93">
        <f t="shared" si="1"/>
        <v>88.665534110573844</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5540.11</v>
      </c>
      <c r="E60" s="247">
        <v>4640</v>
      </c>
      <c r="F60" s="93">
        <f t="shared" si="1"/>
        <v>83.752849672659934</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1101542.3299999998</v>
      </c>
      <c r="E63" s="104">
        <f t="shared" si="12"/>
        <v>125110.04000000001</v>
      </c>
      <c r="F63" s="93">
        <f t="shared" si="1"/>
        <v>11.35771514109676</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1094855.1499999999</v>
      </c>
      <c r="E64" s="247">
        <v>117303.72</v>
      </c>
      <c r="F64" s="93">
        <f t="shared" si="1"/>
        <v>10.714085785685898</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6687.18</v>
      </c>
      <c r="E65" s="247">
        <v>7806.32</v>
      </c>
      <c r="F65" s="93">
        <f t="shared" si="1"/>
        <v>116.7356045448156</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18496769.350000001</v>
      </c>
      <c r="E68" s="104">
        <f t="shared" si="13"/>
        <v>18716753.440000001</v>
      </c>
      <c r="F68" s="93">
        <f t="shared" si="1"/>
        <v>101.18931087822642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14559758.439999999</v>
      </c>
      <c r="E69" s="104">
        <f t="shared" si="14"/>
        <v>15523637.960000001</v>
      </c>
      <c r="F69" s="93">
        <f t="shared" si="1"/>
        <v>106.62016148119558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14559692.08</v>
      </c>
      <c r="E70" s="104">
        <f t="shared" si="15"/>
        <v>15523637.960000001</v>
      </c>
      <c r="F70" s="93">
        <f t="shared" si="1"/>
        <v>106.62064743336248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14559692.08</v>
      </c>
      <c r="E72" s="247">
        <v>15523637.960000001</v>
      </c>
      <c r="F72" s="93">
        <f t="shared" si="1"/>
        <v>106.62064743336248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66.36</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531140.32000000007</v>
      </c>
      <c r="E78" s="104">
        <f>E79+SUM(E82:E84)-E85+E86</f>
        <v>518768.92</v>
      </c>
      <c r="F78" s="93">
        <f t="shared" si="1"/>
        <v>97.670785000844958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19101.560000000001</v>
      </c>
      <c r="E79" s="104">
        <f t="shared" si="16"/>
        <v>0</v>
      </c>
      <c r="F79" s="93">
        <f t="shared" si="1"/>
        <v>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19101.560000000001</v>
      </c>
      <c r="E80" s="247">
        <v>0</v>
      </c>
      <c r="F80" s="93">
        <f t="shared" si="1"/>
        <v>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1327.5</v>
      </c>
      <c r="E83" s="247">
        <v>1300.0899999999999</v>
      </c>
      <c r="F83" s="93">
        <f t="shared" si="1"/>
        <v>97.9352165725047</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71707.89</v>
      </c>
      <c r="E84" s="247">
        <v>66561.279999999999</v>
      </c>
      <c r="F84" s="93">
        <f t="shared" si="1"/>
        <v>92.822812106171298</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34.01</v>
      </c>
      <c r="E85" s="247">
        <v>0</v>
      </c>
      <c r="F85" s="93">
        <f t="shared" si="1"/>
        <v>0</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439037.38</v>
      </c>
      <c r="E86" s="247">
        <f>719973.61-269066.06</f>
        <v>450907.55</v>
      </c>
      <c r="F86" s="93">
        <f t="shared" si="1"/>
        <v>102.70368094853335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22494.07</v>
      </c>
      <c r="E87" s="104">
        <f t="shared" si="17"/>
        <v>2420.9699999999993</v>
      </c>
      <c r="F87" s="93">
        <f t="shared" si="1"/>
        <v>10.762703236897545</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26965.82</v>
      </c>
      <c r="E88" s="104">
        <f t="shared" si="18"/>
        <v>14017.859999999999</v>
      </c>
      <c r="F88" s="93">
        <f t="shared" si="1"/>
        <v>51.983807649832272</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15368.93</v>
      </c>
      <c r="E89" s="247">
        <v>2420.9699999999998</v>
      </c>
      <c r="F89" s="93">
        <f t="shared" si="1"/>
        <v>15.752365324066151</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11596.89</v>
      </c>
      <c r="E98" s="247">
        <v>11596.89</v>
      </c>
      <c r="F98" s="93">
        <f t="shared" si="1"/>
        <v>100</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4471.75</v>
      </c>
      <c r="E117" s="247">
        <v>11596.89</v>
      </c>
      <c r="F117" s="93">
        <f t="shared" si="1"/>
        <v>259.336724995807</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618322.31000000006</v>
      </c>
      <c r="E134" s="104">
        <f t="shared" si="23"/>
        <v>575598.8600000001</v>
      </c>
      <c r="F134" s="93">
        <f t="shared" si="1"/>
        <v>93.090423989391553</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618322.31000000006</v>
      </c>
      <c r="E135" s="104">
        <f t="shared" si="24"/>
        <v>575598.8600000001</v>
      </c>
      <c r="F135" s="93">
        <f t="shared" si="1"/>
        <v>93.090423989391553</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237825</v>
      </c>
      <c r="E136" s="247">
        <v>194940</v>
      </c>
      <c r="F136" s="93">
        <f t="shared" si="1"/>
        <v>81.9678334910123</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371252.24</v>
      </c>
      <c r="E139" s="247">
        <v>371252.24</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9104.7900000000009</v>
      </c>
      <c r="E140" s="247">
        <v>9399.06</v>
      </c>
      <c r="F140" s="93">
        <f t="shared" si="1"/>
        <v>103.23203500574971</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140.28</v>
      </c>
      <c r="E141" s="247">
        <v>7.56</v>
      </c>
      <c r="F141" s="93">
        <f t="shared" si="1"/>
        <v>5.3892215568862269</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2718966.89</v>
      </c>
      <c r="E146" s="104">
        <f t="shared" si="26"/>
        <v>2094543.64</v>
      </c>
      <c r="F146" s="93">
        <f t="shared" si="1"/>
        <v>77.034540130056527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4295.03</v>
      </c>
      <c r="E147" s="247">
        <v>2295.71</v>
      </c>
      <c r="F147" s="93">
        <f t="shared" si="1"/>
        <v>53.450383350058097</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183285.63</v>
      </c>
      <c r="E149" s="104">
        <f t="shared" si="27"/>
        <v>403666.06</v>
      </c>
      <c r="F149" s="93">
        <f t="shared" si="1"/>
        <v>220.23879340677172</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183285.63</v>
      </c>
      <c r="E152" s="247">
        <v>367908.6</v>
      </c>
      <c r="F152" s="93">
        <f t="shared" si="1"/>
        <v>200.72964803623719</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7689.38</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28068.080000000002</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19090.3</v>
      </c>
      <c r="E158" s="247">
        <v>19134.990000000002</v>
      </c>
      <c r="F158" s="93">
        <f t="shared" si="1"/>
        <v>100.23409794502969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557419.77</v>
      </c>
      <c r="E159" s="247">
        <v>109555.14</v>
      </c>
      <c r="F159" s="93">
        <f t="shared" si="1"/>
        <v>19.653974597994615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409237.15</v>
      </c>
      <c r="E160" s="247">
        <v>276403.8</v>
      </c>
      <c r="F160" s="93">
        <f t="shared" si="1"/>
        <v>67.541228844937464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1762430.84</v>
      </c>
      <c r="E161" s="247">
        <f>4919479.3-3553385.94-12095.38</f>
        <v>1353997.98</v>
      </c>
      <c r="F161" s="93">
        <f t="shared" si="1"/>
        <v>76.825595040086796</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3960.14</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216791.83</v>
      </c>
      <c r="E163" s="247">
        <v>74470.179999999993</v>
      </c>
      <c r="F163" s="93">
        <f t="shared" si="1"/>
        <v>34.351008522784277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46087.32</v>
      </c>
      <c r="E164" s="104">
        <f t="shared" si="28"/>
        <v>1783.09</v>
      </c>
      <c r="F164" s="93">
        <f t="shared" si="1"/>
        <v>3.8689383544107141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46087.32</v>
      </c>
      <c r="E166" s="247">
        <v>1783.09</v>
      </c>
      <c r="F166" s="93">
        <f t="shared" si="1"/>
        <v>3.8689383544107141</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117476524.52</v>
      </c>
      <c r="E175" s="104">
        <f t="shared" si="30"/>
        <v>94558216.060000002</v>
      </c>
      <c r="F175" s="93">
        <f t="shared" si="1"/>
        <v>80.491158932695342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22901204.75</v>
      </c>
      <c r="E176" s="104">
        <f t="shared" si="31"/>
        <v>6497991.7899999991</v>
      </c>
      <c r="F176" s="93">
        <f t="shared" si="1"/>
        <v>28.374017266493368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15986993.91</v>
      </c>
      <c r="E177" s="104">
        <f t="shared" si="32"/>
        <v>2454005.65</v>
      </c>
      <c r="F177" s="93">
        <f t="shared" si="1"/>
        <v>15.350013040694277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3006301.28</v>
      </c>
      <c r="E178" s="247">
        <v>838996.92</v>
      </c>
      <c r="F178" s="93">
        <f t="shared" si="1"/>
        <v>27.907945407254729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2970835.8</v>
      </c>
      <c r="E179" s="247">
        <v>699902.69</v>
      </c>
      <c r="F179" s="93">
        <f t="shared" si="1"/>
        <v>23.559117269288326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83249.88</v>
      </c>
      <c r="E180" s="104">
        <f t="shared" si="33"/>
        <v>4137.3900000000003</v>
      </c>
      <c r="F180" s="93">
        <f t="shared" si="1"/>
        <v>4.9698450015783813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324.72000000000003</v>
      </c>
      <c r="E182" s="247">
        <v>0</v>
      </c>
      <c r="F182" s="93">
        <f t="shared" si="1"/>
        <v>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82925.16</v>
      </c>
      <c r="E183" s="247">
        <v>4137.3900000000003</v>
      </c>
      <c r="F183" s="93">
        <f t="shared" si="1"/>
        <v>4.9893060200305914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238790.95</v>
      </c>
      <c r="E184" s="247">
        <v>280671</v>
      </c>
      <c r="F184" s="93">
        <f t="shared" si="1"/>
        <v>117.53837404642009</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32934.949999999997</v>
      </c>
      <c r="E186" s="247">
        <v>1985.03</v>
      </c>
      <c r="F186" s="93">
        <f t="shared" si="1"/>
        <v>6.0271231624763359</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9654881.0500000007</v>
      </c>
      <c r="E188" s="247">
        <f>4462860-3834547.38</f>
        <v>628312.62000000011</v>
      </c>
      <c r="F188" s="93">
        <f t="shared" si="1"/>
        <v>6.5077199475181517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694274.19</v>
      </c>
      <c r="E189" s="247">
        <v>997389.11</v>
      </c>
      <c r="F189" s="93">
        <f t="shared" si="1"/>
        <v>143.6592522617037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6191679.7800000003</v>
      </c>
      <c r="E206" s="104">
        <f t="shared" si="37"/>
        <v>3031668.36</v>
      </c>
      <c r="F206" s="93">
        <f t="shared" si="1"/>
        <v>48.963584483046375</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6191679.7800000003</v>
      </c>
      <c r="E207" s="104">
        <f t="shared" si="38"/>
        <v>3031668.36</v>
      </c>
      <c r="F207" s="93">
        <f t="shared" si="1"/>
        <v>48.963584483046375</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6120436.6699999999</v>
      </c>
      <c r="E212" s="247">
        <v>3031668.36</v>
      </c>
      <c r="F212" s="93">
        <f t="shared" si="1"/>
        <v>49.533530423736906</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71243.11</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28256.87</v>
      </c>
      <c r="E234" s="104">
        <f t="shared" si="40"/>
        <v>14928.67</v>
      </c>
      <c r="F234" s="93">
        <f t="shared" si="1"/>
        <v>52.832001562805786</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3312.16</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28256.87</v>
      </c>
      <c r="E236" s="247">
        <v>11616.51</v>
      </c>
      <c r="F236" s="93">
        <f t="shared" si="1"/>
        <v>41.110391915311219</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94575319.769999996</v>
      </c>
      <c r="E237" s="104">
        <f t="shared" si="41"/>
        <v>88060224.270000011</v>
      </c>
      <c r="F237" s="93">
        <f t="shared" si="1"/>
        <v>93.111209651900523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92571089.079999998</v>
      </c>
      <c r="E238" s="104">
        <f t="shared" si="42"/>
        <v>73442944.859999999</v>
      </c>
      <c r="F238" s="93">
        <f t="shared" si="1"/>
        <v>79.336805464749972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98691525.75</v>
      </c>
      <c r="E239" s="104">
        <f t="shared" si="43"/>
        <v>76474613.219999999</v>
      </c>
      <c r="F239" s="93">
        <f t="shared" si="1"/>
        <v>77.488530690792373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71876400.049999997</v>
      </c>
      <c r="E240" s="247">
        <v>75288312.459999993</v>
      </c>
      <c r="F240" s="93">
        <f t="shared" si="1"/>
        <v>104.74691610546233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26815125.699999999</v>
      </c>
      <c r="E241" s="247">
        <v>1186300.76</v>
      </c>
      <c r="F241" s="93">
        <f t="shared" si="1"/>
        <v>4.4239985046946844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6120436.6699999999</v>
      </c>
      <c r="E242" s="104">
        <f t="shared" si="44"/>
        <v>3031668.36</v>
      </c>
      <c r="F242" s="93">
        <f t="shared" si="1"/>
        <v>49.533530423736906</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2655672.83</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3464763.84</v>
      </c>
      <c r="E244" s="247">
        <v>3031668.36</v>
      </c>
      <c r="F244" s="93">
        <f t="shared" si="1"/>
        <v>87.5</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-978403.73000000045</v>
      </c>
      <c r="E245" s="104">
        <f t="shared" si="45"/>
        <v>12358336.850000001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17569080.719999999</v>
      </c>
      <c r="E246" s="104">
        <f t="shared" si="46"/>
        <v>13550304.810000001</v>
      </c>
      <c r="F246" s="93">
        <f t="shared" si="1"/>
        <v>77.125861198729822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14875462.25</v>
      </c>
      <c r="E247" s="247">
        <v>13550304.810000001</v>
      </c>
      <c r="F247" s="93">
        <f t="shared" si="1"/>
        <v>91.091655387045193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2693618.47</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18547484.449999999</v>
      </c>
      <c r="E250" s="104">
        <f t="shared" si="47"/>
        <v>1191967.96</v>
      </c>
      <c r="F250" s="93">
        <f t="shared" si="1"/>
        <v>6.4265747908471758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18547484.449999999</v>
      </c>
      <c r="E252" s="247">
        <v>782107.5</v>
      </c>
      <c r="F252" s="93">
        <f t="shared" si="1"/>
        <v>4.216784772664953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409860.46</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2876011.68</v>
      </c>
      <c r="E255" s="247">
        <v>2256952.5699999998</v>
      </c>
      <c r="F255" s="93">
        <f t="shared" si="1"/>
        <v>78.475083592150071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106622.74</v>
      </c>
      <c r="E256" s="247">
        <v>1989.99</v>
      </c>
      <c r="F256" s="93">
        <f t="shared" si="1"/>
        <v>1.8663842253538034</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25362107.210000001</v>
      </c>
      <c r="E259" s="104">
        <f t="shared" si="49"/>
        <v>14109275.73</v>
      </c>
      <c r="F259" s="93">
        <f t="shared" si="1"/>
        <v>55.631322796541404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25362107.210000001</v>
      </c>
      <c r="E260" s="248">
        <v>14109275.73</v>
      </c>
      <c r="F260" s="97">
        <f t="shared" si="1"/>
        <v>55.631322796541404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11596.89</v>
      </c>
      <c r="E262" s="247">
        <v>11596.89</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15368.93</v>
      </c>
      <c r="E263" s="247">
        <v>2420.9699999999998</v>
      </c>
      <c r="F263" s="93">
        <f t="shared" si="50"/>
        <v>15.752365324066151</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838558.13</v>
      </c>
      <c r="E264" s="247">
        <v>475732.42</v>
      </c>
      <c r="F264" s="93">
        <f t="shared" si="50"/>
        <v>56.732193390099262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2097200.59</v>
      </c>
      <c r="E265" s="247">
        <f>5258762.72-3553385.94-12095.38</f>
        <v>1693281.4</v>
      </c>
      <c r="F265" s="93">
        <f t="shared" si="50"/>
        <v>80.740078372760721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41660.01</v>
      </c>
      <c r="E266" s="247">
        <v>0</v>
      </c>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4427.3100000000004</v>
      </c>
      <c r="E267" s="247">
        <v>1783.09</v>
      </c>
      <c r="F267" s="93">
        <f t="shared" si="50"/>
        <v>40.274794401114896</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252600.61</v>
      </c>
      <c r="E268" s="247">
        <v>134077.84</v>
      </c>
      <c r="F268" s="93">
        <f t="shared" si="50"/>
        <v>53.07898504283105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1840.2</v>
      </c>
      <c r="E269" s="247">
        <v>123536.66</v>
      </c>
      <c r="F269" s="93">
        <f t="shared" si="50"/>
        <v>6713.2192153026854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168240.67</v>
      </c>
      <c r="E271" s="247">
        <v>181197.67</v>
      </c>
      <c r="F271" s="93">
        <f t="shared" si="50"/>
        <v>107.70146718982988</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16355.9</v>
      </c>
      <c r="E273" s="247">
        <v>12095.38</v>
      </c>
      <c r="F273" s="93">
        <f t="shared" si="50"/>
        <v>73.95117358262155</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103803.48</v>
      </c>
      <c r="E287" s="247">
        <v>30536.7</v>
      </c>
      <c r="F287" s="93">
        <f t="shared" si="50"/>
        <v>29.417799865669249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15883190.43</v>
      </c>
      <c r="E288" s="247">
        <f>6258016.33-3834547.38</f>
        <v>2423468.9500000002</v>
      </c>
      <c r="F288" s="93">
        <f t="shared" si="50"/>
        <v>15.258074003964456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23641.01</v>
      </c>
      <c r="E289" s="247">
        <v>60221.42</v>
      </c>
      <c r="F289" s="93">
        <f t="shared" si="50"/>
        <v>254.73285616815863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670633.18000000005</v>
      </c>
      <c r="E290" s="247">
        <v>937167.69</v>
      </c>
      <c r="F290" s="93">
        <f t="shared" si="50"/>
        <v>139.74371056320237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6191679.7800000003</v>
      </c>
      <c r="E294" s="247">
        <v>3031668.36</v>
      </c>
      <c r="F294" s="93">
        <f t="shared" si="50"/>
        <v>48.963584483046375</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9005239.9600000009</v>
      </c>
      <c r="E295" s="247">
        <v>44150.1</v>
      </c>
      <c r="F295" s="93">
        <f t="shared" si="50"/>
        <v>0.49027122204525903</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48152.9</v>
      </c>
      <c r="E297" s="247">
        <v>92887.39</v>
      </c>
      <c r="F297" s="93">
        <f t="shared" si="50"/>
        <v>192.90092600861007</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226124.83</v>
      </c>
      <c r="E298" s="247">
        <v>303883.55</v>
      </c>
      <c r="F298" s="93">
        <f t="shared" si="50"/>
        <v>134.38751949531593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22911.33</v>
      </c>
      <c r="E302" s="247">
        <v>0</v>
      </c>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orizontalDpi="4294967293" verticalDpi="4294967293"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D121" sqref="D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4768911.1099999994</v>
      </c>
      <c r="E5" s="79">
        <f t="shared" si="0"/>
        <v>5509278.2599999998</v>
      </c>
      <c r="F5" s="80">
        <f t="shared" ref="F5:F141" si="1">IF(D5&gt;0,IF(E5/D5&gt;=100,"&gt;&gt;100",E5/D5*100),"-")</f>
        <v>115.52486789798857</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3458333.96</v>
      </c>
      <c r="E6" s="81">
        <f t="shared" si="2"/>
        <v>4100348.08</v>
      </c>
      <c r="F6" s="63">
        <f t="shared" si="1"/>
        <v>118.56426034690995</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515265.09</v>
      </c>
      <c r="E7" s="249">
        <v>442796.15</v>
      </c>
      <c r="F7" s="63">
        <f t="shared" si="1"/>
        <v>85.935600643932617</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2943068.87</v>
      </c>
      <c r="E8" s="249">
        <v>3657551.93</v>
      </c>
      <c r="F8" s="63">
        <f t="shared" si="1"/>
        <v>124.27680396075816</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1247471.5900000001</v>
      </c>
      <c r="E13" s="81">
        <f t="shared" si="4"/>
        <v>1318479.92</v>
      </c>
      <c r="F13" s="63">
        <f t="shared" si="1"/>
        <v>105.69218013213431</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1247471.5900000001</v>
      </c>
      <c r="E16" s="249">
        <v>1318479.92</v>
      </c>
      <c r="F16" s="63">
        <f t="shared" si="1"/>
        <v>105.69218013213431</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63105.56</v>
      </c>
      <c r="E19" s="249">
        <v>90450.26</v>
      </c>
      <c r="F19" s="63">
        <f t="shared" si="1"/>
        <v>143.33168107532839</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217099.55</v>
      </c>
      <c r="E28" s="81">
        <f t="shared" si="6"/>
        <v>303012.05</v>
      </c>
      <c r="F28" s="63">
        <f t="shared" si="1"/>
        <v>139.57285954761306</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146277.69</v>
      </c>
      <c r="E30" s="249">
        <v>178354.62</v>
      </c>
      <c r="F30" s="63">
        <f t="shared" si="1"/>
        <v>121.92879173850777</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70821.86</v>
      </c>
      <c r="E34" s="249">
        <v>124657.43</v>
      </c>
      <c r="F34" s="63">
        <f t="shared" si="1"/>
        <v>176.0154703646586</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5097409.0599999996</v>
      </c>
      <c r="E35" s="81">
        <f t="shared" si="7"/>
        <v>5343936.6399999997</v>
      </c>
      <c r="F35" s="63">
        <f t="shared" si="1"/>
        <v>104.83633110661125</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761880.36</v>
      </c>
      <c r="E36" s="81">
        <f t="shared" si="8"/>
        <v>791052.21</v>
      </c>
      <c r="F36" s="63">
        <f t="shared" si="1"/>
        <v>103.8289279434897</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761880.36</v>
      </c>
      <c r="E37" s="249">
        <v>791052.21</v>
      </c>
      <c r="F37" s="63">
        <f t="shared" si="1"/>
        <v>103.8289279434897</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20384.5</v>
      </c>
      <c r="E39" s="81">
        <f t="shared" si="9"/>
        <v>29853.010000000002</v>
      </c>
      <c r="F39" s="63">
        <f t="shared" si="1"/>
        <v>146.44955726164488</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3512.07</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2654.46</v>
      </c>
      <c r="E41" s="249">
        <v>2654.46</v>
      </c>
      <c r="F41" s="63">
        <f t="shared" si="1"/>
        <v>100</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17730.04</v>
      </c>
      <c r="E42" s="249">
        <v>23686.48</v>
      </c>
      <c r="F42" s="63">
        <f t="shared" si="1"/>
        <v>133.59518647448058</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206075.53</v>
      </c>
      <c r="E61" s="81">
        <f t="shared" si="13"/>
        <v>268156.42</v>
      </c>
      <c r="F61" s="63">
        <f t="shared" si="1"/>
        <v>130.12530890979633</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206075.53</v>
      </c>
      <c r="E64" s="249">
        <v>268156.42</v>
      </c>
      <c r="F64" s="63">
        <f t="shared" si="1"/>
        <v>130.12530890979633</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4109068.67</v>
      </c>
      <c r="E74" s="249">
        <v>4254875</v>
      </c>
      <c r="F74" s="63">
        <f t="shared" si="1"/>
        <v>103.54840334172366</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444533.12</v>
      </c>
      <c r="E75" s="81">
        <f t="shared" si="15"/>
        <v>394721.05</v>
      </c>
      <c r="F75" s="63">
        <f t="shared" si="1"/>
        <v>88.794519967376104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309139.87</v>
      </c>
      <c r="E77" s="249">
        <v>207594.59</v>
      </c>
      <c r="F77" s="63">
        <f t="shared" si="1"/>
        <v>67.152318463483866</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135393.25</v>
      </c>
      <c r="E81" s="249">
        <v>187126.46</v>
      </c>
      <c r="F81" s="63">
        <f t="shared" si="1"/>
        <v>138.20959316657218</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637911.07999999996</v>
      </c>
      <c r="E82" s="81">
        <f t="shared" si="16"/>
        <v>890181.18</v>
      </c>
      <c r="F82" s="63">
        <f t="shared" si="1"/>
        <v>139.54627971033207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637911.07999999996</v>
      </c>
      <c r="E88" s="249">
        <v>890181.18</v>
      </c>
      <c r="F88" s="63">
        <f t="shared" si="1"/>
        <v>139.54627971033207</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57543113.649999999</v>
      </c>
      <c r="E89" s="81">
        <f t="shared" si="17"/>
        <v>18853625.379999999</v>
      </c>
      <c r="F89" s="63">
        <f t="shared" si="1"/>
        <v>32.764346911561326</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12399970.65</v>
      </c>
      <c r="E94" s="81">
        <f t="shared" si="19"/>
        <v>15489876.49</v>
      </c>
      <c r="F94" s="63">
        <f t="shared" si="1"/>
        <v>124.91865446471844</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12399970.65</v>
      </c>
      <c r="E95" s="249">
        <v>15489876.49</v>
      </c>
      <c r="F95" s="63">
        <f t="shared" si="1"/>
        <v>124.91865446471844</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42317724.32</v>
      </c>
      <c r="E99" s="81">
        <f t="shared" si="20"/>
        <v>0</v>
      </c>
      <c r="F99" s="63">
        <f t="shared" si="1"/>
        <v>0</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42317724.32</v>
      </c>
      <c r="E100" s="249">
        <v>0</v>
      </c>
      <c r="F100" s="63">
        <f t="shared" si="1"/>
        <v>0</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2484951.77</v>
      </c>
      <c r="E104" s="249">
        <v>2945969.53</v>
      </c>
      <c r="F104" s="63">
        <f t="shared" si="1"/>
        <v>118.55238260821454</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340466.91</v>
      </c>
      <c r="E106" s="249">
        <v>417779.36</v>
      </c>
      <c r="F106" s="63">
        <f t="shared" si="1"/>
        <v>122.70777210037829</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641811.06999999995</v>
      </c>
      <c r="E107" s="81">
        <f t="shared" si="21"/>
        <v>818322.64</v>
      </c>
      <c r="F107" s="63">
        <f t="shared" si="1"/>
        <v>127.50210743482504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641811.06999999995</v>
      </c>
      <c r="E113" s="249">
        <v>818322.64</v>
      </c>
      <c r="F113" s="63">
        <f t="shared" si="1"/>
        <v>127.50210743482504</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40093359.849999994</v>
      </c>
      <c r="E114" s="81">
        <f t="shared" si="22"/>
        <v>48322164.74000001</v>
      </c>
      <c r="F114" s="63">
        <f t="shared" si="1"/>
        <v>120.52410903148596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19534406.670000002</v>
      </c>
      <c r="E115" s="81">
        <f t="shared" si="23"/>
        <v>24733899.670000002</v>
      </c>
      <c r="F115" s="63">
        <f t="shared" si="1"/>
        <v>126.61710226389999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19534406.670000002</v>
      </c>
      <c r="E117" s="249">
        <v>24733899.670000002</v>
      </c>
      <c r="F117" s="63">
        <f t="shared" si="1"/>
        <v>126.61710226389999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18506921.289999999</v>
      </c>
      <c r="E118" s="81">
        <f t="shared" si="24"/>
        <v>21240521.449999999</v>
      </c>
      <c r="F118" s="63">
        <f t="shared" si="1"/>
        <v>114.77069101426973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18506921.289999999</v>
      </c>
      <c r="E120" s="249">
        <v>21240521.449999999</v>
      </c>
      <c r="F120" s="63">
        <f t="shared" si="1"/>
        <v>114.77069101426973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215496.23</v>
      </c>
      <c r="E122" s="81">
        <f t="shared" si="25"/>
        <v>240167.95</v>
      </c>
      <c r="F122" s="63">
        <f t="shared" si="1"/>
        <v>111.44879425500855</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215496.23</v>
      </c>
      <c r="E123" s="249">
        <v>240167.95</v>
      </c>
      <c r="F123" s="63">
        <f t="shared" si="1"/>
        <v>111.44879425500855</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1296954.83</v>
      </c>
      <c r="E126" s="249">
        <v>1609645.61</v>
      </c>
      <c r="F126" s="63">
        <f t="shared" si="1"/>
        <v>124.10961220600103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539580.82999999996</v>
      </c>
      <c r="E128" s="249">
        <v>497930.06</v>
      </c>
      <c r="F128" s="63">
        <f t="shared" si="1"/>
        <v>92.280902566534849</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3174647.83</v>
      </c>
      <c r="E129" s="81">
        <f t="shared" si="26"/>
        <v>3682180</v>
      </c>
      <c r="F129" s="63">
        <f t="shared" si="1"/>
        <v>115.98703847412266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2611096.69</v>
      </c>
      <c r="E133" s="249">
        <v>3165426.87</v>
      </c>
      <c r="F133" s="63">
        <f t="shared" si="1"/>
        <v>121.2297837197289</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440307.47</v>
      </c>
      <c r="E138" s="249">
        <v>501461.96</v>
      </c>
      <c r="F138" s="63">
        <f t="shared" si="1"/>
        <v>113.88904212776588</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12</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123243.67</v>
      </c>
      <c r="E140" s="249">
        <v>15279.17</v>
      </c>
      <c r="F140" s="63">
        <f t="shared" si="1"/>
        <v>12.397529219959127</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112618796.31999998</v>
      </c>
      <c r="E141" s="106">
        <f t="shared" si="28"/>
        <v>84117421.940000013</v>
      </c>
      <c r="F141" s="82">
        <f t="shared" si="1"/>
        <v>74.692169236994062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orizontalDpi="4294967293" verticalDpi="4294967293"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4103813.3600000003</v>
      </c>
      <c r="E5" s="107">
        <f t="shared" si="0"/>
        <v>199583.05000000022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231968.02</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231968.02</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228329.97</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3638.05</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3871845.3400000003</v>
      </c>
      <c r="E22" s="108">
        <f t="shared" si="3"/>
        <v>199583.05000000022</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3783989.5100000002</v>
      </c>
      <c r="E23" s="108">
        <f t="shared" si="4"/>
        <v>179083.11000000022</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202670.7</v>
      </c>
      <c r="E24" s="250">
        <v>167886.46</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3562493.96</v>
      </c>
      <c r="E25" s="250">
        <f>2374959.47-2365701.98</f>
        <v>9257.4900000002235</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18824.849999999999</v>
      </c>
      <c r="E28" s="250">
        <v>658.16</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1281</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87855.83</v>
      </c>
      <c r="E30" s="108">
        <f>SUM(E31:E37)</f>
        <v>20499.940000000002</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19101.560000000001</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182.55</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86640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1215.83</v>
      </c>
      <c r="E36" s="250">
        <v>1215.83</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463.86</v>
      </c>
      <c r="E38" s="108">
        <f>E39+E44</f>
        <v>463.86</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463.86</v>
      </c>
      <c r="E39" s="108">
        <f t="shared" si="5"/>
        <v>463.86</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463.86</v>
      </c>
      <c r="E40" s="250">
        <v>463.86</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8"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f>11326474.7-3791527.16</f>
        <v>7534947.5399999991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84564842.430000007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f>26296066.34-26010266.28-242947.33</f>
        <v>42852.729999998672</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79005793.550000012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56132588.609999999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14771720.34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160389.93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3664127.26</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1162020.8799999999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371291.9</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f>3012720.69-269066.06</f>
        <v>2743654.63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5516196.0999999996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0.05</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0.05</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85616726.849999994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f>26545506.84-26248407.5-230851.95</f>
        <v>66247.389999999839</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79845763.549999997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55947501.640000001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15134678.48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160478.6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3622842.21</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1190260.8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373406.9</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f>3416594.92</f>
        <v>3416594.92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5200377.2699999996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504338.64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504338.64</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6483063.1200000048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56258.97</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3060.25</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2070.14</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990.11</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11803.5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11803.5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11792.83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10.67</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41395.22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33074.370000000003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8320.85</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6426804.1500000004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f>3722020.64-3553385.94-12095.38</f>
        <v>156539.32000000018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f>2547553.85-269066.06</f>
        <v>2278487.79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960108.68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3031668.36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4294967293" vertic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27669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Andreja Femec</cp:lastModifiedBy>
  <cp:lastPrinted>2025-02-28T06:44:20Z</cp:lastPrinted>
  <dcterms:created xsi:type="dcterms:W3CDTF">2022-04-01T05:14:30Z</dcterms:created>
  <dcterms:modified xsi:type="dcterms:W3CDTF">2025-02-28T06:46:37Z</dcterms:modified>
</cp:coreProperties>
</file>