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jveger\Desktop\ZPPI\FINANCIJSKI PLANOVI\FINANCIJSKI PLAN 2024\PLAN 2024\"/>
    </mc:Choice>
  </mc:AlternateContent>
  <xr:revisionPtr revIDLastSave="0" documentId="8_{20547DAD-B5B5-421A-8190-B48176AF8B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RH" sheetId="1" r:id="rId1"/>
  </sheets>
  <definedNames>
    <definedName name="_xlnm._FilterDatabase" localSheetId="0" hidden="1">DIRH!$A$1:$O$77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0" i="1" l="1"/>
  <c r="M69" i="1"/>
  <c r="M44" i="1"/>
  <c r="M43" i="1"/>
  <c r="M35" i="1"/>
  <c r="M31" i="1"/>
  <c r="M30" i="1"/>
  <c r="M18" i="1"/>
  <c r="M17" i="1"/>
  <c r="M21" i="1"/>
  <c r="M22" i="1"/>
  <c r="M23" i="1"/>
  <c r="M24" i="1"/>
  <c r="M20" i="1"/>
  <c r="M10" i="1"/>
  <c r="M11" i="1"/>
  <c r="M12" i="1"/>
  <c r="M13" i="1"/>
  <c r="M9" i="1"/>
  <c r="K75" i="1"/>
  <c r="K62" i="1" s="1"/>
  <c r="K7" i="1" s="1"/>
  <c r="K71" i="1"/>
  <c r="K68" i="1"/>
  <c r="K63" i="1"/>
  <c r="K61" i="1"/>
  <c r="K55" i="1"/>
  <c r="K54" i="1"/>
  <c r="K4" i="1" s="1"/>
  <c r="K49" i="1"/>
  <c r="K48" i="1" s="1"/>
  <c r="K5" i="1" s="1"/>
  <c r="K46" i="1"/>
  <c r="K45" i="1"/>
  <c r="K42" i="1"/>
  <c r="K39" i="1"/>
  <c r="K38" i="1"/>
  <c r="K36" i="1"/>
  <c r="K34" i="1"/>
  <c r="K33" i="1" s="1"/>
  <c r="K29" i="1"/>
  <c r="K28" i="1"/>
  <c r="K25" i="1"/>
  <c r="K19" i="1"/>
  <c r="K15" i="1"/>
  <c r="K14" i="1"/>
  <c r="K10" i="1"/>
  <c r="K9" i="1" s="1"/>
  <c r="K6" i="1"/>
  <c r="L10" i="1"/>
  <c r="L9" i="1" s="1"/>
  <c r="L15" i="1"/>
  <c r="L19" i="1"/>
  <c r="L25" i="1"/>
  <c r="L29" i="1"/>
  <c r="L28" i="1" s="1"/>
  <c r="L34" i="1"/>
  <c r="L33" i="1" s="1"/>
  <c r="L42" i="1"/>
  <c r="L68" i="1"/>
  <c r="K3" i="1" l="1"/>
  <c r="K2" i="1" s="1"/>
  <c r="L38" i="1"/>
  <c r="L14" i="1"/>
  <c r="L61" i="1"/>
  <c r="M25" i="1"/>
  <c r="L3" i="1" l="1"/>
  <c r="M6" i="1"/>
  <c r="M15" i="1"/>
  <c r="M19" i="1"/>
  <c r="M29" i="1"/>
  <c r="M28" i="1" s="1"/>
  <c r="M34" i="1"/>
  <c r="M36" i="1"/>
  <c r="M39" i="1"/>
  <c r="M42" i="1"/>
  <c r="M46" i="1"/>
  <c r="M45" i="1" s="1"/>
  <c r="M49" i="1"/>
  <c r="M48" i="1" s="1"/>
  <c r="M5" i="1" s="1"/>
  <c r="M55" i="1"/>
  <c r="M54" i="1" s="1"/>
  <c r="M4" i="1" s="1"/>
  <c r="M63" i="1"/>
  <c r="M68" i="1"/>
  <c r="M71" i="1"/>
  <c r="M75" i="1"/>
  <c r="M62" i="1" l="1"/>
  <c r="M7" i="1" s="1"/>
  <c r="M61" i="1"/>
  <c r="M38" i="1"/>
  <c r="M14" i="1"/>
  <c r="M33" i="1"/>
  <c r="N6" i="1"/>
  <c r="O6" i="1"/>
  <c r="J6" i="1"/>
  <c r="O4" i="1"/>
  <c r="N4" i="1"/>
  <c r="N61" i="1"/>
  <c r="O61" i="1"/>
  <c r="J61" i="1"/>
  <c r="N62" i="1"/>
  <c r="N7" i="1" s="1"/>
  <c r="O62" i="1"/>
  <c r="O7" i="1" s="1"/>
  <c r="J75" i="1"/>
  <c r="J71" i="1"/>
  <c r="J68" i="1"/>
  <c r="J63" i="1"/>
  <c r="J55" i="1"/>
  <c r="J54" i="1" s="1"/>
  <c r="J4" i="1" s="1"/>
  <c r="N48" i="1"/>
  <c r="N5" i="1" s="1"/>
  <c r="O48" i="1"/>
  <c r="O5" i="1" s="1"/>
  <c r="J49" i="1"/>
  <c r="J48" i="1" s="1"/>
  <c r="J5" i="1" s="1"/>
  <c r="O45" i="1"/>
  <c r="N45" i="1"/>
  <c r="J46" i="1"/>
  <c r="J45" i="1" s="1"/>
  <c r="O38" i="1"/>
  <c r="N38" i="1"/>
  <c r="J42" i="1"/>
  <c r="J39" i="1"/>
  <c r="O33" i="1"/>
  <c r="N33" i="1"/>
  <c r="J34" i="1"/>
  <c r="J36" i="1"/>
  <c r="N28" i="1"/>
  <c r="O28" i="1"/>
  <c r="J29" i="1"/>
  <c r="J28" i="1" s="1"/>
  <c r="J19" i="1"/>
  <c r="J25" i="1"/>
  <c r="N14" i="1"/>
  <c r="O14" i="1"/>
  <c r="O9" i="1"/>
  <c r="N9" i="1"/>
  <c r="J15" i="1"/>
  <c r="J10" i="1"/>
  <c r="J9" i="1" s="1"/>
  <c r="N3" i="1" l="1"/>
  <c r="N2" i="1" s="1"/>
  <c r="J62" i="1"/>
  <c r="J7" i="1" s="1"/>
  <c r="O3" i="1"/>
  <c r="O2" i="1" s="1"/>
  <c r="M3" i="1"/>
  <c r="M2" i="1" s="1"/>
  <c r="J33" i="1"/>
  <c r="J38" i="1"/>
  <c r="J14" i="1"/>
  <c r="J3" i="1" l="1"/>
  <c r="J2" i="1" s="1"/>
</calcChain>
</file>

<file path=xl/sharedStrings.xml><?xml version="1.0" encoding="utf-8"?>
<sst xmlns="http://schemas.openxmlformats.org/spreadsheetml/2006/main" count="160" uniqueCount="47">
  <si>
    <t>Funk.podr.</t>
  </si>
  <si>
    <t>Izvor</t>
  </si>
  <si>
    <t>Državni inspektorat</t>
  </si>
  <si>
    <t>3213 Inspekcijski nadzor</t>
  </si>
  <si>
    <t>A673014</t>
  </si>
  <si>
    <t>NADZOR GRAĐENJA</t>
  </si>
  <si>
    <t>0411</t>
  </si>
  <si>
    <t>Materijalni rashodi</t>
  </si>
  <si>
    <t>Naknade troškova zaposlenima</t>
  </si>
  <si>
    <t>Rashodi za materijal i energiju</t>
  </si>
  <si>
    <t>Rashodi za usluge</t>
  </si>
  <si>
    <t>A673018</t>
  </si>
  <si>
    <t>ADMINISTRACIJA I UPRAVLJANJE</t>
  </si>
  <si>
    <t>Rashodi za zaposlene</t>
  </si>
  <si>
    <t>11</t>
  </si>
  <si>
    <t>Plaće (Bruto)</t>
  </si>
  <si>
    <t>Ostali rashodi za zaposlene</t>
  </si>
  <si>
    <t>Doprinosi iz plaće</t>
  </si>
  <si>
    <t>Naknade troškova osobama izvan radnog odnosa</t>
  </si>
  <si>
    <t>Ostali nespomenuti rashodi poslovanja</t>
  </si>
  <si>
    <t>Financijski rashodi</t>
  </si>
  <si>
    <t>Ostali financijski rashodi</t>
  </si>
  <si>
    <t>A673020</t>
  </si>
  <si>
    <t>NADZOR SASTAVNICA OKOLIŠA</t>
  </si>
  <si>
    <t>K673015</t>
  </si>
  <si>
    <t>OBNOVA VOZNOG PARKA</t>
  </si>
  <si>
    <t>Rashodi za nabavu proizvedene dugotrajne imovine</t>
  </si>
  <si>
    <t>Prijevozna sredstva</t>
  </si>
  <si>
    <t>K673016</t>
  </si>
  <si>
    <t>INFORMATIZACIJA</t>
  </si>
  <si>
    <t>Postrojenja i oprema</t>
  </si>
  <si>
    <t>Nematerijalna proizvedena imovina</t>
  </si>
  <si>
    <t>K673017</t>
  </si>
  <si>
    <t>OPREMANJE</t>
  </si>
  <si>
    <t>A673013</t>
  </si>
  <si>
    <t>PROSAFE</t>
  </si>
  <si>
    <t>A673021</t>
  </si>
  <si>
    <t>NADZOR SIGURNOSTI PROIZVODA</t>
  </si>
  <si>
    <t>A673022</t>
  </si>
  <si>
    <t xml:space="preserve">SLUŽBENE KONTROLE </t>
  </si>
  <si>
    <t>Projekcija proračuna za 2025.</t>
  </si>
  <si>
    <t>Projekcija proračuna za 2026.</t>
  </si>
  <si>
    <t>Izvorni plan 2024. NN 149/23</t>
  </si>
  <si>
    <t>Kazne, penali i naknada štete</t>
  </si>
  <si>
    <t>Povećanje/Smanjenje</t>
  </si>
  <si>
    <t>Tekući plan 2024. NN 125/24</t>
  </si>
  <si>
    <t>Tekući plan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</si>
</sst>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" fontId="5" fillId="3" borderId="8" applyNumberFormat="0" applyProtection="0">
      <alignment vertical="center"/>
    </xf>
    <xf numFmtId="0" fontId="6" fillId="0" borderId="0"/>
    <xf numFmtId="0" fontId="5" fillId="4" borderId="8" applyNumberFormat="0" applyProtection="0">
      <alignment horizontal="left" vertical="center" indent="1" justifyLastLine="1"/>
    </xf>
  </cellStyleXfs>
  <cellXfs count="101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5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1" fillId="0" borderId="7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/>
    </xf>
    <xf numFmtId="4" fontId="1" fillId="0" borderId="9" xfId="0" applyNumberFormat="1" applyFont="1" applyFill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9" xfId="0" applyNumberFormat="1" applyFont="1" applyFill="1" applyBorder="1" applyAlignment="1">
      <alignment horizontal="right"/>
    </xf>
    <xf numFmtId="4" fontId="1" fillId="0" borderId="9" xfId="0" applyNumberFormat="1" applyFont="1" applyBorder="1" applyAlignment="1">
      <alignment horizontal="right"/>
    </xf>
    <xf numFmtId="4" fontId="4" fillId="0" borderId="9" xfId="0" applyNumberFormat="1" applyFont="1" applyBorder="1" applyAlignment="1">
      <alignment horizontal="right"/>
    </xf>
    <xf numFmtId="4" fontId="7" fillId="0" borderId="9" xfId="0" applyNumberFormat="1" applyFont="1" applyBorder="1" applyAlignment="1">
      <alignment horizontal="right"/>
    </xf>
    <xf numFmtId="0" fontId="2" fillId="5" borderId="5" xfId="0" applyFont="1" applyFill="1" applyBorder="1" applyAlignment="1">
      <alignment horizontal="center"/>
    </xf>
    <xf numFmtId="4" fontId="2" fillId="5" borderId="9" xfId="0" applyNumberFormat="1" applyFont="1" applyFill="1" applyBorder="1" applyAlignment="1">
      <alignment horizontal="right"/>
    </xf>
    <xf numFmtId="0" fontId="7" fillId="5" borderId="11" xfId="0" applyFont="1" applyFill="1" applyBorder="1" applyAlignment="1">
      <alignment horizontal="center"/>
    </xf>
    <xf numFmtId="4" fontId="7" fillId="5" borderId="9" xfId="0" applyNumberFormat="1" applyFont="1" applyFill="1" applyBorder="1" applyAlignment="1">
      <alignment horizontal="right"/>
    </xf>
    <xf numFmtId="4" fontId="4" fillId="0" borderId="9" xfId="0" applyNumberFormat="1" applyFont="1" applyFill="1" applyBorder="1" applyAlignment="1">
      <alignment horizontal="right"/>
    </xf>
    <xf numFmtId="4" fontId="7" fillId="0" borderId="9" xfId="0" applyNumberFormat="1" applyFont="1" applyFill="1" applyBorder="1" applyAlignment="1">
      <alignment horizontal="right"/>
    </xf>
    <xf numFmtId="0" fontId="8" fillId="0" borderId="0" xfId="0" applyFont="1"/>
    <xf numFmtId="4" fontId="4" fillId="0" borderId="12" xfId="0" applyNumberFormat="1" applyFont="1" applyBorder="1" applyAlignment="1">
      <alignment horizontal="right"/>
    </xf>
    <xf numFmtId="49" fontId="2" fillId="5" borderId="9" xfId="0" applyNumberFormat="1" applyFont="1" applyFill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2" borderId="5" xfId="0" applyFont="1" applyFill="1" applyBorder="1"/>
    <xf numFmtId="4" fontId="7" fillId="2" borderId="9" xfId="0" applyNumberFormat="1" applyFont="1" applyFill="1" applyBorder="1" applyAlignment="1">
      <alignment horizontal="right"/>
    </xf>
    <xf numFmtId="4" fontId="2" fillId="2" borderId="9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center"/>
    </xf>
    <xf numFmtId="4" fontId="2" fillId="0" borderId="0" xfId="0" applyNumberFormat="1" applyFont="1" applyFill="1" applyBorder="1" applyAlignment="1">
      <alignment horizontal="right"/>
    </xf>
    <xf numFmtId="0" fontId="2" fillId="0" borderId="20" xfId="0" applyFont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/>
    </xf>
    <xf numFmtId="4" fontId="7" fillId="0" borderId="4" xfId="0" applyNumberFormat="1" applyFont="1" applyBorder="1" applyAlignment="1">
      <alignment horizontal="right"/>
    </xf>
    <xf numFmtId="4" fontId="7" fillId="0" borderId="21" xfId="0" applyNumberFormat="1" applyFont="1" applyBorder="1" applyAlignment="1">
      <alignment horizontal="right"/>
    </xf>
    <xf numFmtId="0" fontId="1" fillId="2" borderId="23" xfId="0" applyFont="1" applyFill="1" applyBorder="1" applyAlignment="1">
      <alignment horizontal="center"/>
    </xf>
    <xf numFmtId="49" fontId="7" fillId="0" borderId="24" xfId="0" applyNumberFormat="1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7" fillId="0" borderId="24" xfId="0" applyNumberFormat="1" applyFont="1" applyBorder="1" applyAlignment="1">
      <alignment horizontal="right"/>
    </xf>
    <xf numFmtId="4" fontId="7" fillId="0" borderId="26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0" fillId="0" borderId="0" xfId="0" applyNumberFormat="1"/>
    <xf numFmtId="4" fontId="2" fillId="0" borderId="27" xfId="0" applyNumberFormat="1" applyFont="1" applyFill="1" applyBorder="1" applyAlignment="1">
      <alignment horizontal="right"/>
    </xf>
    <xf numFmtId="4" fontId="7" fillId="0" borderId="27" xfId="0" applyNumberFormat="1" applyFont="1" applyFill="1" applyBorder="1" applyAlignment="1">
      <alignment horizontal="right"/>
    </xf>
    <xf numFmtId="4" fontId="2" fillId="2" borderId="27" xfId="0" applyNumberFormat="1" applyFont="1" applyFill="1" applyBorder="1" applyAlignment="1">
      <alignment horizontal="right"/>
    </xf>
    <xf numFmtId="0" fontId="2" fillId="5" borderId="28" xfId="0" applyFont="1" applyFill="1" applyBorder="1" applyAlignment="1">
      <alignment horizontal="center"/>
    </xf>
    <xf numFmtId="4" fontId="2" fillId="5" borderId="27" xfId="0" applyNumberFormat="1" applyFont="1" applyFill="1" applyBorder="1" applyAlignment="1">
      <alignment horizontal="right"/>
    </xf>
    <xf numFmtId="0" fontId="2" fillId="2" borderId="28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4" fontId="1" fillId="0" borderId="27" xfId="0" applyNumberFormat="1" applyFont="1" applyFill="1" applyBorder="1" applyAlignment="1">
      <alignment horizontal="right"/>
    </xf>
    <xf numFmtId="4" fontId="1" fillId="0" borderId="27" xfId="0" applyNumberFormat="1" applyFont="1" applyBorder="1" applyAlignment="1">
      <alignment horizontal="right"/>
    </xf>
    <xf numFmtId="4" fontId="7" fillId="5" borderId="27" xfId="0" applyNumberFormat="1" applyFont="1" applyFill="1" applyBorder="1" applyAlignment="1">
      <alignment horizontal="right"/>
    </xf>
    <xf numFmtId="4" fontId="2" fillId="0" borderId="27" xfId="0" applyNumberFormat="1" applyFont="1" applyBorder="1" applyAlignment="1">
      <alignment horizontal="right"/>
    </xf>
    <xf numFmtId="4" fontId="7" fillId="0" borderId="27" xfId="0" applyNumberFormat="1" applyFont="1" applyBorder="1" applyAlignment="1">
      <alignment horizontal="right"/>
    </xf>
    <xf numFmtId="0" fontId="4" fillId="0" borderId="28" xfId="0" applyFont="1" applyBorder="1" applyAlignment="1">
      <alignment horizontal="center"/>
    </xf>
    <xf numFmtId="4" fontId="4" fillId="0" borderId="27" xfId="0" applyNumberFormat="1" applyFont="1" applyBorder="1" applyAlignment="1">
      <alignment horizontal="right"/>
    </xf>
    <xf numFmtId="49" fontId="7" fillId="5" borderId="9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/>
    </xf>
    <xf numFmtId="4" fontId="7" fillId="0" borderId="32" xfId="0" applyNumberFormat="1" applyFont="1" applyFill="1" applyBorder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" fontId="4" fillId="2" borderId="9" xfId="0" applyNumberFormat="1" applyFont="1" applyFill="1" applyBorder="1" applyAlignment="1">
      <alignment horizontal="right"/>
    </xf>
    <xf numFmtId="4" fontId="4" fillId="0" borderId="32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0" borderId="29" xfId="0" applyFont="1" applyFill="1" applyBorder="1" applyAlignment="1">
      <alignment horizontal="left"/>
    </xf>
    <xf numFmtId="0" fontId="1" fillId="0" borderId="24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29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22" xfId="0" applyFont="1" applyBorder="1" applyAlignment="1">
      <alignment horizontal="left"/>
    </xf>
    <xf numFmtId="0" fontId="0" fillId="0" borderId="30" xfId="0" applyFont="1" applyBorder="1" applyAlignment="1">
      <alignment horizontal="left"/>
    </xf>
    <xf numFmtId="0" fontId="2" fillId="5" borderId="9" xfId="0" applyFont="1" applyFill="1" applyBorder="1" applyAlignment="1">
      <alignment horizontal="left"/>
    </xf>
    <xf numFmtId="0" fontId="2" fillId="5" borderId="29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1" xfId="0" applyBorder="1" applyAlignment="1">
      <alignment horizontal="left"/>
    </xf>
    <xf numFmtId="0" fontId="4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/>
    </xf>
  </cellXfs>
  <cellStyles count="4">
    <cellStyle name="Normal 2" xfId="2" xr:uid="{00000000-0005-0000-0000-000000000000}"/>
    <cellStyle name="Normalno" xfId="0" builtinId="0"/>
    <cellStyle name="SAPBEXaggData" xfId="1" xr:uid="{00000000-0005-0000-0000-000002000000}"/>
    <cellStyle name="SAPBEXHLevel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7"/>
  <sheetViews>
    <sheetView tabSelected="1" workbookViewId="0">
      <selection activeCell="K1" sqref="K1"/>
    </sheetView>
  </sheetViews>
  <sheetFormatPr defaultRowHeight="15" x14ac:dyDescent="0.25"/>
  <cols>
    <col min="1" max="1" width="9.140625" customWidth="1"/>
    <col min="9" max="9" width="9.140625" customWidth="1"/>
    <col min="10" max="11" width="17.140625" style="23" customWidth="1"/>
    <col min="12" max="12" width="17.28515625" style="23" customWidth="1"/>
    <col min="13" max="13" width="17.140625" style="23" customWidth="1"/>
    <col min="14" max="14" width="15.85546875" customWidth="1"/>
    <col min="15" max="15" width="16.140625" customWidth="1"/>
    <col min="16" max="16" width="21.85546875" customWidth="1"/>
    <col min="17" max="17" width="10.140625" bestFit="1" customWidth="1"/>
    <col min="19" max="19" width="11.7109375" bestFit="1" customWidth="1"/>
  </cols>
  <sheetData>
    <row r="1" spans="1:19" ht="39" customHeight="1" thickBot="1" x14ac:dyDescent="0.3">
      <c r="A1" s="84"/>
      <c r="B1" s="85"/>
      <c r="C1" s="85"/>
      <c r="D1" s="85"/>
      <c r="E1" s="85"/>
      <c r="F1" s="85"/>
      <c r="G1" s="85"/>
      <c r="H1" s="1" t="s">
        <v>0</v>
      </c>
      <c r="I1" s="8" t="s">
        <v>1</v>
      </c>
      <c r="J1" s="61" t="s">
        <v>42</v>
      </c>
      <c r="K1" s="61" t="s">
        <v>45</v>
      </c>
      <c r="L1" s="61" t="s">
        <v>44</v>
      </c>
      <c r="M1" s="61" t="s">
        <v>46</v>
      </c>
      <c r="N1" s="9" t="s">
        <v>40</v>
      </c>
      <c r="O1" s="33" t="s">
        <v>41</v>
      </c>
    </row>
    <row r="2" spans="1:19" x14ac:dyDescent="0.25">
      <c r="A2" s="2">
        <v>-22505</v>
      </c>
      <c r="B2" s="88" t="s">
        <v>2</v>
      </c>
      <c r="C2" s="88"/>
      <c r="D2" s="88"/>
      <c r="E2" s="88"/>
      <c r="F2" s="88"/>
      <c r="G2" s="88"/>
      <c r="H2" s="88"/>
      <c r="I2" s="7"/>
      <c r="J2" s="35">
        <f>J3+J4+J5+J6+J7</f>
        <v>73086258</v>
      </c>
      <c r="K2" s="35">
        <f>K3+K4+K5+K6+K7</f>
        <v>73534258</v>
      </c>
      <c r="L2" s="35"/>
      <c r="M2" s="35">
        <f>M3+M4+M5+M6+M7</f>
        <v>73534258</v>
      </c>
      <c r="N2" s="35">
        <f t="shared" ref="N2:O2" si="0">N3+N4+N5+N6+N7</f>
        <v>71774638</v>
      </c>
      <c r="O2" s="36">
        <f t="shared" si="0"/>
        <v>71990318</v>
      </c>
    </row>
    <row r="3" spans="1:19" x14ac:dyDescent="0.25">
      <c r="A3" s="89"/>
      <c r="B3" s="90"/>
      <c r="C3" s="90"/>
      <c r="D3" s="90"/>
      <c r="E3" s="90"/>
      <c r="F3" s="90"/>
      <c r="G3" s="90"/>
      <c r="H3" s="91"/>
      <c r="I3" s="4">
        <v>11</v>
      </c>
      <c r="J3" s="22">
        <f>J9+J14+J28+J33+J38+J45+J61</f>
        <v>63802378</v>
      </c>
      <c r="K3" s="22">
        <f>K9+K14+K28+K33+K38+K45+K61</f>
        <v>64250378</v>
      </c>
      <c r="L3" s="22">
        <f>L9+L14+L28+L33+L38+L61</f>
        <v>0</v>
      </c>
      <c r="M3" s="22">
        <f>M9+M14+M28+M33+M38+M45+M61</f>
        <v>64250378</v>
      </c>
      <c r="N3" s="22">
        <f t="shared" ref="N3:O3" si="1">N9+N14+N28+N33+N38+N45+N61</f>
        <v>62682333</v>
      </c>
      <c r="O3" s="47">
        <f t="shared" si="1"/>
        <v>62852017</v>
      </c>
    </row>
    <row r="4" spans="1:19" x14ac:dyDescent="0.25">
      <c r="A4" s="92"/>
      <c r="B4" s="93"/>
      <c r="C4" s="93"/>
      <c r="D4" s="93"/>
      <c r="E4" s="93"/>
      <c r="F4" s="93"/>
      <c r="G4" s="93"/>
      <c r="H4" s="94"/>
      <c r="I4" s="4">
        <v>52</v>
      </c>
      <c r="J4" s="22">
        <f>J54</f>
        <v>12924</v>
      </c>
      <c r="K4" s="22">
        <f>K54</f>
        <v>12924</v>
      </c>
      <c r="L4" s="22"/>
      <c r="M4" s="22">
        <f>M54</f>
        <v>12924</v>
      </c>
      <c r="N4" s="22">
        <f>N54</f>
        <v>0</v>
      </c>
      <c r="O4" s="47">
        <f>O54</f>
        <v>0</v>
      </c>
    </row>
    <row r="5" spans="1:19" x14ac:dyDescent="0.25">
      <c r="A5" s="92"/>
      <c r="B5" s="93"/>
      <c r="C5" s="93"/>
      <c r="D5" s="93"/>
      <c r="E5" s="93"/>
      <c r="F5" s="93"/>
      <c r="G5" s="93"/>
      <c r="H5" s="94"/>
      <c r="I5" s="4">
        <v>51</v>
      </c>
      <c r="J5" s="22">
        <f>J48</f>
        <v>48603</v>
      </c>
      <c r="K5" s="22">
        <f>K48</f>
        <v>48603</v>
      </c>
      <c r="L5" s="22"/>
      <c r="M5" s="22">
        <f>M48</f>
        <v>48603</v>
      </c>
      <c r="N5" s="22">
        <f t="shared" ref="N5:O5" si="2">N48</f>
        <v>9954</v>
      </c>
      <c r="O5" s="47">
        <f t="shared" si="2"/>
        <v>9954</v>
      </c>
    </row>
    <row r="6" spans="1:19" x14ac:dyDescent="0.25">
      <c r="A6" s="92"/>
      <c r="B6" s="93"/>
      <c r="C6" s="93"/>
      <c r="D6" s="93"/>
      <c r="E6" s="93"/>
      <c r="F6" s="93"/>
      <c r="G6" s="93"/>
      <c r="H6" s="94"/>
      <c r="I6" s="4">
        <v>559</v>
      </c>
      <c r="J6" s="22">
        <f>J53</f>
        <v>13273</v>
      </c>
      <c r="K6" s="22">
        <f>K53</f>
        <v>13273</v>
      </c>
      <c r="L6" s="22"/>
      <c r="M6" s="22">
        <f>M53</f>
        <v>13273</v>
      </c>
      <c r="N6" s="22">
        <f t="shared" ref="N6:O6" si="3">N53</f>
        <v>13273</v>
      </c>
      <c r="O6" s="47">
        <f t="shared" si="3"/>
        <v>13273</v>
      </c>
    </row>
    <row r="7" spans="1:19" x14ac:dyDescent="0.25">
      <c r="A7" s="95"/>
      <c r="B7" s="96"/>
      <c r="C7" s="96"/>
      <c r="D7" s="96"/>
      <c r="E7" s="96"/>
      <c r="F7" s="96"/>
      <c r="G7" s="96"/>
      <c r="H7" s="97"/>
      <c r="I7" s="4">
        <v>43</v>
      </c>
      <c r="J7" s="22">
        <f>J62</f>
        <v>9209080</v>
      </c>
      <c r="K7" s="22">
        <f>K62</f>
        <v>9209080</v>
      </c>
      <c r="L7" s="22"/>
      <c r="M7" s="22">
        <f>M62</f>
        <v>9209080</v>
      </c>
      <c r="N7" s="22">
        <f t="shared" ref="N7:O7" si="4">N62</f>
        <v>9069078</v>
      </c>
      <c r="O7" s="47">
        <f t="shared" si="4"/>
        <v>9115074</v>
      </c>
    </row>
    <row r="8" spans="1:19" x14ac:dyDescent="0.25">
      <c r="A8" s="86" t="s">
        <v>3</v>
      </c>
      <c r="B8" s="87"/>
      <c r="C8" s="87"/>
      <c r="D8" s="87"/>
      <c r="E8" s="87"/>
      <c r="F8" s="87"/>
      <c r="G8" s="87"/>
      <c r="H8" s="87"/>
      <c r="I8" s="28"/>
      <c r="J8" s="29"/>
      <c r="K8" s="29"/>
      <c r="L8" s="29"/>
      <c r="M8" s="29"/>
      <c r="N8" s="30"/>
      <c r="O8" s="48"/>
    </row>
    <row r="9" spans="1:19" x14ac:dyDescent="0.25">
      <c r="A9" s="49" t="s">
        <v>4</v>
      </c>
      <c r="B9" s="80" t="s">
        <v>5</v>
      </c>
      <c r="C9" s="80"/>
      <c r="D9" s="80"/>
      <c r="E9" s="80"/>
      <c r="F9" s="80"/>
      <c r="G9" s="81"/>
      <c r="H9" s="25" t="s">
        <v>6</v>
      </c>
      <c r="I9" s="17">
        <v>11</v>
      </c>
      <c r="J9" s="20">
        <f>J10</f>
        <v>3026450</v>
      </c>
      <c r="K9" s="20">
        <f>K10</f>
        <v>3151450</v>
      </c>
      <c r="L9" s="20">
        <f>L10</f>
        <v>-150000</v>
      </c>
      <c r="M9" s="20">
        <f>K9+L9</f>
        <v>3001450</v>
      </c>
      <c r="N9" s="18">
        <f>N10</f>
        <v>3026450</v>
      </c>
      <c r="O9" s="50">
        <f>O10</f>
        <v>3026450</v>
      </c>
    </row>
    <row r="10" spans="1:19" x14ac:dyDescent="0.25">
      <c r="A10" s="51">
        <v>-32</v>
      </c>
      <c r="B10" s="70" t="s">
        <v>7</v>
      </c>
      <c r="C10" s="70"/>
      <c r="D10" s="70"/>
      <c r="E10" s="70"/>
      <c r="F10" s="70"/>
      <c r="G10" s="71"/>
      <c r="H10" s="27" t="s">
        <v>6</v>
      </c>
      <c r="I10" s="5">
        <v>11</v>
      </c>
      <c r="J10" s="22">
        <f>J11+J12+J13</f>
        <v>3026450</v>
      </c>
      <c r="K10" s="22">
        <f>K11+K12+K13</f>
        <v>3151450</v>
      </c>
      <c r="L10" s="22">
        <f>L13</f>
        <v>-150000</v>
      </c>
      <c r="M10" s="29">
        <f t="shared" ref="M10:M13" si="5">K10+L10</f>
        <v>3001450</v>
      </c>
      <c r="N10" s="13">
        <v>3026450</v>
      </c>
      <c r="O10" s="46">
        <v>3026450</v>
      </c>
    </row>
    <row r="11" spans="1:19" x14ac:dyDescent="0.25">
      <c r="A11" s="52">
        <v>-321</v>
      </c>
      <c r="B11" s="73" t="s">
        <v>8</v>
      </c>
      <c r="C11" s="73"/>
      <c r="D11" s="73"/>
      <c r="E11" s="73"/>
      <c r="F11" s="73"/>
      <c r="G11" s="74"/>
      <c r="H11" s="27" t="s">
        <v>6</v>
      </c>
      <c r="I11" s="5">
        <v>11</v>
      </c>
      <c r="J11" s="21">
        <v>15200</v>
      </c>
      <c r="K11" s="21">
        <v>95200</v>
      </c>
      <c r="L11" s="21"/>
      <c r="M11" s="66">
        <f t="shared" si="5"/>
        <v>95200</v>
      </c>
      <c r="N11" s="11"/>
      <c r="O11" s="53"/>
    </row>
    <row r="12" spans="1:19" x14ac:dyDescent="0.25">
      <c r="A12" s="52">
        <v>-322</v>
      </c>
      <c r="B12" s="75" t="s">
        <v>9</v>
      </c>
      <c r="C12" s="76"/>
      <c r="D12" s="76"/>
      <c r="E12" s="76"/>
      <c r="F12" s="76"/>
      <c r="G12" s="77"/>
      <c r="H12" s="27" t="s">
        <v>6</v>
      </c>
      <c r="I12" s="5">
        <v>11</v>
      </c>
      <c r="J12" s="21">
        <v>50</v>
      </c>
      <c r="K12" s="21">
        <v>50</v>
      </c>
      <c r="L12" s="21"/>
      <c r="M12" s="66">
        <f t="shared" si="5"/>
        <v>50</v>
      </c>
      <c r="N12" s="11"/>
      <c r="O12" s="53"/>
    </row>
    <row r="13" spans="1:19" x14ac:dyDescent="0.25">
      <c r="A13" s="52">
        <v>-323</v>
      </c>
      <c r="B13" s="68" t="s">
        <v>10</v>
      </c>
      <c r="C13" s="68"/>
      <c r="D13" s="68"/>
      <c r="E13" s="68"/>
      <c r="F13" s="68"/>
      <c r="G13" s="69"/>
      <c r="H13" s="26" t="s">
        <v>6</v>
      </c>
      <c r="I13" s="6">
        <v>11</v>
      </c>
      <c r="J13" s="15">
        <v>3011200</v>
      </c>
      <c r="K13" s="15">
        <v>3056200</v>
      </c>
      <c r="L13" s="15">
        <v>-150000</v>
      </c>
      <c r="M13" s="66">
        <f t="shared" si="5"/>
        <v>2906200</v>
      </c>
      <c r="N13" s="14"/>
      <c r="O13" s="54"/>
    </row>
    <row r="14" spans="1:19" x14ac:dyDescent="0.25">
      <c r="A14" s="49" t="s">
        <v>11</v>
      </c>
      <c r="B14" s="80" t="s">
        <v>12</v>
      </c>
      <c r="C14" s="80"/>
      <c r="D14" s="80"/>
      <c r="E14" s="80"/>
      <c r="F14" s="80"/>
      <c r="G14" s="81"/>
      <c r="H14" s="25" t="s">
        <v>6</v>
      </c>
      <c r="I14" s="17">
        <v>11</v>
      </c>
      <c r="J14" s="20">
        <f>J15+J19+J25</f>
        <v>57070494</v>
      </c>
      <c r="K14" s="20">
        <f>K15+K19+K25</f>
        <v>56218720</v>
      </c>
      <c r="L14" s="20">
        <f>L15+L19+L25</f>
        <v>-253593</v>
      </c>
      <c r="M14" s="20">
        <f>M15+M19+M25</f>
        <v>55965127</v>
      </c>
      <c r="N14" s="20">
        <f t="shared" ref="N14:O14" si="6">N15+N19+N25</f>
        <v>56819436</v>
      </c>
      <c r="O14" s="55">
        <f t="shared" si="6"/>
        <v>56927339</v>
      </c>
      <c r="P14" s="32"/>
    </row>
    <row r="15" spans="1:19" x14ac:dyDescent="0.25">
      <c r="A15" s="51">
        <v>-31</v>
      </c>
      <c r="B15" s="70" t="s">
        <v>13</v>
      </c>
      <c r="C15" s="70"/>
      <c r="D15" s="70"/>
      <c r="E15" s="70"/>
      <c r="F15" s="70"/>
      <c r="G15" s="71"/>
      <c r="H15" s="27" t="s">
        <v>6</v>
      </c>
      <c r="I15" s="3" t="s">
        <v>14</v>
      </c>
      <c r="J15" s="22">
        <f>J16+J17+J18</f>
        <v>49281154</v>
      </c>
      <c r="K15" s="22">
        <f>K16+K17+K18</f>
        <v>45868869</v>
      </c>
      <c r="L15" s="22">
        <f>L16+L17+L18</f>
        <v>-1114200</v>
      </c>
      <c r="M15" s="22">
        <f>M16+M17+M18</f>
        <v>44754669</v>
      </c>
      <c r="N15" s="13">
        <v>49536065</v>
      </c>
      <c r="O15" s="46">
        <v>49762001</v>
      </c>
      <c r="S15" s="45"/>
    </row>
    <row r="16" spans="1:19" x14ac:dyDescent="0.25">
      <c r="A16" s="52">
        <v>-311</v>
      </c>
      <c r="B16" s="68" t="s">
        <v>15</v>
      </c>
      <c r="C16" s="68"/>
      <c r="D16" s="68"/>
      <c r="E16" s="68"/>
      <c r="F16" s="68"/>
      <c r="G16" s="69"/>
      <c r="H16" s="26" t="s">
        <v>6</v>
      </c>
      <c r="I16" s="6">
        <v>11</v>
      </c>
      <c r="J16" s="15">
        <v>40176814</v>
      </c>
      <c r="K16" s="15">
        <v>37247814</v>
      </c>
      <c r="L16" s="15">
        <v>-765000</v>
      </c>
      <c r="M16" s="15">
        <v>36482814</v>
      </c>
      <c r="N16" s="14"/>
      <c r="O16" s="54"/>
      <c r="P16" s="67"/>
      <c r="S16" s="45"/>
    </row>
    <row r="17" spans="1:19" x14ac:dyDescent="0.25">
      <c r="A17" s="52">
        <v>-312</v>
      </c>
      <c r="B17" s="68" t="s">
        <v>16</v>
      </c>
      <c r="C17" s="68"/>
      <c r="D17" s="68"/>
      <c r="E17" s="68"/>
      <c r="F17" s="68"/>
      <c r="G17" s="69"/>
      <c r="H17" s="26" t="s">
        <v>6</v>
      </c>
      <c r="I17" s="6">
        <v>11</v>
      </c>
      <c r="J17" s="15">
        <v>2400000</v>
      </c>
      <c r="K17" s="15">
        <v>2400000</v>
      </c>
      <c r="L17" s="15">
        <v>-120000</v>
      </c>
      <c r="M17" s="15">
        <f>K17+L17</f>
        <v>2280000</v>
      </c>
      <c r="N17" s="14"/>
      <c r="O17" s="54"/>
      <c r="P17" s="67"/>
      <c r="S17" s="45"/>
    </row>
    <row r="18" spans="1:19" x14ac:dyDescent="0.25">
      <c r="A18" s="52">
        <v>-313</v>
      </c>
      <c r="B18" s="68" t="s">
        <v>17</v>
      </c>
      <c r="C18" s="68"/>
      <c r="D18" s="68"/>
      <c r="E18" s="68"/>
      <c r="F18" s="68"/>
      <c r="G18" s="69"/>
      <c r="H18" s="26" t="s">
        <v>6</v>
      </c>
      <c r="I18" s="6">
        <v>11</v>
      </c>
      <c r="J18" s="15">
        <v>6704340</v>
      </c>
      <c r="K18" s="15">
        <v>6221055</v>
      </c>
      <c r="L18" s="15">
        <v>-229200</v>
      </c>
      <c r="M18" s="15">
        <f>K18+L18</f>
        <v>5991855</v>
      </c>
      <c r="N18" s="14"/>
      <c r="O18" s="54"/>
      <c r="P18" s="67"/>
    </row>
    <row r="19" spans="1:19" x14ac:dyDescent="0.25">
      <c r="A19" s="51">
        <v>-32</v>
      </c>
      <c r="B19" s="70" t="s">
        <v>7</v>
      </c>
      <c r="C19" s="70"/>
      <c r="D19" s="70"/>
      <c r="E19" s="70"/>
      <c r="F19" s="70"/>
      <c r="G19" s="71"/>
      <c r="H19" s="27" t="s">
        <v>6</v>
      </c>
      <c r="I19" s="5">
        <v>11</v>
      </c>
      <c r="J19" s="22">
        <f>J20+J21+J22+J23+J24</f>
        <v>7784676</v>
      </c>
      <c r="K19" s="22">
        <f>K20+K21+K22+K23+K24</f>
        <v>10305187</v>
      </c>
      <c r="L19" s="22">
        <f>L20+L21+L22+L24</f>
        <v>862607</v>
      </c>
      <c r="M19" s="22">
        <f>M20+M21+M22+M23+M24</f>
        <v>11167794</v>
      </c>
      <c r="N19" s="13">
        <v>7279507</v>
      </c>
      <c r="O19" s="46">
        <v>7161974</v>
      </c>
    </row>
    <row r="20" spans="1:19" x14ac:dyDescent="0.25">
      <c r="A20" s="52">
        <v>-321</v>
      </c>
      <c r="B20" s="68" t="s">
        <v>8</v>
      </c>
      <c r="C20" s="68"/>
      <c r="D20" s="68"/>
      <c r="E20" s="68"/>
      <c r="F20" s="68"/>
      <c r="G20" s="69"/>
      <c r="H20" s="26" t="s">
        <v>6</v>
      </c>
      <c r="I20" s="6">
        <v>11</v>
      </c>
      <c r="J20" s="15">
        <v>1836320</v>
      </c>
      <c r="K20" s="15">
        <v>2131377</v>
      </c>
      <c r="L20" s="15">
        <v>-200000</v>
      </c>
      <c r="M20" s="15">
        <f>K20+L20</f>
        <v>1931377</v>
      </c>
      <c r="N20" s="14"/>
      <c r="O20" s="54"/>
    </row>
    <row r="21" spans="1:19" x14ac:dyDescent="0.25">
      <c r="A21" s="52">
        <v>-322</v>
      </c>
      <c r="B21" s="68" t="s">
        <v>9</v>
      </c>
      <c r="C21" s="68"/>
      <c r="D21" s="68"/>
      <c r="E21" s="68"/>
      <c r="F21" s="68"/>
      <c r="G21" s="69"/>
      <c r="H21" s="26" t="s">
        <v>6</v>
      </c>
      <c r="I21" s="6">
        <v>11</v>
      </c>
      <c r="J21" s="15">
        <v>1685250</v>
      </c>
      <c r="K21" s="15">
        <v>1985250</v>
      </c>
      <c r="L21" s="15">
        <v>300000</v>
      </c>
      <c r="M21" s="15">
        <f t="shared" ref="M21:M24" si="7">K21+L21</f>
        <v>2285250</v>
      </c>
      <c r="N21" s="14"/>
      <c r="O21" s="54"/>
    </row>
    <row r="22" spans="1:19" x14ac:dyDescent="0.25">
      <c r="A22" s="52">
        <v>-323</v>
      </c>
      <c r="B22" s="68" t="s">
        <v>10</v>
      </c>
      <c r="C22" s="68"/>
      <c r="D22" s="68"/>
      <c r="E22" s="68"/>
      <c r="F22" s="68"/>
      <c r="G22" s="69"/>
      <c r="H22" s="26" t="s">
        <v>6</v>
      </c>
      <c r="I22" s="6">
        <v>11</v>
      </c>
      <c r="J22" s="15">
        <v>3996644</v>
      </c>
      <c r="K22" s="15">
        <v>5868598</v>
      </c>
      <c r="L22" s="15">
        <v>762607</v>
      </c>
      <c r="M22" s="15">
        <f t="shared" si="7"/>
        <v>6631205</v>
      </c>
      <c r="N22" s="14"/>
      <c r="O22" s="54"/>
    </row>
    <row r="23" spans="1:19" x14ac:dyDescent="0.25">
      <c r="A23" s="52">
        <v>-324</v>
      </c>
      <c r="B23" s="68" t="s">
        <v>18</v>
      </c>
      <c r="C23" s="68"/>
      <c r="D23" s="68"/>
      <c r="E23" s="68"/>
      <c r="F23" s="68"/>
      <c r="G23" s="69"/>
      <c r="H23" s="26" t="s">
        <v>6</v>
      </c>
      <c r="I23" s="6">
        <v>11</v>
      </c>
      <c r="J23" s="15">
        <v>100</v>
      </c>
      <c r="K23" s="15">
        <v>100</v>
      </c>
      <c r="L23" s="15"/>
      <c r="M23" s="15">
        <f t="shared" si="7"/>
        <v>100</v>
      </c>
      <c r="N23" s="14"/>
      <c r="O23" s="54"/>
    </row>
    <row r="24" spans="1:19" x14ac:dyDescent="0.25">
      <c r="A24" s="52">
        <v>-329</v>
      </c>
      <c r="B24" s="68" t="s">
        <v>19</v>
      </c>
      <c r="C24" s="68"/>
      <c r="D24" s="68"/>
      <c r="E24" s="68"/>
      <c r="F24" s="68"/>
      <c r="G24" s="69"/>
      <c r="H24" s="26" t="s">
        <v>6</v>
      </c>
      <c r="I24" s="6">
        <v>11</v>
      </c>
      <c r="J24" s="15">
        <v>266362</v>
      </c>
      <c r="K24" s="15">
        <v>319862</v>
      </c>
      <c r="L24" s="15"/>
      <c r="M24" s="15">
        <f t="shared" si="7"/>
        <v>319862</v>
      </c>
      <c r="N24" s="14"/>
      <c r="O24" s="54"/>
    </row>
    <row r="25" spans="1:19" x14ac:dyDescent="0.25">
      <c r="A25" s="51">
        <v>-34</v>
      </c>
      <c r="B25" s="70" t="s">
        <v>20</v>
      </c>
      <c r="C25" s="70"/>
      <c r="D25" s="70"/>
      <c r="E25" s="70"/>
      <c r="F25" s="70"/>
      <c r="G25" s="71"/>
      <c r="H25" s="27" t="s">
        <v>6</v>
      </c>
      <c r="I25" s="5">
        <v>11</v>
      </c>
      <c r="J25" s="22">
        <f>J26</f>
        <v>4664</v>
      </c>
      <c r="K25" s="22">
        <f>K26+K27</f>
        <v>44664</v>
      </c>
      <c r="L25" s="22">
        <f>L27</f>
        <v>-2000</v>
      </c>
      <c r="M25" s="22">
        <f>M26+M27</f>
        <v>42664</v>
      </c>
      <c r="N25" s="13">
        <v>3864</v>
      </c>
      <c r="O25" s="46">
        <v>3364</v>
      </c>
    </row>
    <row r="26" spans="1:19" x14ac:dyDescent="0.25">
      <c r="A26" s="52">
        <v>-343</v>
      </c>
      <c r="B26" s="68" t="s">
        <v>21</v>
      </c>
      <c r="C26" s="68"/>
      <c r="D26" s="68"/>
      <c r="E26" s="68"/>
      <c r="F26" s="68"/>
      <c r="G26" s="69"/>
      <c r="H26" s="26" t="s">
        <v>6</v>
      </c>
      <c r="I26" s="6">
        <v>11</v>
      </c>
      <c r="J26" s="15">
        <v>4664</v>
      </c>
      <c r="K26" s="15">
        <v>4664</v>
      </c>
      <c r="L26" s="15"/>
      <c r="M26" s="15">
        <v>4664</v>
      </c>
      <c r="N26" s="14"/>
      <c r="O26" s="54"/>
    </row>
    <row r="27" spans="1:19" x14ac:dyDescent="0.25">
      <c r="A27" s="52">
        <v>-383</v>
      </c>
      <c r="B27" s="69" t="s">
        <v>43</v>
      </c>
      <c r="C27" s="77"/>
      <c r="D27" s="77"/>
      <c r="E27" s="77"/>
      <c r="F27" s="77"/>
      <c r="G27" s="98"/>
      <c r="H27" s="26" t="s">
        <v>6</v>
      </c>
      <c r="I27" s="62">
        <v>11</v>
      </c>
      <c r="J27" s="15">
        <v>0</v>
      </c>
      <c r="K27" s="15">
        <v>40000</v>
      </c>
      <c r="L27" s="15">
        <v>-2000</v>
      </c>
      <c r="M27" s="15">
        <v>38000</v>
      </c>
      <c r="N27" s="14"/>
      <c r="O27" s="54"/>
    </row>
    <row r="28" spans="1:19" x14ac:dyDescent="0.25">
      <c r="A28" s="49" t="s">
        <v>22</v>
      </c>
      <c r="B28" s="80" t="s">
        <v>23</v>
      </c>
      <c r="C28" s="80"/>
      <c r="D28" s="80"/>
      <c r="E28" s="80"/>
      <c r="F28" s="80"/>
      <c r="G28" s="81"/>
      <c r="H28" s="25" t="s">
        <v>6</v>
      </c>
      <c r="I28" s="17">
        <v>11</v>
      </c>
      <c r="J28" s="20">
        <f>J29</f>
        <v>726899</v>
      </c>
      <c r="K28" s="20">
        <f>K29</f>
        <v>783399</v>
      </c>
      <c r="L28" s="20">
        <f>L29</f>
        <v>-25000</v>
      </c>
      <c r="M28" s="20">
        <f>M29</f>
        <v>758399</v>
      </c>
      <c r="N28" s="20">
        <f t="shared" ref="N28:O28" si="8">N29</f>
        <v>226899</v>
      </c>
      <c r="O28" s="55">
        <f t="shared" si="8"/>
        <v>226899</v>
      </c>
    </row>
    <row r="29" spans="1:19" x14ac:dyDescent="0.25">
      <c r="A29" s="51">
        <v>-32</v>
      </c>
      <c r="B29" s="70" t="s">
        <v>7</v>
      </c>
      <c r="C29" s="70"/>
      <c r="D29" s="70"/>
      <c r="E29" s="70"/>
      <c r="F29" s="70"/>
      <c r="G29" s="71"/>
      <c r="H29" s="27" t="s">
        <v>6</v>
      </c>
      <c r="I29" s="5">
        <v>11</v>
      </c>
      <c r="J29" s="22">
        <f>J30+J31+J32</f>
        <v>726899</v>
      </c>
      <c r="K29" s="22">
        <f>K30+K31+K32</f>
        <v>783399</v>
      </c>
      <c r="L29" s="22">
        <f>L30+L31</f>
        <v>-25000</v>
      </c>
      <c r="M29" s="22">
        <f>M30+M31+M32</f>
        <v>758399</v>
      </c>
      <c r="N29" s="13">
        <v>226899</v>
      </c>
      <c r="O29" s="46">
        <v>226899</v>
      </c>
    </row>
    <row r="30" spans="1:19" x14ac:dyDescent="0.25">
      <c r="A30" s="52">
        <v>-321</v>
      </c>
      <c r="B30" s="68" t="s">
        <v>8</v>
      </c>
      <c r="C30" s="68"/>
      <c r="D30" s="68"/>
      <c r="E30" s="68"/>
      <c r="F30" s="68"/>
      <c r="G30" s="69"/>
      <c r="H30" s="26" t="s">
        <v>6</v>
      </c>
      <c r="I30" s="6">
        <v>11</v>
      </c>
      <c r="J30" s="15">
        <v>16590</v>
      </c>
      <c r="K30" s="15">
        <v>36590</v>
      </c>
      <c r="L30" s="15">
        <v>10000</v>
      </c>
      <c r="M30" s="15">
        <f>K30+L30</f>
        <v>46590</v>
      </c>
      <c r="N30" s="12"/>
      <c r="O30" s="56"/>
    </row>
    <row r="31" spans="1:19" x14ac:dyDescent="0.25">
      <c r="A31" s="52">
        <v>-323</v>
      </c>
      <c r="B31" s="68" t="s">
        <v>10</v>
      </c>
      <c r="C31" s="68"/>
      <c r="D31" s="68"/>
      <c r="E31" s="68"/>
      <c r="F31" s="68"/>
      <c r="G31" s="69"/>
      <c r="H31" s="26" t="s">
        <v>6</v>
      </c>
      <c r="I31" s="6">
        <v>11</v>
      </c>
      <c r="J31" s="15">
        <v>704500</v>
      </c>
      <c r="K31" s="15">
        <v>741000</v>
      </c>
      <c r="L31" s="15">
        <v>-35000</v>
      </c>
      <c r="M31" s="15">
        <f>K31+L31</f>
        <v>706000</v>
      </c>
      <c r="N31" s="12"/>
      <c r="O31" s="56"/>
    </row>
    <row r="32" spans="1:19" x14ac:dyDescent="0.25">
      <c r="A32" s="52">
        <v>-329</v>
      </c>
      <c r="B32" s="68" t="s">
        <v>19</v>
      </c>
      <c r="C32" s="68"/>
      <c r="D32" s="68"/>
      <c r="E32" s="68"/>
      <c r="F32" s="68"/>
      <c r="G32" s="69"/>
      <c r="H32" s="26" t="s">
        <v>6</v>
      </c>
      <c r="I32" s="6">
        <v>11</v>
      </c>
      <c r="J32" s="15">
        <v>5809</v>
      </c>
      <c r="K32" s="15">
        <v>5809</v>
      </c>
      <c r="L32" s="15"/>
      <c r="M32" s="15">
        <v>5809</v>
      </c>
      <c r="N32" s="12"/>
      <c r="O32" s="56"/>
    </row>
    <row r="33" spans="1:17" x14ac:dyDescent="0.25">
      <c r="A33" s="49" t="s">
        <v>24</v>
      </c>
      <c r="B33" s="80" t="s">
        <v>25</v>
      </c>
      <c r="C33" s="80"/>
      <c r="D33" s="80"/>
      <c r="E33" s="80"/>
      <c r="F33" s="80"/>
      <c r="G33" s="81"/>
      <c r="H33" s="25" t="s">
        <v>6</v>
      </c>
      <c r="I33" s="17">
        <v>11</v>
      </c>
      <c r="J33" s="20">
        <f>J34+J36</f>
        <v>265454</v>
      </c>
      <c r="K33" s="20">
        <f>K34+K36</f>
        <v>158818</v>
      </c>
      <c r="L33" s="20">
        <f>L34</f>
        <v>-1304</v>
      </c>
      <c r="M33" s="20">
        <f>M34+M36</f>
        <v>157514</v>
      </c>
      <c r="N33" s="20">
        <f>N34+N36</f>
        <v>265452</v>
      </c>
      <c r="O33" s="55">
        <f>O34+O36</f>
        <v>265448</v>
      </c>
    </row>
    <row r="34" spans="1:17" x14ac:dyDescent="0.25">
      <c r="A34" s="51">
        <v>-32</v>
      </c>
      <c r="B34" s="70" t="s">
        <v>7</v>
      </c>
      <c r="C34" s="70"/>
      <c r="D34" s="70"/>
      <c r="E34" s="70"/>
      <c r="F34" s="70"/>
      <c r="G34" s="71"/>
      <c r="H34" s="27" t="s">
        <v>6</v>
      </c>
      <c r="I34" s="5">
        <v>11</v>
      </c>
      <c r="J34" s="22">
        <f>J35</f>
        <v>132727</v>
      </c>
      <c r="K34" s="22">
        <f>K35</f>
        <v>26091</v>
      </c>
      <c r="L34" s="22">
        <f>L35</f>
        <v>-1304</v>
      </c>
      <c r="M34" s="22">
        <f>M35</f>
        <v>24787</v>
      </c>
      <c r="N34" s="13">
        <v>132726</v>
      </c>
      <c r="O34" s="46">
        <v>132724</v>
      </c>
      <c r="Q34" s="45"/>
    </row>
    <row r="35" spans="1:17" x14ac:dyDescent="0.25">
      <c r="A35" s="52">
        <v>-323</v>
      </c>
      <c r="B35" s="68" t="s">
        <v>10</v>
      </c>
      <c r="C35" s="68"/>
      <c r="D35" s="68"/>
      <c r="E35" s="68"/>
      <c r="F35" s="68"/>
      <c r="G35" s="69"/>
      <c r="H35" s="26" t="s">
        <v>6</v>
      </c>
      <c r="I35" s="6">
        <v>11</v>
      </c>
      <c r="J35" s="15">
        <v>132727</v>
      </c>
      <c r="K35" s="15">
        <v>26091</v>
      </c>
      <c r="L35" s="15">
        <v>-1304</v>
      </c>
      <c r="M35" s="15">
        <f>K35+L35</f>
        <v>24787</v>
      </c>
      <c r="N35" s="12"/>
      <c r="O35" s="56"/>
    </row>
    <row r="36" spans="1:17" x14ac:dyDescent="0.25">
      <c r="A36" s="51">
        <v>-42</v>
      </c>
      <c r="B36" s="70" t="s">
        <v>26</v>
      </c>
      <c r="C36" s="70"/>
      <c r="D36" s="70"/>
      <c r="E36" s="70"/>
      <c r="F36" s="70"/>
      <c r="G36" s="71"/>
      <c r="H36" s="27" t="s">
        <v>6</v>
      </c>
      <c r="I36" s="5">
        <v>11</v>
      </c>
      <c r="J36" s="22">
        <f>J37</f>
        <v>132727</v>
      </c>
      <c r="K36" s="22">
        <f>K37</f>
        <v>132727</v>
      </c>
      <c r="L36" s="22"/>
      <c r="M36" s="22">
        <f>M37</f>
        <v>132727</v>
      </c>
      <c r="N36" s="13">
        <v>132726</v>
      </c>
      <c r="O36" s="46">
        <v>132724</v>
      </c>
    </row>
    <row r="37" spans="1:17" x14ac:dyDescent="0.25">
      <c r="A37" s="52">
        <v>-423</v>
      </c>
      <c r="B37" s="68" t="s">
        <v>27</v>
      </c>
      <c r="C37" s="68"/>
      <c r="D37" s="68"/>
      <c r="E37" s="68"/>
      <c r="F37" s="68"/>
      <c r="G37" s="69"/>
      <c r="H37" s="26" t="s">
        <v>6</v>
      </c>
      <c r="I37" s="6">
        <v>11</v>
      </c>
      <c r="J37" s="15">
        <v>132727</v>
      </c>
      <c r="K37" s="15">
        <v>132727</v>
      </c>
      <c r="L37" s="15"/>
      <c r="M37" s="15">
        <v>132727</v>
      </c>
      <c r="N37" s="12"/>
      <c r="O37" s="56"/>
    </row>
    <row r="38" spans="1:17" x14ac:dyDescent="0.25">
      <c r="A38" s="49" t="s">
        <v>28</v>
      </c>
      <c r="B38" s="80" t="s">
        <v>29</v>
      </c>
      <c r="C38" s="80"/>
      <c r="D38" s="80"/>
      <c r="E38" s="80"/>
      <c r="F38" s="80"/>
      <c r="G38" s="81"/>
      <c r="H38" s="25" t="s">
        <v>6</v>
      </c>
      <c r="I38" s="17">
        <v>11</v>
      </c>
      <c r="J38" s="20">
        <f t="shared" ref="J38:O38" si="9">J39+J42</f>
        <v>2051000</v>
      </c>
      <c r="K38" s="20">
        <f t="shared" si="9"/>
        <v>2029000</v>
      </c>
      <c r="L38" s="20">
        <f t="shared" si="9"/>
        <v>430000</v>
      </c>
      <c r="M38" s="20">
        <f t="shared" si="9"/>
        <v>2459000</v>
      </c>
      <c r="N38" s="18">
        <f t="shared" si="9"/>
        <v>1694651</v>
      </c>
      <c r="O38" s="50">
        <f t="shared" si="9"/>
        <v>1751000</v>
      </c>
      <c r="P38" s="32"/>
    </row>
    <row r="39" spans="1:17" x14ac:dyDescent="0.25">
      <c r="A39" s="51">
        <v>-32</v>
      </c>
      <c r="B39" s="70" t="s">
        <v>7</v>
      </c>
      <c r="C39" s="70"/>
      <c r="D39" s="70"/>
      <c r="E39" s="70"/>
      <c r="F39" s="70"/>
      <c r="G39" s="71"/>
      <c r="H39" s="27" t="s">
        <v>6</v>
      </c>
      <c r="I39" s="5">
        <v>11</v>
      </c>
      <c r="J39" s="22">
        <f>J40+J41</f>
        <v>701000</v>
      </c>
      <c r="K39" s="22">
        <f>K40+K41</f>
        <v>1192000</v>
      </c>
      <c r="L39" s="22"/>
      <c r="M39" s="22">
        <f>M40+M41</f>
        <v>1192000</v>
      </c>
      <c r="N39" s="22">
        <v>701000</v>
      </c>
      <c r="O39" s="47">
        <v>701000</v>
      </c>
      <c r="P39" s="45"/>
    </row>
    <row r="40" spans="1:17" x14ac:dyDescent="0.25">
      <c r="A40" s="52">
        <v>-322</v>
      </c>
      <c r="B40" s="75" t="s">
        <v>9</v>
      </c>
      <c r="C40" s="78"/>
      <c r="D40" s="78"/>
      <c r="E40" s="78"/>
      <c r="F40" s="78"/>
      <c r="G40" s="79"/>
      <c r="H40" s="27" t="s">
        <v>6</v>
      </c>
      <c r="I40" s="5">
        <v>11</v>
      </c>
      <c r="J40" s="21">
        <v>1000</v>
      </c>
      <c r="K40" s="21">
        <v>2000</v>
      </c>
      <c r="L40" s="21"/>
      <c r="M40" s="21">
        <v>2000</v>
      </c>
      <c r="N40" s="13"/>
      <c r="O40" s="46"/>
    </row>
    <row r="41" spans="1:17" x14ac:dyDescent="0.25">
      <c r="A41" s="52">
        <v>-323</v>
      </c>
      <c r="B41" s="68" t="s">
        <v>10</v>
      </c>
      <c r="C41" s="68"/>
      <c r="D41" s="68"/>
      <c r="E41" s="68"/>
      <c r="F41" s="68"/>
      <c r="G41" s="69"/>
      <c r="H41" s="26" t="s">
        <v>6</v>
      </c>
      <c r="I41" s="6">
        <v>11</v>
      </c>
      <c r="J41" s="15">
        <v>700000</v>
      </c>
      <c r="K41" s="15">
        <v>1190000</v>
      </c>
      <c r="L41" s="15"/>
      <c r="M41" s="15">
        <v>1190000</v>
      </c>
      <c r="N41" s="12"/>
      <c r="O41" s="56"/>
    </row>
    <row r="42" spans="1:17" x14ac:dyDescent="0.25">
      <c r="A42" s="51">
        <v>-42</v>
      </c>
      <c r="B42" s="70" t="s">
        <v>26</v>
      </c>
      <c r="C42" s="70"/>
      <c r="D42" s="70"/>
      <c r="E42" s="70"/>
      <c r="F42" s="70"/>
      <c r="G42" s="71"/>
      <c r="H42" s="34" t="s">
        <v>6</v>
      </c>
      <c r="I42" s="5">
        <v>11</v>
      </c>
      <c r="J42" s="22">
        <f>J43+J44</f>
        <v>1350000</v>
      </c>
      <c r="K42" s="22">
        <f>K43+K44</f>
        <v>837000</v>
      </c>
      <c r="L42" s="22">
        <f>L43+L44</f>
        <v>430000</v>
      </c>
      <c r="M42" s="22">
        <f>M43+M44</f>
        <v>1267000</v>
      </c>
      <c r="N42" s="13">
        <v>993651</v>
      </c>
      <c r="O42" s="46">
        <v>1050000</v>
      </c>
    </row>
    <row r="43" spans="1:17" x14ac:dyDescent="0.25">
      <c r="A43" s="52">
        <v>-422</v>
      </c>
      <c r="B43" s="73" t="s">
        <v>30</v>
      </c>
      <c r="C43" s="73"/>
      <c r="D43" s="73"/>
      <c r="E43" s="73"/>
      <c r="F43" s="73"/>
      <c r="G43" s="74"/>
      <c r="H43" s="27" t="s">
        <v>6</v>
      </c>
      <c r="I43" s="5">
        <v>11</v>
      </c>
      <c r="J43" s="21">
        <v>350000</v>
      </c>
      <c r="K43" s="21">
        <v>502000</v>
      </c>
      <c r="L43" s="21">
        <v>100000</v>
      </c>
      <c r="M43" s="21">
        <f>K43+L43</f>
        <v>602000</v>
      </c>
      <c r="N43" s="22"/>
      <c r="O43" s="47"/>
    </row>
    <row r="44" spans="1:17" x14ac:dyDescent="0.25">
      <c r="A44" s="52">
        <v>-426</v>
      </c>
      <c r="B44" s="68" t="s">
        <v>31</v>
      </c>
      <c r="C44" s="68"/>
      <c r="D44" s="68"/>
      <c r="E44" s="68"/>
      <c r="F44" s="68"/>
      <c r="G44" s="69"/>
      <c r="H44" s="26" t="s">
        <v>6</v>
      </c>
      <c r="I44" s="6">
        <v>11</v>
      </c>
      <c r="J44" s="15">
        <v>1000000</v>
      </c>
      <c r="K44" s="15">
        <v>335000</v>
      </c>
      <c r="L44" s="15">
        <v>330000</v>
      </c>
      <c r="M44" s="21">
        <f>K44+L44</f>
        <v>665000</v>
      </c>
      <c r="N44" s="12"/>
      <c r="O44" s="56"/>
    </row>
    <row r="45" spans="1:17" x14ac:dyDescent="0.25">
      <c r="A45" s="49" t="s">
        <v>32</v>
      </c>
      <c r="B45" s="80" t="s">
        <v>33</v>
      </c>
      <c r="C45" s="80"/>
      <c r="D45" s="80"/>
      <c r="E45" s="80"/>
      <c r="F45" s="80"/>
      <c r="G45" s="81"/>
      <c r="H45" s="25" t="s">
        <v>6</v>
      </c>
      <c r="I45" s="17">
        <v>11</v>
      </c>
      <c r="J45" s="20">
        <f>J46</f>
        <v>63272</v>
      </c>
      <c r="K45" s="20">
        <f>K46</f>
        <v>63272</v>
      </c>
      <c r="L45" s="20"/>
      <c r="M45" s="20">
        <f>M46</f>
        <v>63272</v>
      </c>
      <c r="N45" s="20">
        <f>N46</f>
        <v>50636</v>
      </c>
      <c r="O45" s="55">
        <f>O46</f>
        <v>63272</v>
      </c>
    </row>
    <row r="46" spans="1:17" x14ac:dyDescent="0.25">
      <c r="A46" s="51">
        <v>-42</v>
      </c>
      <c r="B46" s="70" t="s">
        <v>26</v>
      </c>
      <c r="C46" s="70"/>
      <c r="D46" s="70"/>
      <c r="E46" s="70"/>
      <c r="F46" s="70"/>
      <c r="G46" s="71"/>
      <c r="H46" s="27" t="s">
        <v>6</v>
      </c>
      <c r="I46" s="5">
        <v>11</v>
      </c>
      <c r="J46" s="22">
        <f>J47</f>
        <v>63272</v>
      </c>
      <c r="K46" s="22">
        <f>K47</f>
        <v>63272</v>
      </c>
      <c r="L46" s="22"/>
      <c r="M46" s="22">
        <f>M47</f>
        <v>63272</v>
      </c>
      <c r="N46" s="13">
        <v>50636</v>
      </c>
      <c r="O46" s="46">
        <v>63272</v>
      </c>
    </row>
    <row r="47" spans="1:17" x14ac:dyDescent="0.25">
      <c r="A47" s="52">
        <v>-422</v>
      </c>
      <c r="B47" s="68" t="s">
        <v>30</v>
      </c>
      <c r="C47" s="68"/>
      <c r="D47" s="68"/>
      <c r="E47" s="68"/>
      <c r="F47" s="68"/>
      <c r="G47" s="69"/>
      <c r="H47" s="26" t="s">
        <v>6</v>
      </c>
      <c r="I47" s="6">
        <v>11</v>
      </c>
      <c r="J47" s="15">
        <v>63272</v>
      </c>
      <c r="K47" s="15">
        <v>63272</v>
      </c>
      <c r="L47" s="15"/>
      <c r="M47" s="15">
        <v>63272</v>
      </c>
      <c r="N47" s="16"/>
      <c r="O47" s="57"/>
    </row>
    <row r="48" spans="1:17" x14ac:dyDescent="0.25">
      <c r="A48" s="49" t="s">
        <v>34</v>
      </c>
      <c r="B48" s="80" t="s">
        <v>35</v>
      </c>
      <c r="C48" s="80"/>
      <c r="D48" s="80"/>
      <c r="E48" s="80"/>
      <c r="F48" s="80"/>
      <c r="G48" s="81"/>
      <c r="H48" s="25" t="s">
        <v>6</v>
      </c>
      <c r="I48" s="17">
        <v>51</v>
      </c>
      <c r="J48" s="20">
        <f>J49</f>
        <v>48603</v>
      </c>
      <c r="K48" s="20">
        <f>K49</f>
        <v>48603</v>
      </c>
      <c r="L48" s="20"/>
      <c r="M48" s="20">
        <f>M49</f>
        <v>48603</v>
      </c>
      <c r="N48" s="20">
        <f t="shared" ref="N48:O48" si="10">N49</f>
        <v>9954</v>
      </c>
      <c r="O48" s="55">
        <f t="shared" si="10"/>
        <v>9954</v>
      </c>
    </row>
    <row r="49" spans="1:15" x14ac:dyDescent="0.25">
      <c r="A49" s="51">
        <v>-32</v>
      </c>
      <c r="B49" s="70" t="s">
        <v>7</v>
      </c>
      <c r="C49" s="70"/>
      <c r="D49" s="70"/>
      <c r="E49" s="70"/>
      <c r="F49" s="70"/>
      <c r="G49" s="71"/>
      <c r="H49" s="27" t="s">
        <v>6</v>
      </c>
      <c r="I49" s="5">
        <v>51</v>
      </c>
      <c r="J49" s="22">
        <f>J50+J51+J52</f>
        <v>48603</v>
      </c>
      <c r="K49" s="22">
        <f>K50+K51+K52</f>
        <v>48603</v>
      </c>
      <c r="L49" s="22"/>
      <c r="M49" s="22">
        <f>M50+M51+M52</f>
        <v>48603</v>
      </c>
      <c r="N49" s="13">
        <v>9954</v>
      </c>
      <c r="O49" s="46">
        <v>9954</v>
      </c>
    </row>
    <row r="50" spans="1:15" x14ac:dyDescent="0.25">
      <c r="A50" s="52">
        <v>-321</v>
      </c>
      <c r="B50" s="68" t="s">
        <v>8</v>
      </c>
      <c r="C50" s="68"/>
      <c r="D50" s="68"/>
      <c r="E50" s="68"/>
      <c r="F50" s="68"/>
      <c r="G50" s="69"/>
      <c r="H50" s="26" t="s">
        <v>6</v>
      </c>
      <c r="I50" s="6">
        <v>51</v>
      </c>
      <c r="J50" s="15">
        <v>20000</v>
      </c>
      <c r="K50" s="15">
        <v>20000</v>
      </c>
      <c r="L50" s="15"/>
      <c r="M50" s="15">
        <v>20000</v>
      </c>
      <c r="N50" s="14"/>
      <c r="O50" s="54"/>
    </row>
    <row r="51" spans="1:15" x14ac:dyDescent="0.25">
      <c r="A51" s="58">
        <v>-323</v>
      </c>
      <c r="B51" s="82" t="s">
        <v>10</v>
      </c>
      <c r="C51" s="82"/>
      <c r="D51" s="82"/>
      <c r="E51" s="82"/>
      <c r="F51" s="82"/>
      <c r="G51" s="83"/>
      <c r="H51" s="26" t="s">
        <v>6</v>
      </c>
      <c r="I51" s="31">
        <v>51</v>
      </c>
      <c r="J51" s="24">
        <v>20000</v>
      </c>
      <c r="K51" s="24">
        <v>20000</v>
      </c>
      <c r="L51" s="65"/>
      <c r="M51" s="24">
        <v>20000</v>
      </c>
      <c r="N51" s="14"/>
      <c r="O51" s="54"/>
    </row>
    <row r="52" spans="1:15" x14ac:dyDescent="0.25">
      <c r="A52" s="58">
        <v>-329</v>
      </c>
      <c r="B52" s="99" t="s">
        <v>19</v>
      </c>
      <c r="C52" s="76"/>
      <c r="D52" s="76"/>
      <c r="E52" s="76"/>
      <c r="F52" s="76"/>
      <c r="G52" s="77"/>
      <c r="H52" s="26" t="s">
        <v>6</v>
      </c>
      <c r="I52" s="6">
        <v>51</v>
      </c>
      <c r="J52" s="24">
        <v>8603</v>
      </c>
      <c r="K52" s="24">
        <v>8603</v>
      </c>
      <c r="L52" s="65"/>
      <c r="M52" s="24">
        <v>8603</v>
      </c>
      <c r="N52" s="14"/>
      <c r="O52" s="54"/>
    </row>
    <row r="53" spans="1:15" x14ac:dyDescent="0.25">
      <c r="A53" s="49" t="s">
        <v>36</v>
      </c>
      <c r="B53" s="80" t="s">
        <v>37</v>
      </c>
      <c r="C53" s="80"/>
      <c r="D53" s="80"/>
      <c r="E53" s="80"/>
      <c r="F53" s="80"/>
      <c r="G53" s="81"/>
      <c r="H53" s="25" t="s">
        <v>6</v>
      </c>
      <c r="I53" s="17">
        <v>559</v>
      </c>
      <c r="J53" s="20">
        <v>13273</v>
      </c>
      <c r="K53" s="20">
        <v>13273</v>
      </c>
      <c r="L53" s="20"/>
      <c r="M53" s="20">
        <v>13273</v>
      </c>
      <c r="N53" s="18">
        <v>13273</v>
      </c>
      <c r="O53" s="50">
        <v>13273</v>
      </c>
    </row>
    <row r="54" spans="1:15" x14ac:dyDescent="0.25">
      <c r="A54" s="49" t="s">
        <v>36</v>
      </c>
      <c r="B54" s="80" t="s">
        <v>37</v>
      </c>
      <c r="C54" s="80"/>
      <c r="D54" s="80"/>
      <c r="E54" s="80"/>
      <c r="F54" s="80"/>
      <c r="G54" s="81"/>
      <c r="H54" s="25" t="s">
        <v>6</v>
      </c>
      <c r="I54" s="17">
        <v>52</v>
      </c>
      <c r="J54" s="20">
        <f>J55</f>
        <v>12924</v>
      </c>
      <c r="K54" s="20">
        <f>K55</f>
        <v>12924</v>
      </c>
      <c r="L54" s="20"/>
      <c r="M54" s="20">
        <f>M55</f>
        <v>12924</v>
      </c>
      <c r="N54" s="18">
        <v>0</v>
      </c>
      <c r="O54" s="50">
        <v>0</v>
      </c>
    </row>
    <row r="55" spans="1:15" x14ac:dyDescent="0.25">
      <c r="A55" s="51">
        <v>-32</v>
      </c>
      <c r="B55" s="70" t="s">
        <v>7</v>
      </c>
      <c r="C55" s="70"/>
      <c r="D55" s="70"/>
      <c r="E55" s="70"/>
      <c r="F55" s="70"/>
      <c r="G55" s="71"/>
      <c r="H55" s="27" t="s">
        <v>6</v>
      </c>
      <c r="I55" s="5">
        <v>52</v>
      </c>
      <c r="J55" s="22">
        <f>J56</f>
        <v>12924</v>
      </c>
      <c r="K55" s="22">
        <f>K56</f>
        <v>12924</v>
      </c>
      <c r="L55" s="22"/>
      <c r="M55" s="22">
        <f>M56</f>
        <v>12924</v>
      </c>
      <c r="N55" s="13"/>
      <c r="O55" s="46"/>
    </row>
    <row r="56" spans="1:15" x14ac:dyDescent="0.25">
      <c r="A56" s="52">
        <v>-321</v>
      </c>
      <c r="B56" s="68" t="s">
        <v>8</v>
      </c>
      <c r="C56" s="68"/>
      <c r="D56" s="68"/>
      <c r="E56" s="68"/>
      <c r="F56" s="68"/>
      <c r="G56" s="69"/>
      <c r="H56" s="26" t="s">
        <v>6</v>
      </c>
      <c r="I56" s="6">
        <v>52</v>
      </c>
      <c r="J56" s="15">
        <v>12924</v>
      </c>
      <c r="K56" s="15">
        <v>12924</v>
      </c>
      <c r="L56" s="15"/>
      <c r="M56" s="15">
        <v>12924</v>
      </c>
      <c r="N56" s="12"/>
      <c r="O56" s="56"/>
    </row>
    <row r="57" spans="1:15" x14ac:dyDescent="0.25">
      <c r="A57" s="51">
        <v>-32</v>
      </c>
      <c r="B57" s="70" t="s">
        <v>7</v>
      </c>
      <c r="C57" s="70"/>
      <c r="D57" s="70"/>
      <c r="E57" s="70"/>
      <c r="F57" s="70"/>
      <c r="G57" s="71"/>
      <c r="H57" s="27" t="s">
        <v>6</v>
      </c>
      <c r="I57" s="5">
        <v>559</v>
      </c>
      <c r="J57" s="22">
        <v>13273</v>
      </c>
      <c r="K57" s="22">
        <v>13273</v>
      </c>
      <c r="L57" s="22"/>
      <c r="M57" s="22">
        <v>13273</v>
      </c>
      <c r="N57" s="13">
        <v>13273</v>
      </c>
      <c r="O57" s="46">
        <v>13273</v>
      </c>
    </row>
    <row r="58" spans="1:15" x14ac:dyDescent="0.25">
      <c r="A58" s="52">
        <v>-321</v>
      </c>
      <c r="B58" s="68" t="s">
        <v>8</v>
      </c>
      <c r="C58" s="68"/>
      <c r="D58" s="68"/>
      <c r="E58" s="68"/>
      <c r="F58" s="68"/>
      <c r="G58" s="69"/>
      <c r="H58" s="27" t="s">
        <v>6</v>
      </c>
      <c r="I58" s="5">
        <v>559</v>
      </c>
      <c r="J58" s="21">
        <v>3982</v>
      </c>
      <c r="K58" s="21">
        <v>3982</v>
      </c>
      <c r="L58" s="21"/>
      <c r="M58" s="21">
        <v>3982</v>
      </c>
      <c r="N58" s="13"/>
      <c r="O58" s="46"/>
    </row>
    <row r="59" spans="1:15" x14ac:dyDescent="0.25">
      <c r="A59" s="52">
        <v>-323</v>
      </c>
      <c r="B59" s="68" t="s">
        <v>10</v>
      </c>
      <c r="C59" s="68"/>
      <c r="D59" s="68"/>
      <c r="E59" s="68"/>
      <c r="F59" s="68"/>
      <c r="G59" s="69"/>
      <c r="H59" s="26" t="s">
        <v>6</v>
      </c>
      <c r="I59" s="6">
        <v>559</v>
      </c>
      <c r="J59" s="15">
        <v>3318</v>
      </c>
      <c r="K59" s="15">
        <v>3318</v>
      </c>
      <c r="L59" s="15"/>
      <c r="M59" s="15">
        <v>3318</v>
      </c>
      <c r="N59" s="15"/>
      <c r="O59" s="59"/>
    </row>
    <row r="60" spans="1:15" x14ac:dyDescent="0.25">
      <c r="A60" s="52">
        <v>-329</v>
      </c>
      <c r="B60" s="68" t="s">
        <v>19</v>
      </c>
      <c r="C60" s="68"/>
      <c r="D60" s="68"/>
      <c r="E60" s="68"/>
      <c r="F60" s="68"/>
      <c r="G60" s="69"/>
      <c r="H60" s="26" t="s">
        <v>6</v>
      </c>
      <c r="I60" s="6">
        <v>559</v>
      </c>
      <c r="J60" s="15">
        <v>5973</v>
      </c>
      <c r="K60" s="15">
        <v>5973</v>
      </c>
      <c r="L60" s="15"/>
      <c r="M60" s="15">
        <v>5973</v>
      </c>
      <c r="N60" s="14"/>
      <c r="O60" s="54"/>
    </row>
    <row r="61" spans="1:15" x14ac:dyDescent="0.25">
      <c r="A61" s="49" t="s">
        <v>38</v>
      </c>
      <c r="B61" s="80" t="s">
        <v>39</v>
      </c>
      <c r="C61" s="80"/>
      <c r="D61" s="80"/>
      <c r="E61" s="80"/>
      <c r="F61" s="80"/>
      <c r="G61" s="81"/>
      <c r="H61" s="60" t="s">
        <v>6</v>
      </c>
      <c r="I61" s="19">
        <v>11</v>
      </c>
      <c r="J61" s="20">
        <f>J63+J68</f>
        <v>598809</v>
      </c>
      <c r="K61" s="20">
        <f>K63+K68</f>
        <v>1845719</v>
      </c>
      <c r="L61" s="20">
        <f>L63+L68</f>
        <v>-103</v>
      </c>
      <c r="M61" s="20">
        <f>M63+M68</f>
        <v>1845616</v>
      </c>
      <c r="N61" s="20">
        <f t="shared" ref="N61:O61" si="11">N63+N68</f>
        <v>598809</v>
      </c>
      <c r="O61" s="55">
        <f t="shared" si="11"/>
        <v>591609</v>
      </c>
    </row>
    <row r="62" spans="1:15" x14ac:dyDescent="0.25">
      <c r="A62" s="49" t="s">
        <v>38</v>
      </c>
      <c r="B62" s="80" t="s">
        <v>39</v>
      </c>
      <c r="C62" s="80"/>
      <c r="D62" s="80"/>
      <c r="E62" s="80"/>
      <c r="F62" s="80"/>
      <c r="G62" s="81"/>
      <c r="H62" s="60" t="s">
        <v>6</v>
      </c>
      <c r="I62" s="19">
        <v>43</v>
      </c>
      <c r="J62" s="20">
        <f>J71+J75</f>
        <v>9209080</v>
      </c>
      <c r="K62" s="20">
        <f>K71+K75</f>
        <v>9209080</v>
      </c>
      <c r="L62" s="20"/>
      <c r="M62" s="20">
        <f>M71+M75</f>
        <v>9209080</v>
      </c>
      <c r="N62" s="20">
        <f t="shared" ref="N62:O62" si="12">N71+N75</f>
        <v>9069078</v>
      </c>
      <c r="O62" s="55">
        <f t="shared" si="12"/>
        <v>9115074</v>
      </c>
    </row>
    <row r="63" spans="1:15" x14ac:dyDescent="0.25">
      <c r="A63" s="51">
        <v>-32</v>
      </c>
      <c r="B63" s="70" t="s">
        <v>7</v>
      </c>
      <c r="C63" s="70"/>
      <c r="D63" s="70"/>
      <c r="E63" s="70"/>
      <c r="F63" s="70"/>
      <c r="G63" s="71"/>
      <c r="H63" s="43" t="s">
        <v>6</v>
      </c>
      <c r="I63" s="10">
        <v>11</v>
      </c>
      <c r="J63" s="16">
        <f>J64+J65+J66+J67</f>
        <v>566000</v>
      </c>
      <c r="K63" s="16">
        <f>K64+K65+K66+K67</f>
        <v>1843650</v>
      </c>
      <c r="L63" s="16"/>
      <c r="M63" s="16">
        <f>M64+M65+M66+M67</f>
        <v>1843650</v>
      </c>
      <c r="N63" s="16">
        <v>566000</v>
      </c>
      <c r="O63" s="57">
        <v>566000</v>
      </c>
    </row>
    <row r="64" spans="1:15" x14ac:dyDescent="0.25">
      <c r="A64" s="52">
        <v>-321</v>
      </c>
      <c r="B64" s="68" t="s">
        <v>8</v>
      </c>
      <c r="C64" s="68"/>
      <c r="D64" s="68"/>
      <c r="E64" s="68"/>
      <c r="F64" s="68"/>
      <c r="G64" s="69"/>
      <c r="H64" s="43" t="s">
        <v>6</v>
      </c>
      <c r="I64" s="10">
        <v>11</v>
      </c>
      <c r="J64" s="15">
        <v>12000</v>
      </c>
      <c r="K64" s="15">
        <v>12000</v>
      </c>
      <c r="L64" s="15"/>
      <c r="M64" s="15">
        <v>12000</v>
      </c>
      <c r="N64" s="16"/>
      <c r="O64" s="57"/>
    </row>
    <row r="65" spans="1:18" x14ac:dyDescent="0.25">
      <c r="A65" s="52">
        <v>-322</v>
      </c>
      <c r="B65" s="68" t="s">
        <v>9</v>
      </c>
      <c r="C65" s="68"/>
      <c r="D65" s="68"/>
      <c r="E65" s="68"/>
      <c r="F65" s="68"/>
      <c r="G65" s="69"/>
      <c r="H65" s="43" t="s">
        <v>6</v>
      </c>
      <c r="I65" s="10">
        <v>11</v>
      </c>
      <c r="J65" s="15">
        <v>13000</v>
      </c>
      <c r="K65" s="15">
        <v>13000</v>
      </c>
      <c r="L65" s="15"/>
      <c r="M65" s="15">
        <v>13000</v>
      </c>
      <c r="N65" s="16"/>
      <c r="O65" s="57"/>
      <c r="P65" s="45"/>
    </row>
    <row r="66" spans="1:18" x14ac:dyDescent="0.25">
      <c r="A66" s="52">
        <v>-323</v>
      </c>
      <c r="B66" s="68" t="s">
        <v>10</v>
      </c>
      <c r="C66" s="68"/>
      <c r="D66" s="68"/>
      <c r="E66" s="68"/>
      <c r="F66" s="68"/>
      <c r="G66" s="69"/>
      <c r="H66" s="43" t="s">
        <v>6</v>
      </c>
      <c r="I66" s="10">
        <v>11</v>
      </c>
      <c r="J66" s="15">
        <v>536000</v>
      </c>
      <c r="K66" s="15">
        <v>1813650</v>
      </c>
      <c r="L66" s="15"/>
      <c r="M66" s="15">
        <v>1813650</v>
      </c>
      <c r="N66" s="16"/>
      <c r="O66" s="57"/>
    </row>
    <row r="67" spans="1:18" x14ac:dyDescent="0.25">
      <c r="A67" s="52">
        <v>-329</v>
      </c>
      <c r="B67" s="100" t="s">
        <v>19</v>
      </c>
      <c r="C67" s="76"/>
      <c r="D67" s="76"/>
      <c r="E67" s="76"/>
      <c r="F67" s="76"/>
      <c r="G67" s="77"/>
      <c r="H67" s="43" t="s">
        <v>6</v>
      </c>
      <c r="I67" s="10">
        <v>11</v>
      </c>
      <c r="J67" s="15">
        <v>5000</v>
      </c>
      <c r="K67" s="15">
        <v>5000</v>
      </c>
      <c r="L67" s="15"/>
      <c r="M67" s="15">
        <v>5000</v>
      </c>
      <c r="N67" s="16"/>
      <c r="O67" s="57"/>
    </row>
    <row r="68" spans="1:18" x14ac:dyDescent="0.25">
      <c r="A68" s="51">
        <v>-42</v>
      </c>
      <c r="B68" s="70" t="s">
        <v>26</v>
      </c>
      <c r="C68" s="70"/>
      <c r="D68" s="70"/>
      <c r="E68" s="70"/>
      <c r="F68" s="70"/>
      <c r="G68" s="71"/>
      <c r="H68" s="43" t="s">
        <v>6</v>
      </c>
      <c r="I68" s="10">
        <v>11</v>
      </c>
      <c r="J68" s="16">
        <f>J69+J70</f>
        <v>32809</v>
      </c>
      <c r="K68" s="16">
        <f>K69+K70</f>
        <v>2069</v>
      </c>
      <c r="L68" s="16">
        <f>L69+L70</f>
        <v>-103</v>
      </c>
      <c r="M68" s="16">
        <f>M69+M70</f>
        <v>1966</v>
      </c>
      <c r="N68" s="16">
        <v>32809</v>
      </c>
      <c r="O68" s="57">
        <v>25609</v>
      </c>
      <c r="P68" s="63"/>
      <c r="R68" s="64"/>
    </row>
    <row r="69" spans="1:18" x14ac:dyDescent="0.25">
      <c r="A69" s="52">
        <v>-422</v>
      </c>
      <c r="B69" s="73" t="s">
        <v>30</v>
      </c>
      <c r="C69" s="73"/>
      <c r="D69" s="73"/>
      <c r="E69" s="73"/>
      <c r="F69" s="73"/>
      <c r="G69" s="74"/>
      <c r="H69" s="43" t="s">
        <v>6</v>
      </c>
      <c r="I69" s="10">
        <v>11</v>
      </c>
      <c r="J69" s="15">
        <v>24809</v>
      </c>
      <c r="K69" s="15">
        <v>1569</v>
      </c>
      <c r="L69" s="15">
        <v>-78</v>
      </c>
      <c r="M69" s="15">
        <f>K69+L69</f>
        <v>1491</v>
      </c>
      <c r="N69" s="16"/>
      <c r="O69" s="57"/>
    </row>
    <row r="70" spans="1:18" x14ac:dyDescent="0.25">
      <c r="A70" s="52">
        <v>-426</v>
      </c>
      <c r="B70" s="68" t="s">
        <v>31</v>
      </c>
      <c r="C70" s="68"/>
      <c r="D70" s="68"/>
      <c r="E70" s="68"/>
      <c r="F70" s="68"/>
      <c r="G70" s="69"/>
      <c r="H70" s="43" t="s">
        <v>6</v>
      </c>
      <c r="I70" s="10">
        <v>11</v>
      </c>
      <c r="J70" s="15">
        <v>8000</v>
      </c>
      <c r="K70" s="15">
        <v>500</v>
      </c>
      <c r="L70" s="15">
        <v>-25</v>
      </c>
      <c r="M70" s="15">
        <f>K70+L70</f>
        <v>475</v>
      </c>
      <c r="N70" s="16"/>
      <c r="O70" s="57"/>
    </row>
    <row r="71" spans="1:18" x14ac:dyDescent="0.25">
      <c r="A71" s="51">
        <v>-32</v>
      </c>
      <c r="B71" s="70" t="s">
        <v>7</v>
      </c>
      <c r="C71" s="70"/>
      <c r="D71" s="70"/>
      <c r="E71" s="70"/>
      <c r="F71" s="70"/>
      <c r="G71" s="71"/>
      <c r="H71" s="43" t="s">
        <v>6</v>
      </c>
      <c r="I71" s="10">
        <v>43</v>
      </c>
      <c r="J71" s="16">
        <f>J72+J73+J74</f>
        <v>8572076</v>
      </c>
      <c r="K71" s="16">
        <f>K72+K73+K74</f>
        <v>8572076</v>
      </c>
      <c r="L71" s="16"/>
      <c r="M71" s="16">
        <f>M72+M73+M74</f>
        <v>8572076</v>
      </c>
      <c r="N71" s="16">
        <v>8582075</v>
      </c>
      <c r="O71" s="57">
        <v>8603073</v>
      </c>
      <c r="P71" s="63"/>
    </row>
    <row r="72" spans="1:18" x14ac:dyDescent="0.25">
      <c r="A72" s="52">
        <v>-321</v>
      </c>
      <c r="B72" s="75" t="s">
        <v>8</v>
      </c>
      <c r="C72" s="78"/>
      <c r="D72" s="78"/>
      <c r="E72" s="78"/>
      <c r="F72" s="78"/>
      <c r="G72" s="79"/>
      <c r="H72" s="43" t="s">
        <v>6</v>
      </c>
      <c r="I72" s="10">
        <v>43</v>
      </c>
      <c r="J72" s="15">
        <v>9500</v>
      </c>
      <c r="K72" s="15">
        <v>9500</v>
      </c>
      <c r="L72" s="15"/>
      <c r="M72" s="15">
        <v>9500</v>
      </c>
      <c r="N72" s="16"/>
      <c r="O72" s="57"/>
    </row>
    <row r="73" spans="1:18" x14ac:dyDescent="0.25">
      <c r="A73" s="52">
        <v>-322</v>
      </c>
      <c r="B73" s="75" t="s">
        <v>9</v>
      </c>
      <c r="C73" s="76"/>
      <c r="D73" s="76"/>
      <c r="E73" s="76"/>
      <c r="F73" s="76"/>
      <c r="G73" s="77"/>
      <c r="H73" s="43" t="s">
        <v>6</v>
      </c>
      <c r="I73" s="10">
        <v>43</v>
      </c>
      <c r="J73" s="15">
        <v>13276</v>
      </c>
      <c r="K73" s="15">
        <v>13276</v>
      </c>
      <c r="L73" s="15"/>
      <c r="M73" s="15">
        <v>13276</v>
      </c>
      <c r="N73" s="16"/>
      <c r="O73" s="57"/>
    </row>
    <row r="74" spans="1:18" x14ac:dyDescent="0.25">
      <c r="A74" s="52">
        <v>-323</v>
      </c>
      <c r="B74" s="68" t="s">
        <v>10</v>
      </c>
      <c r="C74" s="68"/>
      <c r="D74" s="68"/>
      <c r="E74" s="68"/>
      <c r="F74" s="68"/>
      <c r="G74" s="69"/>
      <c r="H74" s="43" t="s">
        <v>6</v>
      </c>
      <c r="I74" s="10">
        <v>43</v>
      </c>
      <c r="J74" s="15">
        <v>8549300</v>
      </c>
      <c r="K74" s="15">
        <v>8549300</v>
      </c>
      <c r="L74" s="15"/>
      <c r="M74" s="15">
        <v>8549300</v>
      </c>
      <c r="N74" s="16"/>
      <c r="O74" s="57"/>
    </row>
    <row r="75" spans="1:18" x14ac:dyDescent="0.25">
      <c r="A75" s="51">
        <v>-42</v>
      </c>
      <c r="B75" s="70" t="s">
        <v>26</v>
      </c>
      <c r="C75" s="70"/>
      <c r="D75" s="70"/>
      <c r="E75" s="70"/>
      <c r="F75" s="70"/>
      <c r="G75" s="71"/>
      <c r="H75" s="43" t="s">
        <v>6</v>
      </c>
      <c r="I75" s="10">
        <v>43</v>
      </c>
      <c r="J75" s="16">
        <f>J76+J77</f>
        <v>637004</v>
      </c>
      <c r="K75" s="16">
        <f>K76+K77</f>
        <v>637004</v>
      </c>
      <c r="L75" s="16"/>
      <c r="M75" s="16">
        <f>M76+M77</f>
        <v>637004</v>
      </c>
      <c r="N75" s="16">
        <v>487003</v>
      </c>
      <c r="O75" s="57">
        <v>512001</v>
      </c>
    </row>
    <row r="76" spans="1:18" x14ac:dyDescent="0.25">
      <c r="A76" s="52">
        <v>-422</v>
      </c>
      <c r="B76" s="73" t="s">
        <v>30</v>
      </c>
      <c r="C76" s="73"/>
      <c r="D76" s="73"/>
      <c r="E76" s="73"/>
      <c r="F76" s="73"/>
      <c r="G76" s="74"/>
      <c r="H76" s="43" t="s">
        <v>6</v>
      </c>
      <c r="I76" s="44">
        <v>43</v>
      </c>
      <c r="J76" s="15">
        <v>312000</v>
      </c>
      <c r="K76" s="15">
        <v>312000</v>
      </c>
      <c r="L76" s="15"/>
      <c r="M76" s="15">
        <v>312000</v>
      </c>
      <c r="N76" s="16"/>
      <c r="O76" s="57"/>
    </row>
    <row r="77" spans="1:18" ht="15.75" thickBot="1" x14ac:dyDescent="0.3">
      <c r="A77" s="37">
        <v>-423</v>
      </c>
      <c r="B77" s="72" t="s">
        <v>27</v>
      </c>
      <c r="C77" s="72"/>
      <c r="D77" s="72"/>
      <c r="E77" s="72"/>
      <c r="F77" s="72"/>
      <c r="G77" s="72"/>
      <c r="H77" s="38" t="s">
        <v>6</v>
      </c>
      <c r="I77" s="39">
        <v>43</v>
      </c>
      <c r="J77" s="40">
        <v>325004</v>
      </c>
      <c r="K77" s="40">
        <v>325004</v>
      </c>
      <c r="L77" s="40"/>
      <c r="M77" s="40">
        <v>325004</v>
      </c>
      <c r="N77" s="41"/>
      <c r="O77" s="42"/>
    </row>
  </sheetData>
  <autoFilter ref="A1:O77" xr:uid="{00000000-0009-0000-0000-000000000000}">
    <filterColumn colId="0" showButton="0"/>
    <filterColumn colId="2" showButton="0"/>
    <filterColumn colId="3" showButton="0"/>
    <filterColumn colId="4" showButton="0"/>
    <filterColumn colId="5" showButton="0"/>
  </autoFilter>
  <mergeCells count="74">
    <mergeCell ref="B27:G27"/>
    <mergeCell ref="B12:G12"/>
    <mergeCell ref="B40:G40"/>
    <mergeCell ref="B52:G52"/>
    <mergeCell ref="B67:G67"/>
    <mergeCell ref="B22:G22"/>
    <mergeCell ref="B21:G21"/>
    <mergeCell ref="B23:G23"/>
    <mergeCell ref="B26:G26"/>
    <mergeCell ref="B25:G25"/>
    <mergeCell ref="B24:G24"/>
    <mergeCell ref="B16:G16"/>
    <mergeCell ref="B14:G14"/>
    <mergeCell ref="B15:G15"/>
    <mergeCell ref="B13:G13"/>
    <mergeCell ref="B20:G20"/>
    <mergeCell ref="B37:G37"/>
    <mergeCell ref="B48:G48"/>
    <mergeCell ref="B47:G47"/>
    <mergeCell ref="B45:G45"/>
    <mergeCell ref="B46:G46"/>
    <mergeCell ref="B44:G44"/>
    <mergeCell ref="B42:G42"/>
    <mergeCell ref="B43:G43"/>
    <mergeCell ref="B41:G41"/>
    <mergeCell ref="B38:G38"/>
    <mergeCell ref="B39:G39"/>
    <mergeCell ref="B31:G31"/>
    <mergeCell ref="B30:G30"/>
    <mergeCell ref="B28:G28"/>
    <mergeCell ref="B29:G29"/>
    <mergeCell ref="B36:G36"/>
    <mergeCell ref="B34:G34"/>
    <mergeCell ref="B35:G35"/>
    <mergeCell ref="B33:G33"/>
    <mergeCell ref="B32:G32"/>
    <mergeCell ref="B19:G19"/>
    <mergeCell ref="B18:G18"/>
    <mergeCell ref="B17:G17"/>
    <mergeCell ref="A1:B1"/>
    <mergeCell ref="C1:G1"/>
    <mergeCell ref="B11:G11"/>
    <mergeCell ref="B9:G9"/>
    <mergeCell ref="B10:G10"/>
    <mergeCell ref="A8:H8"/>
    <mergeCell ref="B2:H2"/>
    <mergeCell ref="A3:H7"/>
    <mergeCell ref="B54:G54"/>
    <mergeCell ref="B55:G55"/>
    <mergeCell ref="B53:G53"/>
    <mergeCell ref="B49:G49"/>
    <mergeCell ref="B50:G50"/>
    <mergeCell ref="B51:G51"/>
    <mergeCell ref="B60:G60"/>
    <mergeCell ref="B56:G56"/>
    <mergeCell ref="B57:G57"/>
    <mergeCell ref="B59:G59"/>
    <mergeCell ref="B58:G58"/>
    <mergeCell ref="B61:G61"/>
    <mergeCell ref="B62:G62"/>
    <mergeCell ref="B64:G64"/>
    <mergeCell ref="B65:G65"/>
    <mergeCell ref="B66:G66"/>
    <mergeCell ref="B70:G70"/>
    <mergeCell ref="B71:G71"/>
    <mergeCell ref="B77:G77"/>
    <mergeCell ref="B63:G63"/>
    <mergeCell ref="B74:G74"/>
    <mergeCell ref="B75:G75"/>
    <mergeCell ref="B68:G68"/>
    <mergeCell ref="B69:G69"/>
    <mergeCell ref="B73:G73"/>
    <mergeCell ref="B76:G76"/>
    <mergeCell ref="B72:G7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H27:H77 I15 H9:H26" numberStoredAsText="1"/>
    <ignoredError sqref="L3 L10 L19:M19 L33 L29 L25 M9 M3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DIRH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Alenka Vrpka</dc:creator>
  <cp:lastModifiedBy>Josipa Veger</cp:lastModifiedBy>
  <cp:lastPrinted>2021-12-30T13:41:03Z</cp:lastPrinted>
  <dcterms:created xsi:type="dcterms:W3CDTF">2021-01-21T07:47:03Z</dcterms:created>
  <dcterms:modified xsi:type="dcterms:W3CDTF">2025-04-01T08:00:14Z</dcterms:modified>
</cp:coreProperties>
</file>